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esungshim/Desktop/BTC /ucd-sac-data-pt-03-2020-u-c/01-Excel/Homework/Instructions/"/>
    </mc:Choice>
  </mc:AlternateContent>
  <xr:revisionPtr revIDLastSave="0" documentId="13_ncr:1_{7785D046-EE38-1545-84DE-77675AAE0AF4}" xr6:coauthVersionLast="45" xr6:coauthVersionMax="45" xr10:uidLastSave="{00000000-0000-0000-0000-000000000000}"/>
  <bookViews>
    <workbookView xWindow="1760" yWindow="460" windowWidth="25820" windowHeight="153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Sheet1!$F$1:$F$4115</definedName>
    <definedName name="_xlnm._FilterDatabase" localSheetId="5" hidden="1">Sheet6!$A$1:$E$4319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93" i="6" l="1"/>
  <c r="B2190" i="6"/>
  <c r="C2195" i="6"/>
  <c r="C2194" i="6"/>
  <c r="C2193" i="6"/>
  <c r="C2192" i="6"/>
  <c r="B2195" i="6"/>
  <c r="B2194" i="6"/>
  <c r="B2192" i="6"/>
  <c r="C2191" i="6"/>
  <c r="B2191" i="6"/>
  <c r="C2190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 s="1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63" i="6"/>
  <c r="M2664" i="6"/>
  <c r="M2665" i="6"/>
  <c r="M2666" i="6"/>
  <c r="M2667" i="6"/>
  <c r="M2668" i="6"/>
  <c r="M2669" i="6"/>
  <c r="M2670" i="6"/>
  <c r="M2671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2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9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2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3226" i="6"/>
  <c r="L3227" i="6" s="1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1631" i="6"/>
  <c r="L1632" i="6" s="1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323" i="6"/>
  <c r="L2324" i="6"/>
  <c r="L2325" i="6"/>
  <c r="L2326" i="6"/>
  <c r="L2327" i="6"/>
  <c r="L2328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652" i="6"/>
  <c r="L653" i="6" s="1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31" i="6"/>
  <c r="L32" i="6" s="1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11" i="6"/>
  <c r="L12" i="6" s="1"/>
  <c r="L3" i="6"/>
  <c r="L4" i="6" s="1"/>
  <c r="L2" i="6"/>
  <c r="M124" i="6" l="1"/>
  <c r="D2" i="6"/>
  <c r="E3" i="6"/>
  <c r="E2" i="6"/>
  <c r="D3" i="6"/>
  <c r="L3229" i="6"/>
  <c r="L3230" i="6" s="1"/>
  <c r="L3228" i="6"/>
  <c r="L2603" i="6"/>
  <c r="L1633" i="6"/>
  <c r="L654" i="6"/>
  <c r="L33" i="6"/>
  <c r="L15" i="6"/>
  <c r="L14" i="6"/>
  <c r="L13" i="6"/>
  <c r="L5" i="6"/>
  <c r="M125" i="6" l="1"/>
  <c r="E4" i="6"/>
  <c r="D4" i="6"/>
  <c r="L3231" i="6"/>
  <c r="L3234" i="6" s="1"/>
  <c r="L3232" i="6"/>
  <c r="L3233" i="6"/>
  <c r="L2604" i="6"/>
  <c r="L2605" i="6"/>
  <c r="L1634" i="6"/>
  <c r="L1635" i="6"/>
  <c r="L655" i="6"/>
  <c r="L656" i="6"/>
  <c r="L657" i="6"/>
  <c r="L34" i="6"/>
  <c r="L35" i="6"/>
  <c r="L16" i="6"/>
  <c r="L6" i="6"/>
  <c r="L7" i="6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3" i="5"/>
  <c r="B4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M126" i="6" l="1"/>
  <c r="E5" i="6"/>
  <c r="D5" i="6"/>
  <c r="L3235" i="6"/>
  <c r="L2606" i="6"/>
  <c r="L2607" i="6"/>
  <c r="L2608" i="6"/>
  <c r="L2609" i="6"/>
  <c r="L1636" i="6"/>
  <c r="L658" i="6"/>
  <c r="L36" i="6"/>
  <c r="L17" i="6"/>
  <c r="L19" i="6"/>
  <c r="L18" i="6"/>
  <c r="L8" i="6"/>
  <c r="L9" i="6" s="1"/>
  <c r="L10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27" i="6" l="1"/>
  <c r="D6" i="6"/>
  <c r="E6" i="6"/>
  <c r="M128" i="6"/>
  <c r="L3236" i="6"/>
  <c r="L2610" i="6"/>
  <c r="L2612" i="6"/>
  <c r="L2611" i="6"/>
  <c r="L1637" i="6"/>
  <c r="L659" i="6"/>
  <c r="L37" i="6"/>
  <c r="L20" i="6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5" i="1"/>
  <c r="Q6" i="1"/>
  <c r="Q3" i="1"/>
  <c r="Q4" i="1"/>
  <c r="M129" i="6" l="1"/>
  <c r="M130" i="6"/>
  <c r="E7" i="6"/>
  <c r="D7" i="6"/>
  <c r="L3237" i="6"/>
  <c r="L3238" i="6"/>
  <c r="L2613" i="6"/>
  <c r="L1638" i="6"/>
  <c r="L660" i="6"/>
  <c r="L661" i="6"/>
  <c r="L38" i="6"/>
  <c r="L39" i="6"/>
  <c r="L21" i="6"/>
  <c r="L22" i="6" s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576" i="1"/>
  <c r="O577" i="1"/>
  <c r="O578" i="1"/>
  <c r="O579" i="1"/>
  <c r="O580" i="1"/>
  <c r="O581" i="1"/>
  <c r="O58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7" i="1"/>
  <c r="O8" i="1"/>
  <c r="O9" i="1"/>
  <c r="O10" i="1"/>
  <c r="O11" i="1"/>
  <c r="O12" i="1"/>
  <c r="O13" i="1"/>
  <c r="O3" i="1"/>
  <c r="O4" i="1"/>
  <c r="O5" i="1"/>
  <c r="O6" i="1"/>
  <c r="O2" i="1"/>
  <c r="M131" i="6" l="1"/>
  <c r="M132" i="6"/>
  <c r="D10" i="6"/>
  <c r="E8" i="6"/>
  <c r="E10" i="6"/>
  <c r="E9" i="6"/>
  <c r="D9" i="6"/>
  <c r="D8" i="6"/>
  <c r="L3239" i="6"/>
  <c r="L3240" i="6" s="1"/>
  <c r="L3241" i="6" s="1"/>
  <c r="L3242" i="6" s="1"/>
  <c r="L3243" i="6" s="1"/>
  <c r="L3244" i="6" s="1"/>
  <c r="L3245" i="6" s="1"/>
  <c r="L3246" i="6" s="1"/>
  <c r="L3247" i="6" s="1"/>
  <c r="L3248" i="6" s="1"/>
  <c r="L3249" i="6" s="1"/>
  <c r="L3250" i="6" s="1"/>
  <c r="L3251" i="6" s="1"/>
  <c r="L3252" i="6" s="1"/>
  <c r="L3253" i="6" s="1"/>
  <c r="L3254" i="6" s="1"/>
  <c r="L3255" i="6" s="1"/>
  <c r="L3256" i="6" s="1"/>
  <c r="L3257" i="6" s="1"/>
  <c r="L3258" i="6" s="1"/>
  <c r="L3259" i="6" s="1"/>
  <c r="L3260" i="6" s="1"/>
  <c r="L3261" i="6" s="1"/>
  <c r="L3262" i="6" s="1"/>
  <c r="L3263" i="6" s="1"/>
  <c r="L3264" i="6" s="1"/>
  <c r="L3265" i="6" s="1"/>
  <c r="L3266" i="6" s="1"/>
  <c r="L3267" i="6" s="1"/>
  <c r="L3268" i="6" s="1"/>
  <c r="L3269" i="6" s="1"/>
  <c r="L3270" i="6" s="1"/>
  <c r="L3271" i="6" s="1"/>
  <c r="L3272" i="6" s="1"/>
  <c r="L3273" i="6" s="1"/>
  <c r="L3274" i="6" s="1"/>
  <c r="L3275" i="6" s="1"/>
  <c r="L3276" i="6" s="1"/>
  <c r="L3277" i="6" s="1"/>
  <c r="L3278" i="6" s="1"/>
  <c r="L3279" i="6" s="1"/>
  <c r="L3280" i="6" s="1"/>
  <c r="L3281" i="6" s="1"/>
  <c r="L3282" i="6" s="1"/>
  <c r="L3283" i="6" s="1"/>
  <c r="L3284" i="6" s="1"/>
  <c r="L3285" i="6" s="1"/>
  <c r="L3286" i="6" s="1"/>
  <c r="L3287" i="6" s="1"/>
  <c r="L3288" i="6" s="1"/>
  <c r="L3289" i="6" s="1"/>
  <c r="L3290" i="6" s="1"/>
  <c r="L3291" i="6" s="1"/>
  <c r="L3292" i="6" s="1"/>
  <c r="L3293" i="6" s="1"/>
  <c r="L3294" i="6" s="1"/>
  <c r="L3295" i="6" s="1"/>
  <c r="L3296" i="6" s="1"/>
  <c r="L3297" i="6" s="1"/>
  <c r="L3298" i="6" s="1"/>
  <c r="L3299" i="6" s="1"/>
  <c r="L3300" i="6" s="1"/>
  <c r="L3301" i="6" s="1"/>
  <c r="L3302" i="6" s="1"/>
  <c r="L3303" i="6" s="1"/>
  <c r="L3304" i="6" s="1"/>
  <c r="L3305" i="6" s="1"/>
  <c r="L3306" i="6" s="1"/>
  <c r="L3307" i="6" s="1"/>
  <c r="L3308" i="6" s="1"/>
  <c r="L3309" i="6" s="1"/>
  <c r="L3310" i="6" s="1"/>
  <c r="L3311" i="6" s="1"/>
  <c r="L3312" i="6" s="1"/>
  <c r="L3313" i="6" s="1"/>
  <c r="L3314" i="6" s="1"/>
  <c r="L3315" i="6" s="1"/>
  <c r="L3316" i="6" s="1"/>
  <c r="L3317" i="6" s="1"/>
  <c r="L3318" i="6" s="1"/>
  <c r="L3319" i="6" s="1"/>
  <c r="L3320" i="6" s="1"/>
  <c r="L3321" i="6" s="1"/>
  <c r="L3322" i="6" s="1"/>
  <c r="L3323" i="6" s="1"/>
  <c r="L3324" i="6" s="1"/>
  <c r="L3325" i="6" s="1"/>
  <c r="L3326" i="6" s="1"/>
  <c r="L3327" i="6" s="1"/>
  <c r="L3328" i="6" s="1"/>
  <c r="L3329" i="6" s="1"/>
  <c r="L3330" i="6" s="1"/>
  <c r="L3331" i="6" s="1"/>
  <c r="L3332" i="6" s="1"/>
  <c r="L3333" i="6" s="1"/>
  <c r="L3334" i="6" s="1"/>
  <c r="L3335" i="6" s="1"/>
  <c r="L3336" i="6" s="1"/>
  <c r="L3337" i="6" s="1"/>
  <c r="L3338" i="6" s="1"/>
  <c r="L3339" i="6" s="1"/>
  <c r="L3340" i="6" s="1"/>
  <c r="L3341" i="6" s="1"/>
  <c r="L3342" i="6" s="1"/>
  <c r="L3343" i="6" s="1"/>
  <c r="L3344" i="6" s="1"/>
  <c r="L3345" i="6" s="1"/>
  <c r="L3346" i="6" s="1"/>
  <c r="L3347" i="6" s="1"/>
  <c r="L3348" i="6" s="1"/>
  <c r="L3349" i="6" s="1"/>
  <c r="L3350" i="6" s="1"/>
  <c r="L3351" i="6" s="1"/>
  <c r="L3352" i="6" s="1"/>
  <c r="L3353" i="6" s="1"/>
  <c r="L3354" i="6" s="1"/>
  <c r="L3355" i="6" s="1"/>
  <c r="L3356" i="6" s="1"/>
  <c r="L3357" i="6" s="1"/>
  <c r="L3358" i="6" s="1"/>
  <c r="L3359" i="6" s="1"/>
  <c r="L3360" i="6" s="1"/>
  <c r="L3361" i="6" s="1"/>
  <c r="L3362" i="6" s="1"/>
  <c r="L3363" i="6" s="1"/>
  <c r="L3364" i="6" s="1"/>
  <c r="L3365" i="6" s="1"/>
  <c r="L3366" i="6" s="1"/>
  <c r="L3367" i="6" s="1"/>
  <c r="L3368" i="6" s="1"/>
  <c r="L3369" i="6" s="1"/>
  <c r="L3370" i="6" s="1"/>
  <c r="L3371" i="6" s="1"/>
  <c r="L3372" i="6" s="1"/>
  <c r="L3373" i="6" s="1"/>
  <c r="L3374" i="6" s="1"/>
  <c r="L3375" i="6" s="1"/>
  <c r="L3376" i="6" s="1"/>
  <c r="L3377" i="6" s="1"/>
  <c r="L3378" i="6" s="1"/>
  <c r="L3379" i="6" s="1"/>
  <c r="L3380" i="6" s="1"/>
  <c r="L3381" i="6" s="1"/>
  <c r="L3382" i="6" s="1"/>
  <c r="L3383" i="6" s="1"/>
  <c r="L3384" i="6" s="1"/>
  <c r="L3385" i="6" s="1"/>
  <c r="L3386" i="6" s="1"/>
  <c r="L3387" i="6" s="1"/>
  <c r="L3388" i="6" s="1"/>
  <c r="L3389" i="6" s="1"/>
  <c r="L3390" i="6" s="1"/>
  <c r="L3391" i="6" s="1"/>
  <c r="L3392" i="6" s="1"/>
  <c r="L3393" i="6" s="1"/>
  <c r="L3394" i="6" s="1"/>
  <c r="L3395" i="6" s="1"/>
  <c r="L3396" i="6" s="1"/>
  <c r="L3397" i="6" s="1"/>
  <c r="L3398" i="6" s="1"/>
  <c r="L3399" i="6" s="1"/>
  <c r="L3400" i="6" s="1"/>
  <c r="L3401" i="6" s="1"/>
  <c r="L3402" i="6" s="1"/>
  <c r="L3403" i="6" s="1"/>
  <c r="L3404" i="6" s="1"/>
  <c r="L3405" i="6" s="1"/>
  <c r="L3406" i="6" s="1"/>
  <c r="L3407" i="6" s="1"/>
  <c r="L3408" i="6" s="1"/>
  <c r="L3409" i="6" s="1"/>
  <c r="L3410" i="6" s="1"/>
  <c r="L3411" i="6" s="1"/>
  <c r="L3412" i="6" s="1"/>
  <c r="L3413" i="6" s="1"/>
  <c r="L3414" i="6" s="1"/>
  <c r="L3415" i="6" s="1"/>
  <c r="L3416" i="6" s="1"/>
  <c r="L3417" i="6" s="1"/>
  <c r="L3418" i="6" s="1"/>
  <c r="L3419" i="6" s="1"/>
  <c r="L3420" i="6" s="1"/>
  <c r="L3421" i="6" s="1"/>
  <c r="L3422" i="6" s="1"/>
  <c r="L3423" i="6" s="1"/>
  <c r="L3424" i="6" s="1"/>
  <c r="L3425" i="6" s="1"/>
  <c r="L3426" i="6" s="1"/>
  <c r="L3427" i="6" s="1"/>
  <c r="L3428" i="6" s="1"/>
  <c r="L3429" i="6" s="1"/>
  <c r="L3430" i="6" s="1"/>
  <c r="L3431" i="6" s="1"/>
  <c r="L3432" i="6" s="1"/>
  <c r="L3433" i="6" s="1"/>
  <c r="L3434" i="6" s="1"/>
  <c r="L3435" i="6" s="1"/>
  <c r="L3436" i="6" s="1"/>
  <c r="L3437" i="6" s="1"/>
  <c r="L3438" i="6" s="1"/>
  <c r="L3439" i="6" s="1"/>
  <c r="L3440" i="6" s="1"/>
  <c r="L3441" i="6" s="1"/>
  <c r="L3442" i="6" s="1"/>
  <c r="L3443" i="6" s="1"/>
  <c r="L3444" i="6" s="1"/>
  <c r="L3445" i="6" s="1"/>
  <c r="L3446" i="6" s="1"/>
  <c r="L3447" i="6" s="1"/>
  <c r="L3448" i="6" s="1"/>
  <c r="L3449" i="6" s="1"/>
  <c r="L3450" i="6" s="1"/>
  <c r="L3451" i="6" s="1"/>
  <c r="L3452" i="6" s="1"/>
  <c r="L3453" i="6" s="1"/>
  <c r="L3454" i="6" s="1"/>
  <c r="L3455" i="6" s="1"/>
  <c r="L3456" i="6" s="1"/>
  <c r="L3457" i="6" s="1"/>
  <c r="L3458" i="6" s="1"/>
  <c r="L3459" i="6" s="1"/>
  <c r="L3460" i="6" s="1"/>
  <c r="L3461" i="6" s="1"/>
  <c r="L3462" i="6" s="1"/>
  <c r="L3463" i="6" s="1"/>
  <c r="L3464" i="6" s="1"/>
  <c r="L3465" i="6" s="1"/>
  <c r="L3466" i="6" s="1"/>
  <c r="L3467" i="6" s="1"/>
  <c r="L3468" i="6" s="1"/>
  <c r="L3469" i="6" s="1"/>
  <c r="L3470" i="6" s="1"/>
  <c r="L3471" i="6" s="1"/>
  <c r="L3472" i="6" s="1"/>
  <c r="L3473" i="6" s="1"/>
  <c r="L3474" i="6" s="1"/>
  <c r="L3475" i="6" s="1"/>
  <c r="L3476" i="6" s="1"/>
  <c r="L3477" i="6" s="1"/>
  <c r="L3478" i="6" s="1"/>
  <c r="L3479" i="6" s="1"/>
  <c r="L3480" i="6" s="1"/>
  <c r="L3481" i="6" s="1"/>
  <c r="L3482" i="6" s="1"/>
  <c r="L3483" i="6" s="1"/>
  <c r="L3484" i="6" s="1"/>
  <c r="L3485" i="6" s="1"/>
  <c r="L3486" i="6" s="1"/>
  <c r="L3487" i="6" s="1"/>
  <c r="L3488" i="6" s="1"/>
  <c r="L3489" i="6" s="1"/>
  <c r="L3490" i="6" s="1"/>
  <c r="L3491" i="6" s="1"/>
  <c r="L3492" i="6" s="1"/>
  <c r="L3493" i="6" s="1"/>
  <c r="L3494" i="6" s="1"/>
  <c r="L3495" i="6" s="1"/>
  <c r="L3496" i="6" s="1"/>
  <c r="L3497" i="6" s="1"/>
  <c r="L3498" i="6" s="1"/>
  <c r="L3499" i="6" s="1"/>
  <c r="L3500" i="6" s="1"/>
  <c r="L3501" i="6" s="1"/>
  <c r="L3502" i="6" s="1"/>
  <c r="L3503" i="6" s="1"/>
  <c r="L3504" i="6" s="1"/>
  <c r="L3505" i="6" s="1"/>
  <c r="L3506" i="6" s="1"/>
  <c r="L3507" i="6" s="1"/>
  <c r="L3508" i="6" s="1"/>
  <c r="L3509" i="6" s="1"/>
  <c r="L3510" i="6" s="1"/>
  <c r="L3511" i="6" s="1"/>
  <c r="L3512" i="6" s="1"/>
  <c r="L3513" i="6" s="1"/>
  <c r="L3514" i="6" s="1"/>
  <c r="L3515" i="6" s="1"/>
  <c r="L3516" i="6" s="1"/>
  <c r="L3517" i="6" s="1"/>
  <c r="L3518" i="6" s="1"/>
  <c r="L3519" i="6" s="1"/>
  <c r="L3520" i="6" s="1"/>
  <c r="L3521" i="6" s="1"/>
  <c r="L3522" i="6" s="1"/>
  <c r="L3523" i="6" s="1"/>
  <c r="L3524" i="6" s="1"/>
  <c r="L3525" i="6" s="1"/>
  <c r="L3526" i="6" s="1"/>
  <c r="L3527" i="6" s="1"/>
  <c r="L3528" i="6" s="1"/>
  <c r="L3529" i="6" s="1"/>
  <c r="L3530" i="6" s="1"/>
  <c r="L3531" i="6" s="1"/>
  <c r="L3532" i="6" s="1"/>
  <c r="L3533" i="6" s="1"/>
  <c r="L3534" i="6" s="1"/>
  <c r="L3535" i="6" s="1"/>
  <c r="L3536" i="6" s="1"/>
  <c r="L3537" i="6" s="1"/>
  <c r="L3538" i="6" s="1"/>
  <c r="L3539" i="6" s="1"/>
  <c r="L3540" i="6" s="1"/>
  <c r="L3541" i="6" s="1"/>
  <c r="L3542" i="6" s="1"/>
  <c r="L3543" i="6" s="1"/>
  <c r="L3544" i="6" s="1"/>
  <c r="L3545" i="6" s="1"/>
  <c r="L3546" i="6" s="1"/>
  <c r="L3547" i="6" s="1"/>
  <c r="L3548" i="6" s="1"/>
  <c r="L3549" i="6" s="1"/>
  <c r="L3550" i="6" s="1"/>
  <c r="L3551" i="6" s="1"/>
  <c r="L3552" i="6" s="1"/>
  <c r="L3553" i="6" s="1"/>
  <c r="L3554" i="6" s="1"/>
  <c r="L3555" i="6" s="1"/>
  <c r="L3556" i="6" s="1"/>
  <c r="L3557" i="6" s="1"/>
  <c r="L3558" i="6" s="1"/>
  <c r="L3559" i="6" s="1"/>
  <c r="L3560" i="6" s="1"/>
  <c r="L3561" i="6" s="1"/>
  <c r="L3562" i="6" s="1"/>
  <c r="L3563" i="6" s="1"/>
  <c r="L3564" i="6" s="1"/>
  <c r="L3565" i="6" s="1"/>
  <c r="L3566" i="6" s="1"/>
  <c r="L3567" i="6" s="1"/>
  <c r="L3568" i="6" s="1"/>
  <c r="L3569" i="6" s="1"/>
  <c r="L3570" i="6" s="1"/>
  <c r="L3571" i="6" s="1"/>
  <c r="L3572" i="6" s="1"/>
  <c r="L3573" i="6" s="1"/>
  <c r="L3574" i="6" s="1"/>
  <c r="L3575" i="6" s="1"/>
  <c r="L3576" i="6" s="1"/>
  <c r="L3577" i="6" s="1"/>
  <c r="L3578" i="6" s="1"/>
  <c r="L3579" i="6" s="1"/>
  <c r="L3580" i="6" s="1"/>
  <c r="L3581" i="6" s="1"/>
  <c r="L3582" i="6" s="1"/>
  <c r="L3583" i="6" s="1"/>
  <c r="L3584" i="6" s="1"/>
  <c r="L3585" i="6" s="1"/>
  <c r="L3586" i="6" s="1"/>
  <c r="L3587" i="6" s="1"/>
  <c r="L3588" i="6" s="1"/>
  <c r="L3589" i="6" s="1"/>
  <c r="L3590" i="6" s="1"/>
  <c r="L3591" i="6" s="1"/>
  <c r="L3592" i="6" s="1"/>
  <c r="L3593" i="6" s="1"/>
  <c r="L3594" i="6" s="1"/>
  <c r="L3595" i="6" s="1"/>
  <c r="L3596" i="6" s="1"/>
  <c r="L3597" i="6" s="1"/>
  <c r="L3598" i="6" s="1"/>
  <c r="L3599" i="6" s="1"/>
  <c r="L3600" i="6" s="1"/>
  <c r="L3601" i="6" s="1"/>
  <c r="L3602" i="6" s="1"/>
  <c r="L3603" i="6" s="1"/>
  <c r="L3604" i="6" s="1"/>
  <c r="L3605" i="6" s="1"/>
  <c r="L3606" i="6" s="1"/>
  <c r="L3607" i="6" s="1"/>
  <c r="L3608" i="6" s="1"/>
  <c r="L3609" i="6" s="1"/>
  <c r="L3610" i="6" s="1"/>
  <c r="L3611" i="6" s="1"/>
  <c r="L3612" i="6" s="1"/>
  <c r="L3613" i="6" s="1"/>
  <c r="L3614" i="6" s="1"/>
  <c r="L3615" i="6" s="1"/>
  <c r="L3616" i="6" s="1"/>
  <c r="L3617" i="6" s="1"/>
  <c r="L3618" i="6" s="1"/>
  <c r="L3619" i="6" s="1"/>
  <c r="L3620" i="6" s="1"/>
  <c r="L3621" i="6" s="1"/>
  <c r="L3622" i="6" s="1"/>
  <c r="L3623" i="6" s="1"/>
  <c r="L3624" i="6" s="1"/>
  <c r="L3625" i="6" s="1"/>
  <c r="L3626" i="6" s="1"/>
  <c r="L3627" i="6" s="1"/>
  <c r="L3628" i="6" s="1"/>
  <c r="L3629" i="6" s="1"/>
  <c r="L3650" i="6" s="1"/>
  <c r="L3651" i="6" s="1"/>
  <c r="L3652" i="6" s="1"/>
  <c r="L3653" i="6" s="1"/>
  <c r="L3654" i="6" s="1"/>
  <c r="L3655" i="6" s="1"/>
  <c r="L3656" i="6" s="1"/>
  <c r="L3657" i="6" s="1"/>
  <c r="L3658" i="6" s="1"/>
  <c r="L3659" i="6" s="1"/>
  <c r="L3660" i="6" s="1"/>
  <c r="L3661" i="6" s="1"/>
  <c r="L3662" i="6" s="1"/>
  <c r="L3663" i="6" s="1"/>
  <c r="L3664" i="6" s="1"/>
  <c r="L3665" i="6" s="1"/>
  <c r="L3666" i="6" s="1"/>
  <c r="L3667" i="6" s="1"/>
  <c r="L3668" i="6" s="1"/>
  <c r="L3669" i="6" s="1"/>
  <c r="L3670" i="6" s="1"/>
  <c r="L3671" i="6" s="1"/>
  <c r="L3672" i="6" s="1"/>
  <c r="L3673" i="6" s="1"/>
  <c r="L3674" i="6" s="1"/>
  <c r="L3675" i="6" s="1"/>
  <c r="L3676" i="6" s="1"/>
  <c r="L3677" i="6" s="1"/>
  <c r="L3678" i="6" s="1"/>
  <c r="L3679" i="6" s="1"/>
  <c r="L3680" i="6" s="1"/>
  <c r="L3681" i="6" s="1"/>
  <c r="L3682" i="6" s="1"/>
  <c r="L3683" i="6" s="1"/>
  <c r="L3684" i="6" s="1"/>
  <c r="L3685" i="6" s="1"/>
  <c r="L3686" i="6" s="1"/>
  <c r="L3687" i="6" s="1"/>
  <c r="L3688" i="6" s="1"/>
  <c r="L3689" i="6" s="1"/>
  <c r="L3690" i="6" s="1"/>
  <c r="L3691" i="6" s="1"/>
  <c r="L3692" i="6" s="1"/>
  <c r="L3693" i="6" s="1"/>
  <c r="L3694" i="6" s="1"/>
  <c r="L3695" i="6" s="1"/>
  <c r="L3696" i="6" s="1"/>
  <c r="L3697" i="6" s="1"/>
  <c r="L3698" i="6" s="1"/>
  <c r="L3699" i="6" s="1"/>
  <c r="L3700" i="6" s="1"/>
  <c r="L3701" i="6" s="1"/>
  <c r="L3702" i="6" s="1"/>
  <c r="L3703" i="6" s="1"/>
  <c r="L3704" i="6" s="1"/>
  <c r="L3705" i="6" s="1"/>
  <c r="L3706" i="6" s="1"/>
  <c r="L3707" i="6" s="1"/>
  <c r="L3708" i="6" s="1"/>
  <c r="L3709" i="6" s="1"/>
  <c r="L3710" i="6" s="1"/>
  <c r="L3711" i="6" s="1"/>
  <c r="L3712" i="6" s="1"/>
  <c r="L3713" i="6" s="1"/>
  <c r="L3714" i="6" s="1"/>
  <c r="L3715" i="6" s="1"/>
  <c r="L3716" i="6" s="1"/>
  <c r="L3717" i="6" s="1"/>
  <c r="L3718" i="6" s="1"/>
  <c r="L3719" i="6" s="1"/>
  <c r="L3720" i="6" s="1"/>
  <c r="L3721" i="6" s="1"/>
  <c r="L3722" i="6" s="1"/>
  <c r="L3723" i="6" s="1"/>
  <c r="L3724" i="6" s="1"/>
  <c r="L3725" i="6" s="1"/>
  <c r="L3726" i="6" s="1"/>
  <c r="L3727" i="6" s="1"/>
  <c r="L3728" i="6" s="1"/>
  <c r="L3729" i="6" s="1"/>
  <c r="L3750" i="6" s="1"/>
  <c r="L3751" i="6" s="1"/>
  <c r="L3752" i="6" s="1"/>
  <c r="L3753" i="6" s="1"/>
  <c r="L3754" i="6" s="1"/>
  <c r="L3755" i="6" s="1"/>
  <c r="L3756" i="6" s="1"/>
  <c r="L3757" i="6" s="1"/>
  <c r="L3758" i="6" s="1"/>
  <c r="L3759" i="6" s="1"/>
  <c r="L3760" i="6" s="1"/>
  <c r="L3761" i="6" s="1"/>
  <c r="L3762" i="6" s="1"/>
  <c r="L3763" i="6" s="1"/>
  <c r="L3764" i="6" s="1"/>
  <c r="L3765" i="6" s="1"/>
  <c r="L3766" i="6" s="1"/>
  <c r="L3767" i="6" s="1"/>
  <c r="L3768" i="6" s="1"/>
  <c r="L3769" i="6" s="1"/>
  <c r="L3770" i="6" s="1"/>
  <c r="L3771" i="6" s="1"/>
  <c r="L3772" i="6" s="1"/>
  <c r="L3773" i="6" s="1"/>
  <c r="L3774" i="6" s="1"/>
  <c r="L3775" i="6" s="1"/>
  <c r="L3776" i="6" s="1"/>
  <c r="L3777" i="6" s="1"/>
  <c r="L3778" i="6" s="1"/>
  <c r="L3779" i="6" s="1"/>
  <c r="L3780" i="6" s="1"/>
  <c r="L3781" i="6" s="1"/>
  <c r="L3782" i="6" s="1"/>
  <c r="L3783" i="6" s="1"/>
  <c r="L3784" i="6" s="1"/>
  <c r="L3785" i="6" s="1"/>
  <c r="L3786" i="6" s="1"/>
  <c r="L3787" i="6" s="1"/>
  <c r="L3788" i="6" s="1"/>
  <c r="L3789" i="6" s="1"/>
  <c r="L3810" i="6" s="1"/>
  <c r="L3811" i="6" s="1"/>
  <c r="L3812" i="6" s="1"/>
  <c r="L3813" i="6" s="1"/>
  <c r="L3814" i="6" s="1"/>
  <c r="L3815" i="6" s="1"/>
  <c r="L3816" i="6" s="1"/>
  <c r="L3817" i="6" s="1"/>
  <c r="L3818" i="6" s="1"/>
  <c r="L3819" i="6" s="1"/>
  <c r="L3820" i="6" s="1"/>
  <c r="L3821" i="6" s="1"/>
  <c r="L3822" i="6" s="1"/>
  <c r="L3823" i="6" s="1"/>
  <c r="L3824" i="6" s="1"/>
  <c r="L3825" i="6" s="1"/>
  <c r="L3826" i="6" s="1"/>
  <c r="L3827" i="6" s="1"/>
  <c r="L3828" i="6" s="1"/>
  <c r="L3829" i="6" s="1"/>
  <c r="L3830" i="6" s="1"/>
  <c r="L3831" i="6" s="1"/>
  <c r="L3832" i="6" s="1"/>
  <c r="L3833" i="6" s="1"/>
  <c r="L3834" i="6" s="1"/>
  <c r="L3835" i="6" s="1"/>
  <c r="L3836" i="6" s="1"/>
  <c r="L3837" i="6" s="1"/>
  <c r="L3838" i="6" s="1"/>
  <c r="L3839" i="6" s="1"/>
  <c r="L3840" i="6" s="1"/>
  <c r="L3841" i="6" s="1"/>
  <c r="L3842" i="6" s="1"/>
  <c r="L2614" i="6"/>
  <c r="L1639" i="6"/>
  <c r="L722" i="6"/>
  <c r="L723" i="6"/>
  <c r="L724" i="6" s="1"/>
  <c r="L725" i="6" s="1"/>
  <c r="L726" i="6" s="1"/>
  <c r="L727" i="6"/>
  <c r="L728" i="6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40" i="6"/>
  <c r="L41" i="6"/>
  <c r="L23" i="6"/>
  <c r="L24" i="6" s="1"/>
  <c r="L25" i="6" s="1"/>
  <c r="L26" i="6" s="1"/>
  <c r="L27" i="6" s="1"/>
  <c r="L28" i="6" s="1"/>
  <c r="L29" i="6" s="1"/>
  <c r="L30" i="6" s="1"/>
  <c r="M133" i="6" l="1"/>
  <c r="M134" i="6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42" i="6" s="1"/>
  <c r="M543" i="6" s="1"/>
  <c r="M544" i="6" s="1"/>
  <c r="M545" i="6" s="1"/>
  <c r="M546" i="6" s="1"/>
  <c r="M547" i="6" s="1"/>
  <c r="M548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M634" i="6" s="1"/>
  <c r="M635" i="6" s="1"/>
  <c r="M636" i="6" s="1"/>
  <c r="M637" i="6" s="1"/>
  <c r="M638" i="6" s="1"/>
  <c r="M639" i="6" s="1"/>
  <c r="M640" i="6" s="1"/>
  <c r="M64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M72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M862" i="6" s="1"/>
  <c r="M863" i="6" s="1"/>
  <c r="M864" i="6" s="1"/>
  <c r="M865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M968" i="6" s="1"/>
  <c r="M969" i="6" s="1"/>
  <c r="M970" i="6" s="1"/>
  <c r="M971" i="6" s="1"/>
  <c r="M972" i="6" s="1"/>
  <c r="M973" i="6" s="1"/>
  <c r="M974" i="6" s="1"/>
  <c r="M975" i="6" s="1"/>
  <c r="M976" i="6" s="1"/>
  <c r="M977" i="6" s="1"/>
  <c r="M978" i="6" s="1"/>
  <c r="M979" i="6" s="1"/>
  <c r="M980" i="6" s="1"/>
  <c r="M981" i="6" s="1"/>
  <c r="M982" i="6" s="1"/>
  <c r="M983" i="6" s="1"/>
  <c r="M984" i="6" s="1"/>
  <c r="M985" i="6" s="1"/>
  <c r="M986" i="6" s="1"/>
  <c r="M987" i="6" s="1"/>
  <c r="M988" i="6" s="1"/>
  <c r="M989" i="6" s="1"/>
  <c r="M990" i="6" s="1"/>
  <c r="M991" i="6" s="1"/>
  <c r="M992" i="6" s="1"/>
  <c r="M993" i="6" s="1"/>
  <c r="M994" i="6" s="1"/>
  <c r="M995" i="6" s="1"/>
  <c r="M996" i="6" s="1"/>
  <c r="M997" i="6" s="1"/>
  <c r="M998" i="6" s="1"/>
  <c r="M999" i="6" s="1"/>
  <c r="M1000" i="6" s="1"/>
  <c r="M1001" i="6" s="1"/>
  <c r="M1002" i="6" s="1"/>
  <c r="M1003" i="6" s="1"/>
  <c r="M1004" i="6" s="1"/>
  <c r="M1005" i="6" s="1"/>
  <c r="M1006" i="6" s="1"/>
  <c r="M1007" i="6" s="1"/>
  <c r="M1008" i="6" s="1"/>
  <c r="M1009" i="6" s="1"/>
  <c r="M1010" i="6" s="1"/>
  <c r="M1011" i="6" s="1"/>
  <c r="M1012" i="6" s="1"/>
  <c r="M1013" i="6" s="1"/>
  <c r="M1014" i="6" s="1"/>
  <c r="M1015" i="6" s="1"/>
  <c r="M1016" i="6" s="1"/>
  <c r="M1017" i="6" s="1"/>
  <c r="M1018" i="6" s="1"/>
  <c r="M1019" i="6" s="1"/>
  <c r="M1020" i="6" s="1"/>
  <c r="M1021" i="6" s="1"/>
  <c r="M1042" i="6" s="1"/>
  <c r="M1043" i="6" s="1"/>
  <c r="M1044" i="6" s="1"/>
  <c r="M1045" i="6" s="1"/>
  <c r="M1046" i="6" s="1"/>
  <c r="M1047" i="6" s="1"/>
  <c r="M1048" i="6" s="1"/>
  <c r="M1049" i="6" s="1"/>
  <c r="M1050" i="6" s="1"/>
  <c r="M1051" i="6" s="1"/>
  <c r="M1052" i="6" s="1"/>
  <c r="M1053" i="6" s="1"/>
  <c r="M1054" i="6" s="1"/>
  <c r="M1055" i="6" s="1"/>
  <c r="M1056" i="6" s="1"/>
  <c r="M1057" i="6" s="1"/>
  <c r="M1058" i="6" s="1"/>
  <c r="M1059" i="6" s="1"/>
  <c r="M1060" i="6" s="1"/>
  <c r="M1061" i="6" s="1"/>
  <c r="M1062" i="6" s="1"/>
  <c r="M1063" i="6" s="1"/>
  <c r="M1064" i="6" s="1"/>
  <c r="M1065" i="6" s="1"/>
  <c r="M1066" i="6" s="1"/>
  <c r="M1067" i="6" s="1"/>
  <c r="M1068" i="6" s="1"/>
  <c r="M1069" i="6" s="1"/>
  <c r="M1070" i="6" s="1"/>
  <c r="M1071" i="6" s="1"/>
  <c r="M1072" i="6" s="1"/>
  <c r="M1073" i="6" s="1"/>
  <c r="M1074" i="6" s="1"/>
  <c r="M1075" i="6" s="1"/>
  <c r="M1076" i="6" s="1"/>
  <c r="M1077" i="6" s="1"/>
  <c r="M1078" i="6" s="1"/>
  <c r="M1079" i="6" s="1"/>
  <c r="M1080" i="6" s="1"/>
  <c r="M1081" i="6" s="1"/>
  <c r="M1082" i="6" s="1"/>
  <c r="M1083" i="6" s="1"/>
  <c r="M1084" i="6" s="1"/>
  <c r="M1085" i="6" s="1"/>
  <c r="M1086" i="6" s="1"/>
  <c r="M1087" i="6" s="1"/>
  <c r="M1088" i="6" s="1"/>
  <c r="M1089" i="6" s="1"/>
  <c r="M1090" i="6" s="1"/>
  <c r="M1091" i="6" s="1"/>
  <c r="M1092" i="6" s="1"/>
  <c r="M1093" i="6" s="1"/>
  <c r="M1094" i="6" s="1"/>
  <c r="M1095" i="6" s="1"/>
  <c r="M1096" i="6" s="1"/>
  <c r="M1097" i="6" s="1"/>
  <c r="M1098" i="6" s="1"/>
  <c r="M1099" i="6" s="1"/>
  <c r="M1100" i="6" s="1"/>
  <c r="M1101" i="6" s="1"/>
  <c r="M1102" i="6" s="1"/>
  <c r="M1103" i="6" s="1"/>
  <c r="M1104" i="6" s="1"/>
  <c r="M1105" i="6" s="1"/>
  <c r="M1106" i="6" s="1"/>
  <c r="M1107" i="6" s="1"/>
  <c r="M1108" i="6" s="1"/>
  <c r="M1109" i="6" s="1"/>
  <c r="M1110" i="6" s="1"/>
  <c r="M1111" i="6" s="1"/>
  <c r="M1112" i="6" s="1"/>
  <c r="M1113" i="6" s="1"/>
  <c r="M1114" i="6" s="1"/>
  <c r="M1115" i="6" s="1"/>
  <c r="M1116" i="6" s="1"/>
  <c r="M1117" i="6" s="1"/>
  <c r="M1118" i="6" s="1"/>
  <c r="M1119" i="6" s="1"/>
  <c r="M1120" i="6" s="1"/>
  <c r="M1121" i="6" s="1"/>
  <c r="M1122" i="6" s="1"/>
  <c r="M1123" i="6" s="1"/>
  <c r="M1124" i="6" s="1"/>
  <c r="M1125" i="6" s="1"/>
  <c r="M1126" i="6" s="1"/>
  <c r="M1127" i="6" s="1"/>
  <c r="M1128" i="6" s="1"/>
  <c r="M1129" i="6" s="1"/>
  <c r="M1130" i="6" s="1"/>
  <c r="M1131" i="6" s="1"/>
  <c r="M1132" i="6" s="1"/>
  <c r="M1133" i="6" s="1"/>
  <c r="M1134" i="6" s="1"/>
  <c r="M1135" i="6" s="1"/>
  <c r="M1136" i="6" s="1"/>
  <c r="M1137" i="6" s="1"/>
  <c r="M1138" i="6" s="1"/>
  <c r="M1139" i="6" s="1"/>
  <c r="M1140" i="6" s="1"/>
  <c r="M1141" i="6" s="1"/>
  <c r="M1142" i="6" s="1"/>
  <c r="M1143" i="6" s="1"/>
  <c r="M1144" i="6" s="1"/>
  <c r="M1145" i="6" s="1"/>
  <c r="M1146" i="6" s="1"/>
  <c r="M1147" i="6" s="1"/>
  <c r="M1148" i="6" s="1"/>
  <c r="M1149" i="6" s="1"/>
  <c r="M1150" i="6" s="1"/>
  <c r="M1151" i="6" s="1"/>
  <c r="M1152" i="6" s="1"/>
  <c r="M1153" i="6" s="1"/>
  <c r="M1154" i="6" s="1"/>
  <c r="M1155" i="6" s="1"/>
  <c r="M1156" i="6" s="1"/>
  <c r="M1157" i="6" s="1"/>
  <c r="M1158" i="6" s="1"/>
  <c r="M1159" i="6" s="1"/>
  <c r="M1160" i="6" s="1"/>
  <c r="M1161" i="6" s="1"/>
  <c r="M1162" i="6" s="1"/>
  <c r="M1163" i="6" s="1"/>
  <c r="M1164" i="6" s="1"/>
  <c r="M1165" i="6" s="1"/>
  <c r="M1166" i="6" s="1"/>
  <c r="M1167" i="6" s="1"/>
  <c r="M1168" i="6" s="1"/>
  <c r="M1169" i="6" s="1"/>
  <c r="M1170" i="6" s="1"/>
  <c r="M1171" i="6" s="1"/>
  <c r="M1172" i="6" s="1"/>
  <c r="M1173" i="6" s="1"/>
  <c r="M1174" i="6" s="1"/>
  <c r="M1175" i="6" s="1"/>
  <c r="M1176" i="6" s="1"/>
  <c r="M1177" i="6" s="1"/>
  <c r="M1178" i="6" s="1"/>
  <c r="M1179" i="6" s="1"/>
  <c r="M1180" i="6" s="1"/>
  <c r="M1181" i="6" s="1"/>
  <c r="M1182" i="6" s="1"/>
  <c r="M1183" i="6" s="1"/>
  <c r="M1184" i="6" s="1"/>
  <c r="M1185" i="6" s="1"/>
  <c r="M1226" i="6" s="1"/>
  <c r="M1227" i="6" s="1"/>
  <c r="M1228" i="6" s="1"/>
  <c r="M1229" i="6" s="1"/>
  <c r="M1230" i="6" s="1"/>
  <c r="M1231" i="6" s="1"/>
  <c r="M1232" i="6" s="1"/>
  <c r="M1233" i="6" s="1"/>
  <c r="M1234" i="6" s="1"/>
  <c r="M1235" i="6" s="1"/>
  <c r="M1236" i="6" s="1"/>
  <c r="M1237" i="6" s="1"/>
  <c r="M1238" i="6" s="1"/>
  <c r="M1239" i="6" s="1"/>
  <c r="M1240" i="6" s="1"/>
  <c r="M1241" i="6" s="1"/>
  <c r="M1242" i="6" s="1"/>
  <c r="M1243" i="6" s="1"/>
  <c r="M1244" i="6" s="1"/>
  <c r="M1245" i="6" s="1"/>
  <c r="M1306" i="6" s="1"/>
  <c r="M1307" i="6" s="1"/>
  <c r="M1308" i="6" s="1"/>
  <c r="M1309" i="6" s="1"/>
  <c r="M1310" i="6" s="1"/>
  <c r="M1311" i="6" s="1"/>
  <c r="M1312" i="6" s="1"/>
  <c r="M1313" i="6" s="1"/>
  <c r="M1314" i="6" s="1"/>
  <c r="M1315" i="6" s="1"/>
  <c r="M1316" i="6" s="1"/>
  <c r="M1317" i="6" s="1"/>
  <c r="M1318" i="6" s="1"/>
  <c r="M1319" i="6" s="1"/>
  <c r="M1320" i="6" s="1"/>
  <c r="M1321" i="6" s="1"/>
  <c r="M1322" i="6" s="1"/>
  <c r="M1323" i="6" s="1"/>
  <c r="M1324" i="6" s="1"/>
  <c r="M1325" i="6" s="1"/>
  <c r="M1326" i="6" s="1"/>
  <c r="M1327" i="6" s="1"/>
  <c r="M1328" i="6" s="1"/>
  <c r="M1329" i="6" s="1"/>
  <c r="M1330" i="6" s="1"/>
  <c r="M1331" i="6" s="1"/>
  <c r="M1332" i="6" s="1"/>
  <c r="M1333" i="6" s="1"/>
  <c r="M1334" i="6" s="1"/>
  <c r="M1335" i="6" s="1"/>
  <c r="M1336" i="6" s="1"/>
  <c r="M1337" i="6" s="1"/>
  <c r="M1338" i="6" s="1"/>
  <c r="M1339" i="6" s="1"/>
  <c r="M1340" i="6" s="1"/>
  <c r="M1341" i="6" s="1"/>
  <c r="M1342" i="6" s="1"/>
  <c r="M1343" i="6" s="1"/>
  <c r="M1344" i="6" s="1"/>
  <c r="M1345" i="6" s="1"/>
  <c r="M1406" i="6" s="1"/>
  <c r="M1407" i="6" s="1"/>
  <c r="M1408" i="6" s="1"/>
  <c r="M1409" i="6" s="1"/>
  <c r="M1410" i="6" s="1"/>
  <c r="M1411" i="6" s="1"/>
  <c r="M1412" i="6" s="1"/>
  <c r="M1413" i="6" s="1"/>
  <c r="M1414" i="6" s="1"/>
  <c r="M1415" i="6" s="1"/>
  <c r="M1416" i="6" s="1"/>
  <c r="M1417" i="6" s="1"/>
  <c r="M1418" i="6" s="1"/>
  <c r="M1419" i="6" s="1"/>
  <c r="M1420" i="6" s="1"/>
  <c r="M1421" i="6" s="1"/>
  <c r="M1422" i="6" s="1"/>
  <c r="M1423" i="6" s="1"/>
  <c r="M1424" i="6" s="1"/>
  <c r="M1425" i="6" s="1"/>
  <c r="M1426" i="6" s="1"/>
  <c r="M1427" i="6" s="1"/>
  <c r="M1428" i="6" s="1"/>
  <c r="M1429" i="6" s="1"/>
  <c r="M1430" i="6" s="1"/>
  <c r="M1431" i="6" s="1"/>
  <c r="M1432" i="6" s="1"/>
  <c r="M1433" i="6" s="1"/>
  <c r="M1434" i="6" s="1"/>
  <c r="M1435" i="6" s="1"/>
  <c r="M1436" i="6" s="1"/>
  <c r="M1437" i="6" s="1"/>
  <c r="M1438" i="6" s="1"/>
  <c r="M1439" i="6" s="1"/>
  <c r="M1440" i="6" s="1"/>
  <c r="M1441" i="6" s="1"/>
  <c r="M1442" i="6" s="1"/>
  <c r="M1443" i="6" s="1"/>
  <c r="M1444" i="6" s="1"/>
  <c r="M1445" i="6" s="1"/>
  <c r="M1446" i="6" s="1"/>
  <c r="M1447" i="6" s="1"/>
  <c r="M1448" i="6" s="1"/>
  <c r="M1449" i="6" s="1"/>
  <c r="M1450" i="6" s="1"/>
  <c r="M1451" i="6" s="1"/>
  <c r="M1452" i="6" s="1"/>
  <c r="M1453" i="6" s="1"/>
  <c r="M1454" i="6" s="1"/>
  <c r="M1455" i="6" s="1"/>
  <c r="M1456" i="6" s="1"/>
  <c r="M1457" i="6" s="1"/>
  <c r="M1458" i="6" s="1"/>
  <c r="M1459" i="6" s="1"/>
  <c r="M1460" i="6" s="1"/>
  <c r="M1461" i="6" s="1"/>
  <c r="M1462" i="6" s="1"/>
  <c r="M1483" i="6" s="1"/>
  <c r="M1484" i="6" s="1"/>
  <c r="M1485" i="6" s="1"/>
  <c r="M1486" i="6" s="1"/>
  <c r="M1487" i="6" s="1"/>
  <c r="M1488" i="6" s="1"/>
  <c r="M1489" i="6" s="1"/>
  <c r="M1490" i="6" s="1"/>
  <c r="M1491" i="6" s="1"/>
  <c r="M1492" i="6" s="1"/>
  <c r="M1493" i="6" s="1"/>
  <c r="M1494" i="6" s="1"/>
  <c r="M1495" i="6" s="1"/>
  <c r="M1496" i="6" s="1"/>
  <c r="M1497" i="6" s="1"/>
  <c r="M1498" i="6" s="1"/>
  <c r="M1499" i="6" s="1"/>
  <c r="M1500" i="6" s="1"/>
  <c r="M1501" i="6" s="1"/>
  <c r="M1502" i="6" s="1"/>
  <c r="M1543" i="6" s="1"/>
  <c r="M1544" i="6" s="1"/>
  <c r="M1545" i="6" s="1"/>
  <c r="M1546" i="6" s="1"/>
  <c r="M1547" i="6" s="1"/>
  <c r="M1548" i="6" s="1"/>
  <c r="M1549" i="6" s="1"/>
  <c r="M1550" i="6" s="1"/>
  <c r="M1551" i="6" s="1"/>
  <c r="M1552" i="6" s="1"/>
  <c r="M1553" i="6" s="1"/>
  <c r="M1554" i="6" s="1"/>
  <c r="M1555" i="6" s="1"/>
  <c r="M1556" i="6" s="1"/>
  <c r="M1557" i="6" s="1"/>
  <c r="M1558" i="6" s="1"/>
  <c r="M1559" i="6" s="1"/>
  <c r="M1560" i="6" s="1"/>
  <c r="M1561" i="6" s="1"/>
  <c r="M1562" i="6" s="1"/>
  <c r="M1563" i="6" s="1"/>
  <c r="M1564" i="6" s="1"/>
  <c r="M1565" i="6" s="1"/>
  <c r="M1566" i="6" s="1"/>
  <c r="M1567" i="6" s="1"/>
  <c r="M1568" i="6" s="1"/>
  <c r="M1569" i="6" s="1"/>
  <c r="M1570" i="6" s="1"/>
  <c r="M1571" i="6" s="1"/>
  <c r="M1572" i="6" s="1"/>
  <c r="M1573" i="6" s="1"/>
  <c r="M1574" i="6" s="1"/>
  <c r="M1575" i="6" s="1"/>
  <c r="M1576" i="6" s="1"/>
  <c r="M1577" i="6" s="1"/>
  <c r="M1578" i="6" s="1"/>
  <c r="M1579" i="6" s="1"/>
  <c r="M1580" i="6" s="1"/>
  <c r="M1581" i="6" s="1"/>
  <c r="M1582" i="6" s="1"/>
  <c r="M1583" i="6" s="1"/>
  <c r="M1584" i="6" s="1"/>
  <c r="M1585" i="6" s="1"/>
  <c r="M1586" i="6" s="1"/>
  <c r="M1587" i="6" s="1"/>
  <c r="M1588" i="6" s="1"/>
  <c r="M1589" i="6" s="1"/>
  <c r="M1590" i="6" s="1"/>
  <c r="M1591" i="6" s="1"/>
  <c r="M1592" i="6" s="1"/>
  <c r="M1593" i="6" s="1"/>
  <c r="M1594" i="6" s="1"/>
  <c r="M1595" i="6" s="1"/>
  <c r="M1596" i="6" s="1"/>
  <c r="M1597" i="6" s="1"/>
  <c r="M1598" i="6" s="1"/>
  <c r="M1599" i="6" s="1"/>
  <c r="M1600" i="6" s="1"/>
  <c r="M1601" i="6" s="1"/>
  <c r="M1602" i="6" s="1"/>
  <c r="M1703" i="6" s="1"/>
  <c r="M1704" i="6" s="1"/>
  <c r="M1705" i="6" s="1"/>
  <c r="M1706" i="6" s="1"/>
  <c r="M1707" i="6" s="1"/>
  <c r="M1708" i="6" s="1"/>
  <c r="M1709" i="6" s="1"/>
  <c r="M1710" i="6" s="1"/>
  <c r="M1711" i="6" s="1"/>
  <c r="M1712" i="6" s="1"/>
  <c r="M1713" i="6" s="1"/>
  <c r="M1714" i="6" s="1"/>
  <c r="M1715" i="6" s="1"/>
  <c r="M1716" i="6" s="1"/>
  <c r="M1717" i="6" s="1"/>
  <c r="M1718" i="6" s="1"/>
  <c r="M1719" i="6" s="1"/>
  <c r="M1720" i="6" s="1"/>
  <c r="M1721" i="6" s="1"/>
  <c r="M1722" i="6" s="1"/>
  <c r="M1723" i="6" s="1"/>
  <c r="M1724" i="6" s="1"/>
  <c r="M1725" i="6" s="1"/>
  <c r="M1726" i="6" s="1"/>
  <c r="M1727" i="6" s="1"/>
  <c r="M1728" i="6" s="1"/>
  <c r="M1729" i="6" s="1"/>
  <c r="M1730" i="6" s="1"/>
  <c r="M1731" i="6" s="1"/>
  <c r="M1732" i="6" s="1"/>
  <c r="M1733" i="6" s="1"/>
  <c r="M1734" i="6" s="1"/>
  <c r="M1735" i="6" s="1"/>
  <c r="M1736" i="6" s="1"/>
  <c r="M1737" i="6" s="1"/>
  <c r="M1738" i="6" s="1"/>
  <c r="M1739" i="6" s="1"/>
  <c r="M1740" i="6" s="1"/>
  <c r="M1741" i="6" s="1"/>
  <c r="M1742" i="6" s="1"/>
  <c r="M1766" i="6" s="1"/>
  <c r="M1767" i="6" s="1"/>
  <c r="M1768" i="6" s="1"/>
  <c r="M1769" i="6" s="1"/>
  <c r="M1770" i="6" s="1"/>
  <c r="M1771" i="6" s="1"/>
  <c r="M1772" i="6" s="1"/>
  <c r="M1773" i="6" s="1"/>
  <c r="M1774" i="6" s="1"/>
  <c r="M1775" i="6" s="1"/>
  <c r="M1776" i="6" s="1"/>
  <c r="M1777" i="6" s="1"/>
  <c r="M1778" i="6" s="1"/>
  <c r="M1779" i="6" s="1"/>
  <c r="M1780" i="6" s="1"/>
  <c r="M1781" i="6" s="1"/>
  <c r="M1782" i="6" s="1"/>
  <c r="M1783" i="6" s="1"/>
  <c r="M1784" i="6" s="1"/>
  <c r="M1785" i="6" s="1"/>
  <c r="M1786" i="6" s="1"/>
  <c r="M1787" i="6" s="1"/>
  <c r="M1788" i="6" s="1"/>
  <c r="M1789" i="6" s="1"/>
  <c r="M1790" i="6" s="1"/>
  <c r="M1791" i="6" s="1"/>
  <c r="M1792" i="6" s="1"/>
  <c r="M1793" i="6" s="1"/>
  <c r="M1794" i="6" s="1"/>
  <c r="M1795" i="6" s="1"/>
  <c r="M1796" i="6" s="1"/>
  <c r="M1797" i="6" s="1"/>
  <c r="M1798" i="6" s="1"/>
  <c r="M1799" i="6" s="1"/>
  <c r="M1800" i="6" s="1"/>
  <c r="M1801" i="6" s="1"/>
  <c r="M1802" i="6" s="1"/>
  <c r="M1803" i="6" s="1"/>
  <c r="M1804" i="6" s="1"/>
  <c r="M1805" i="6" s="1"/>
  <c r="M1806" i="6" s="1"/>
  <c r="M1807" i="6" s="1"/>
  <c r="M1808" i="6" s="1"/>
  <c r="M1809" i="6" s="1"/>
  <c r="M1810" i="6" s="1"/>
  <c r="M1811" i="6" s="1"/>
  <c r="M1812" i="6" s="1"/>
  <c r="M1813" i="6" s="1"/>
  <c r="M1814" i="6" s="1"/>
  <c r="M1815" i="6" s="1"/>
  <c r="M1816" i="6" s="1"/>
  <c r="M1817" i="6" s="1"/>
  <c r="M1818" i="6" s="1"/>
  <c r="M1819" i="6" s="1"/>
  <c r="M1820" i="6" s="1"/>
  <c r="M1821" i="6" s="1"/>
  <c r="M1822" i="6" s="1"/>
  <c r="M1863" i="6" s="1"/>
  <c r="M1864" i="6" s="1"/>
  <c r="M1865" i="6" s="1"/>
  <c r="M1866" i="6" s="1"/>
  <c r="M1867" i="6" s="1"/>
  <c r="M1868" i="6" s="1"/>
  <c r="M1869" i="6" s="1"/>
  <c r="M1870" i="6" s="1"/>
  <c r="M1871" i="6" s="1"/>
  <c r="M1872" i="6" s="1"/>
  <c r="M1873" i="6" s="1"/>
  <c r="M1874" i="6" s="1"/>
  <c r="M1875" i="6" s="1"/>
  <c r="M1876" i="6" s="1"/>
  <c r="M1877" i="6" s="1"/>
  <c r="M1878" i="6" s="1"/>
  <c r="M1879" i="6" s="1"/>
  <c r="M1880" i="6" s="1"/>
  <c r="M1881" i="6" s="1"/>
  <c r="M1882" i="6" s="1"/>
  <c r="M1903" i="6" s="1"/>
  <c r="M1904" i="6" s="1"/>
  <c r="M1905" i="6" s="1"/>
  <c r="M1906" i="6" s="1"/>
  <c r="M1907" i="6" s="1"/>
  <c r="M1908" i="6" s="1"/>
  <c r="M1909" i="6" s="1"/>
  <c r="M1910" i="6" s="1"/>
  <c r="M1911" i="6" s="1"/>
  <c r="M1912" i="6" s="1"/>
  <c r="M1913" i="6" s="1"/>
  <c r="M1914" i="6" s="1"/>
  <c r="M1915" i="6" s="1"/>
  <c r="M1916" i="6" s="1"/>
  <c r="M1917" i="6" s="1"/>
  <c r="M1918" i="6" s="1"/>
  <c r="M1919" i="6" s="1"/>
  <c r="M1920" i="6" s="1"/>
  <c r="M1921" i="6" s="1"/>
  <c r="M1922" i="6" s="1"/>
  <c r="M1983" i="6" s="1"/>
  <c r="M1984" i="6" s="1"/>
  <c r="M1985" i="6" s="1"/>
  <c r="M1986" i="6" s="1"/>
  <c r="M1987" i="6" s="1"/>
  <c r="M1988" i="6" s="1"/>
  <c r="M1989" i="6" s="1"/>
  <c r="M1990" i="6" s="1"/>
  <c r="M1991" i="6" s="1"/>
  <c r="M1992" i="6" s="1"/>
  <c r="M1993" i="6" s="1"/>
  <c r="M1994" i="6" s="1"/>
  <c r="M1995" i="6" s="1"/>
  <c r="M1996" i="6" s="1"/>
  <c r="M1997" i="6" s="1"/>
  <c r="M1998" i="6" s="1"/>
  <c r="M1999" i="6" s="1"/>
  <c r="M2000" i="6" s="1"/>
  <c r="M2001" i="6" s="1"/>
  <c r="M2002" i="6" s="1"/>
  <c r="M2123" i="6" s="1"/>
  <c r="M2124" i="6" s="1"/>
  <c r="M2125" i="6" s="1"/>
  <c r="M2126" i="6" s="1"/>
  <c r="M2127" i="6" s="1"/>
  <c r="M2128" i="6" s="1"/>
  <c r="M2129" i="6" s="1"/>
  <c r="M2130" i="6" s="1"/>
  <c r="M2131" i="6" s="1"/>
  <c r="M2132" i="6" s="1"/>
  <c r="M2133" i="6" s="1"/>
  <c r="M2134" i="6" s="1"/>
  <c r="M2135" i="6" s="1"/>
  <c r="M2136" i="6" s="1"/>
  <c r="M2137" i="6" s="1"/>
  <c r="M2138" i="6" s="1"/>
  <c r="M2139" i="6" s="1"/>
  <c r="M2140" i="6" s="1"/>
  <c r="M2141" i="6" s="1"/>
  <c r="M2142" i="6" s="1"/>
  <c r="M2143" i="6" s="1"/>
  <c r="M2144" i="6" s="1"/>
  <c r="M2145" i="6" s="1"/>
  <c r="M2146" i="6" s="1"/>
  <c r="M2147" i="6" s="1"/>
  <c r="M2148" i="6" s="1"/>
  <c r="M2149" i="6" s="1"/>
  <c r="M2150" i="6" s="1"/>
  <c r="M2151" i="6" s="1"/>
  <c r="M2152" i="6" s="1"/>
  <c r="M2153" i="6" s="1"/>
  <c r="M2154" i="6" s="1"/>
  <c r="M2155" i="6" s="1"/>
  <c r="M2156" i="6" s="1"/>
  <c r="M2157" i="6" s="1"/>
  <c r="M2158" i="6" s="1"/>
  <c r="M2159" i="6" s="1"/>
  <c r="M2160" i="6" s="1"/>
  <c r="M2161" i="6" s="1"/>
  <c r="M2162" i="6" s="1"/>
  <c r="M2343" i="6" s="1"/>
  <c r="M2344" i="6" s="1"/>
  <c r="M2345" i="6" s="1"/>
  <c r="M2346" i="6" s="1"/>
  <c r="M2347" i="6" s="1"/>
  <c r="M2348" i="6" s="1"/>
  <c r="M2349" i="6" s="1"/>
  <c r="M2350" i="6" s="1"/>
  <c r="M2351" i="6" s="1"/>
  <c r="M2352" i="6" s="1"/>
  <c r="M2353" i="6" s="1"/>
  <c r="M2354" i="6" s="1"/>
  <c r="M2355" i="6" s="1"/>
  <c r="M2356" i="6" s="1"/>
  <c r="M2357" i="6" s="1"/>
  <c r="M2358" i="6" s="1"/>
  <c r="M2359" i="6" s="1"/>
  <c r="M2360" i="6" s="1"/>
  <c r="M2361" i="6" s="1"/>
  <c r="M2362" i="6" s="1"/>
  <c r="M2363" i="6" s="1"/>
  <c r="M2364" i="6" s="1"/>
  <c r="M2365" i="6" s="1"/>
  <c r="M2366" i="6" s="1"/>
  <c r="M2367" i="6" s="1"/>
  <c r="M2368" i="6" s="1"/>
  <c r="M2369" i="6" s="1"/>
  <c r="M2370" i="6" s="1"/>
  <c r="M2371" i="6" s="1"/>
  <c r="M2372" i="6" s="1"/>
  <c r="M2373" i="6" s="1"/>
  <c r="M2374" i="6" s="1"/>
  <c r="M2375" i="6" s="1"/>
  <c r="M2376" i="6" s="1"/>
  <c r="M2377" i="6" s="1"/>
  <c r="M2378" i="6" s="1"/>
  <c r="M2379" i="6" s="1"/>
  <c r="M2380" i="6" s="1"/>
  <c r="M2381" i="6" s="1"/>
  <c r="M2382" i="6" s="1"/>
  <c r="M2383" i="6" s="1"/>
  <c r="M2384" i="6" s="1"/>
  <c r="M2385" i="6" s="1"/>
  <c r="M2386" i="6" s="1"/>
  <c r="M2387" i="6" s="1"/>
  <c r="M2388" i="6" s="1"/>
  <c r="M2389" i="6" s="1"/>
  <c r="M2390" i="6" s="1"/>
  <c r="M2391" i="6" s="1"/>
  <c r="M2392" i="6" s="1"/>
  <c r="M2393" i="6" s="1"/>
  <c r="M2394" i="6" s="1"/>
  <c r="M2395" i="6" s="1"/>
  <c r="M2396" i="6" s="1"/>
  <c r="M2397" i="6" s="1"/>
  <c r="M2398" i="6" s="1"/>
  <c r="M2399" i="6" s="1"/>
  <c r="M2400" i="6" s="1"/>
  <c r="M2401" i="6" s="1"/>
  <c r="M2402" i="6" s="1"/>
  <c r="M2403" i="6" s="1"/>
  <c r="M2404" i="6" s="1"/>
  <c r="M2405" i="6" s="1"/>
  <c r="M2406" i="6" s="1"/>
  <c r="M2407" i="6" s="1"/>
  <c r="M2408" i="6" s="1"/>
  <c r="M2409" i="6" s="1"/>
  <c r="M2410" i="6" s="1"/>
  <c r="M2411" i="6" s="1"/>
  <c r="M2412" i="6" s="1"/>
  <c r="M2413" i="6" s="1"/>
  <c r="M2414" i="6" s="1"/>
  <c r="M2415" i="6" s="1"/>
  <c r="M2416" i="6" s="1"/>
  <c r="M2417" i="6" s="1"/>
  <c r="M2418" i="6" s="1"/>
  <c r="M2419" i="6" s="1"/>
  <c r="M2420" i="6" s="1"/>
  <c r="M2421" i="6" s="1"/>
  <c r="M2422" i="6" s="1"/>
  <c r="M2423" i="6" s="1"/>
  <c r="M2424" i="6" s="1"/>
  <c r="M2425" i="6" s="1"/>
  <c r="M2426" i="6" s="1"/>
  <c r="M2427" i="6" s="1"/>
  <c r="M2428" i="6" s="1"/>
  <c r="M2429" i="6" s="1"/>
  <c r="M2430" i="6" s="1"/>
  <c r="M2431" i="6" s="1"/>
  <c r="M2432" i="6" s="1"/>
  <c r="M2433" i="6" s="1"/>
  <c r="M2434" i="6" s="1"/>
  <c r="M2435" i="6" s="1"/>
  <c r="M2436" i="6" s="1"/>
  <c r="M2437" i="6" s="1"/>
  <c r="M2438" i="6" s="1"/>
  <c r="M2439" i="6" s="1"/>
  <c r="M2440" i="6" s="1"/>
  <c r="M2441" i="6" s="1"/>
  <c r="M2442" i="6" s="1"/>
  <c r="M2503" i="6" s="1"/>
  <c r="M2504" i="6" s="1"/>
  <c r="M2505" i="6" s="1"/>
  <c r="M2506" i="6" s="1"/>
  <c r="M2507" i="6" s="1"/>
  <c r="M2508" i="6" s="1"/>
  <c r="M2509" i="6" s="1"/>
  <c r="M2510" i="6" s="1"/>
  <c r="M2511" i="6" s="1"/>
  <c r="M2512" i="6" s="1"/>
  <c r="M2513" i="6" s="1"/>
  <c r="M2514" i="6" s="1"/>
  <c r="M2515" i="6" s="1"/>
  <c r="M2516" i="6" s="1"/>
  <c r="M2517" i="6" s="1"/>
  <c r="M2518" i="6" s="1"/>
  <c r="M2519" i="6" s="1"/>
  <c r="M2520" i="6" s="1"/>
  <c r="M2521" i="6" s="1"/>
  <c r="M2522" i="6" s="1"/>
  <c r="M2563" i="6" s="1"/>
  <c r="M2564" i="6" s="1"/>
  <c r="M2565" i="6" s="1"/>
  <c r="M2566" i="6" s="1"/>
  <c r="M2567" i="6" s="1"/>
  <c r="M2568" i="6" s="1"/>
  <c r="M2569" i="6" s="1"/>
  <c r="M2570" i="6" s="1"/>
  <c r="M2571" i="6" s="1"/>
  <c r="M2572" i="6" s="1"/>
  <c r="M2573" i="6" s="1"/>
  <c r="M2574" i="6" s="1"/>
  <c r="M2575" i="6" s="1"/>
  <c r="M2576" i="6" s="1"/>
  <c r="M2577" i="6" s="1"/>
  <c r="M2578" i="6" s="1"/>
  <c r="M2579" i="6" s="1"/>
  <c r="M2580" i="6" s="1"/>
  <c r="M2581" i="6" s="1"/>
  <c r="M2582" i="6" s="1"/>
  <c r="M2583" i="6" s="1"/>
  <c r="M2584" i="6" s="1"/>
  <c r="M2585" i="6" s="1"/>
  <c r="M2586" i="6" s="1"/>
  <c r="M2587" i="6" s="1"/>
  <c r="M2588" i="6" s="1"/>
  <c r="M2589" i="6" s="1"/>
  <c r="M2590" i="6" s="1"/>
  <c r="M2591" i="6" s="1"/>
  <c r="M2592" i="6" s="1"/>
  <c r="M2593" i="6" s="1"/>
  <c r="M2594" i="6" s="1"/>
  <c r="M2595" i="6" s="1"/>
  <c r="M2596" i="6" s="1"/>
  <c r="M2597" i="6" s="1"/>
  <c r="M2598" i="6" s="1"/>
  <c r="M2599" i="6" s="1"/>
  <c r="M2600" i="6" s="1"/>
  <c r="M2601" i="6" s="1"/>
  <c r="M2602" i="6" s="1"/>
  <c r="M2643" i="6" s="1"/>
  <c r="M2644" i="6" s="1"/>
  <c r="M2645" i="6" s="1"/>
  <c r="M2646" i="6" s="1"/>
  <c r="M2647" i="6" s="1"/>
  <c r="M2648" i="6" s="1"/>
  <c r="M2649" i="6" s="1"/>
  <c r="M2650" i="6" s="1"/>
  <c r="M2651" i="6" s="1"/>
  <c r="M2652" i="6" s="1"/>
  <c r="M2653" i="6" s="1"/>
  <c r="M2654" i="6" s="1"/>
  <c r="M2655" i="6" s="1"/>
  <c r="M2656" i="6" s="1"/>
  <c r="M2657" i="6" s="1"/>
  <c r="M2658" i="6" s="1"/>
  <c r="M2659" i="6" s="1"/>
  <c r="M2660" i="6" s="1"/>
  <c r="M2661" i="6" s="1"/>
  <c r="M2662" i="6" s="1"/>
  <c r="M2672" i="6" s="1"/>
  <c r="M2673" i="6" s="1"/>
  <c r="M2674" i="6" s="1"/>
  <c r="M2675" i="6" s="1"/>
  <c r="M2676" i="6" s="1"/>
  <c r="M2677" i="6" s="1"/>
  <c r="M2678" i="6" s="1"/>
  <c r="M2679" i="6" s="1"/>
  <c r="M2680" i="6" s="1"/>
  <c r="M2681" i="6" s="1"/>
  <c r="M2682" i="6" s="1"/>
  <c r="M2683" i="6" s="1"/>
  <c r="M2684" i="6" s="1"/>
  <c r="M2685" i="6" s="1"/>
  <c r="M2686" i="6" s="1"/>
  <c r="M2687" i="6" s="1"/>
  <c r="M2688" i="6" s="1"/>
  <c r="M2689" i="6" s="1"/>
  <c r="M2690" i="6" s="1"/>
  <c r="M2691" i="6" s="1"/>
  <c r="M2692" i="6" s="1"/>
  <c r="M2693" i="6" s="1"/>
  <c r="M2694" i="6" s="1"/>
  <c r="M2695" i="6" s="1"/>
  <c r="M2696" i="6" s="1"/>
  <c r="M2697" i="6" s="1"/>
  <c r="M2698" i="6" s="1"/>
  <c r="M2699" i="6" s="1"/>
  <c r="M2700" i="6" s="1"/>
  <c r="M2701" i="6" s="1"/>
  <c r="M2702" i="6" s="1"/>
  <c r="M2743" i="6" s="1"/>
  <c r="M2744" i="6" s="1"/>
  <c r="M2745" i="6" s="1"/>
  <c r="M2746" i="6" s="1"/>
  <c r="M2747" i="6" s="1"/>
  <c r="M2748" i="6" s="1"/>
  <c r="M2749" i="6" s="1"/>
  <c r="M2750" i="6" s="1"/>
  <c r="M2751" i="6" s="1"/>
  <c r="M2752" i="6" s="1"/>
  <c r="M2753" i="6" s="1"/>
  <c r="M2754" i="6" s="1"/>
  <c r="M2755" i="6" s="1"/>
  <c r="M2756" i="6" s="1"/>
  <c r="M2757" i="6" s="1"/>
  <c r="M2758" i="6" s="1"/>
  <c r="M2759" i="6" s="1"/>
  <c r="M2760" i="6" s="1"/>
  <c r="M2761" i="6" s="1"/>
  <c r="M2762" i="6" s="1"/>
  <c r="M2763" i="6" s="1"/>
  <c r="M2764" i="6" s="1"/>
  <c r="M2765" i="6" s="1"/>
  <c r="M2766" i="6" s="1"/>
  <c r="M2767" i="6" s="1"/>
  <c r="M2768" i="6" s="1"/>
  <c r="M2769" i="6" s="1"/>
  <c r="M2770" i="6" s="1"/>
  <c r="M2771" i="6" s="1"/>
  <c r="M2772" i="6" s="1"/>
  <c r="M2773" i="6" s="1"/>
  <c r="M2774" i="6" s="1"/>
  <c r="M2775" i="6" s="1"/>
  <c r="M2776" i="6" s="1"/>
  <c r="M2777" i="6" s="1"/>
  <c r="M2778" i="6" s="1"/>
  <c r="M2779" i="6" s="1"/>
  <c r="M2780" i="6" s="1"/>
  <c r="M2781" i="6" s="1"/>
  <c r="M2782" i="6" s="1"/>
  <c r="M2843" i="6" s="1"/>
  <c r="M2844" i="6" s="1"/>
  <c r="M2845" i="6" s="1"/>
  <c r="M2846" i="6" s="1"/>
  <c r="M2847" i="6" s="1"/>
  <c r="M2848" i="6" s="1"/>
  <c r="M2849" i="6" s="1"/>
  <c r="M2850" i="6" s="1"/>
  <c r="M2851" i="6" s="1"/>
  <c r="M2852" i="6" s="1"/>
  <c r="M2853" i="6" s="1"/>
  <c r="M2854" i="6" s="1"/>
  <c r="M2855" i="6" s="1"/>
  <c r="M2856" i="6" s="1"/>
  <c r="M2857" i="6" s="1"/>
  <c r="M2858" i="6" s="1"/>
  <c r="M2859" i="6" s="1"/>
  <c r="M2860" i="6" s="1"/>
  <c r="M2861" i="6" s="1"/>
  <c r="M2862" i="6" s="1"/>
  <c r="M2863" i="6" s="1"/>
  <c r="M2864" i="6" s="1"/>
  <c r="M2865" i="6" s="1"/>
  <c r="M2866" i="6" s="1"/>
  <c r="M2867" i="6" s="1"/>
  <c r="M2868" i="6" s="1"/>
  <c r="M2869" i="6" s="1"/>
  <c r="M2870" i="6" s="1"/>
  <c r="M2871" i="6" s="1"/>
  <c r="M2872" i="6" s="1"/>
  <c r="M2873" i="6" s="1"/>
  <c r="M2874" i="6" s="1"/>
  <c r="M2875" i="6" s="1"/>
  <c r="M2876" i="6" s="1"/>
  <c r="M2877" i="6" s="1"/>
  <c r="M2878" i="6" s="1"/>
  <c r="M2879" i="6" s="1"/>
  <c r="M2880" i="6" s="1"/>
  <c r="M2881" i="6" s="1"/>
  <c r="M2882" i="6" s="1"/>
  <c r="M2883" i="6" s="1"/>
  <c r="M2884" i="6" s="1"/>
  <c r="M2885" i="6" s="1"/>
  <c r="M2886" i="6" s="1"/>
  <c r="M2887" i="6" s="1"/>
  <c r="M2888" i="6" s="1"/>
  <c r="M2889" i="6" s="1"/>
  <c r="M2890" i="6" s="1"/>
  <c r="M2891" i="6" s="1"/>
  <c r="M2892" i="6" s="1"/>
  <c r="M2893" i="6" s="1"/>
  <c r="M2894" i="6" s="1"/>
  <c r="M2895" i="6" s="1"/>
  <c r="M2896" i="6" s="1"/>
  <c r="M2897" i="6" s="1"/>
  <c r="M2898" i="6" s="1"/>
  <c r="M2899" i="6" s="1"/>
  <c r="M2900" i="6" s="1"/>
  <c r="M2901" i="6" s="1"/>
  <c r="M2902" i="6" s="1"/>
  <c r="L2615" i="6"/>
  <c r="L2616" i="6" s="1"/>
  <c r="L2617" i="6" s="1"/>
  <c r="L2618" i="6" s="1"/>
  <c r="L2619" i="6" s="1"/>
  <c r="L2620" i="6" s="1"/>
  <c r="L2621" i="6" s="1"/>
  <c r="L2622" i="6" s="1"/>
  <c r="L2623" i="6" s="1"/>
  <c r="L2624" i="6" s="1"/>
  <c r="L2625" i="6" s="1"/>
  <c r="L2626" i="6" s="1"/>
  <c r="L2627" i="6" s="1"/>
  <c r="L2628" i="6" s="1"/>
  <c r="L2629" i="6" s="1"/>
  <c r="L2630" i="6" s="1"/>
  <c r="L2631" i="6" s="1"/>
  <c r="L2632" i="6" s="1"/>
  <c r="L2633" i="6" s="1"/>
  <c r="L2634" i="6" s="1"/>
  <c r="L2635" i="6" s="1"/>
  <c r="L2636" i="6" s="1"/>
  <c r="L2637" i="6" s="1"/>
  <c r="L2638" i="6" s="1"/>
  <c r="L2639" i="6" s="1"/>
  <c r="L2640" i="6" s="1"/>
  <c r="L2641" i="6" s="1"/>
  <c r="L2642" i="6" s="1"/>
  <c r="L2663" i="6" s="1"/>
  <c r="L2664" i="6" s="1"/>
  <c r="L2665" i="6" s="1"/>
  <c r="L2666" i="6" s="1"/>
  <c r="L2667" i="6" s="1"/>
  <c r="L2668" i="6" s="1"/>
  <c r="L2669" i="6" s="1"/>
  <c r="L2670" i="6" s="1"/>
  <c r="L2671" i="6" s="1"/>
  <c r="L2708" i="6" s="1"/>
  <c r="L2709" i="6" s="1"/>
  <c r="L2710" i="6" s="1"/>
  <c r="L2711" i="6" s="1"/>
  <c r="L2712" i="6" s="1"/>
  <c r="L2713" i="6" s="1"/>
  <c r="L2714" i="6" s="1"/>
  <c r="L2715" i="6" s="1"/>
  <c r="L2716" i="6" s="1"/>
  <c r="L2717" i="6" s="1"/>
  <c r="L2718" i="6" s="1"/>
  <c r="L2719" i="6" s="1"/>
  <c r="L2720" i="6" s="1"/>
  <c r="L2721" i="6" s="1"/>
  <c r="L2722" i="6" s="1"/>
  <c r="L2723" i="6" s="1"/>
  <c r="L2724" i="6" s="1"/>
  <c r="L2725" i="6" s="1"/>
  <c r="L2726" i="6" s="1"/>
  <c r="L2727" i="6" s="1"/>
  <c r="L2728" i="6" s="1"/>
  <c r="L2729" i="6" s="1"/>
  <c r="L2730" i="6" s="1"/>
  <c r="L2731" i="6" s="1"/>
  <c r="L2732" i="6" s="1"/>
  <c r="L2733" i="6" s="1"/>
  <c r="L2734" i="6" s="1"/>
  <c r="L2735" i="6" s="1"/>
  <c r="L2736" i="6" s="1"/>
  <c r="L2737" i="6" s="1"/>
  <c r="L2738" i="6" s="1"/>
  <c r="L2739" i="6" s="1"/>
  <c r="L2740" i="6" s="1"/>
  <c r="L2741" i="6" s="1"/>
  <c r="L2742" i="6" s="1"/>
  <c r="L2783" i="6" s="1"/>
  <c r="L2784" i="6" s="1"/>
  <c r="L2785" i="6" s="1"/>
  <c r="L2786" i="6" s="1"/>
  <c r="L2787" i="6" s="1"/>
  <c r="L2788" i="6" s="1"/>
  <c r="L2789" i="6" s="1"/>
  <c r="L2790" i="6" s="1"/>
  <c r="L2791" i="6" s="1"/>
  <c r="L2792" i="6" s="1"/>
  <c r="L2793" i="6" s="1"/>
  <c r="L2794" i="6" s="1"/>
  <c r="L2795" i="6" s="1"/>
  <c r="L2796" i="6" s="1"/>
  <c r="L2797" i="6" s="1"/>
  <c r="L2798" i="6" s="1"/>
  <c r="L2799" i="6" s="1"/>
  <c r="L2800" i="6" s="1"/>
  <c r="L2801" i="6" s="1"/>
  <c r="L2802" i="6" s="1"/>
  <c r="L2803" i="6" s="1"/>
  <c r="L2804" i="6" s="1"/>
  <c r="L2805" i="6" s="1"/>
  <c r="L2806" i="6" s="1"/>
  <c r="L2807" i="6" s="1"/>
  <c r="L2808" i="6" s="1"/>
  <c r="L2809" i="6" s="1"/>
  <c r="L2810" i="6" s="1"/>
  <c r="L2811" i="6" s="1"/>
  <c r="L2812" i="6" s="1"/>
  <c r="L2813" i="6" s="1"/>
  <c r="L2814" i="6" s="1"/>
  <c r="L2815" i="6" s="1"/>
  <c r="L2816" i="6" s="1"/>
  <c r="L2817" i="6" s="1"/>
  <c r="L2818" i="6" s="1"/>
  <c r="L2819" i="6" s="1"/>
  <c r="L2820" i="6" s="1"/>
  <c r="L2821" i="6" s="1"/>
  <c r="L2822" i="6" s="1"/>
  <c r="L2823" i="6" s="1"/>
  <c r="L2824" i="6" s="1"/>
  <c r="L2825" i="6" s="1"/>
  <c r="L2826" i="6" s="1"/>
  <c r="L2827" i="6" s="1"/>
  <c r="L2828" i="6" s="1"/>
  <c r="L2829" i="6" s="1"/>
  <c r="L2830" i="6" s="1"/>
  <c r="L2831" i="6" s="1"/>
  <c r="L2832" i="6" s="1"/>
  <c r="L2833" i="6" s="1"/>
  <c r="L2834" i="6" s="1"/>
  <c r="L2835" i="6" s="1"/>
  <c r="L2836" i="6" s="1"/>
  <c r="L2837" i="6" s="1"/>
  <c r="L2838" i="6" s="1"/>
  <c r="L2839" i="6" s="1"/>
  <c r="L2840" i="6" s="1"/>
  <c r="L2841" i="6" s="1"/>
  <c r="L2842" i="6" s="1"/>
  <c r="L2923" i="6" s="1"/>
  <c r="L2924" i="6" s="1"/>
  <c r="L2925" i="6" s="1"/>
  <c r="L2926" i="6" s="1"/>
  <c r="L2927" i="6" s="1"/>
  <c r="L2928" i="6" s="1"/>
  <c r="L2929" i="6" s="1"/>
  <c r="L2930" i="6" s="1"/>
  <c r="L2931" i="6" s="1"/>
  <c r="L2932" i="6" s="1"/>
  <c r="L2933" i="6" s="1"/>
  <c r="L2934" i="6" s="1"/>
  <c r="L2935" i="6" s="1"/>
  <c r="L2936" i="6" s="1"/>
  <c r="L2937" i="6" s="1"/>
  <c r="L2938" i="6" s="1"/>
  <c r="L2939" i="6" s="1"/>
  <c r="L2940" i="6" s="1"/>
  <c r="L2941" i="6" s="1"/>
  <c r="L2942" i="6" s="1"/>
  <c r="L2963" i="6" s="1"/>
  <c r="L2964" i="6" s="1"/>
  <c r="L2965" i="6" s="1"/>
  <c r="L2966" i="6" s="1"/>
  <c r="L2967" i="6" s="1"/>
  <c r="L2968" i="6" s="1"/>
  <c r="L2969" i="6" s="1"/>
  <c r="L2970" i="6" s="1"/>
  <c r="L2971" i="6" s="1"/>
  <c r="L2972" i="6" s="1"/>
  <c r="L2973" i="6" s="1"/>
  <c r="L2974" i="6" s="1"/>
  <c r="L2975" i="6" s="1"/>
  <c r="L2976" i="6" s="1"/>
  <c r="L2977" i="6" s="1"/>
  <c r="L2978" i="6" s="1"/>
  <c r="L2979" i="6" s="1"/>
  <c r="L2980" i="6" s="1"/>
  <c r="L2981" i="6" s="1"/>
  <c r="L2982" i="6" s="1"/>
  <c r="L2983" i="6" s="1"/>
  <c r="L2984" i="6" s="1"/>
  <c r="L2985" i="6" s="1"/>
  <c r="L2986" i="6" s="1"/>
  <c r="L2987" i="6" s="1"/>
  <c r="L2988" i="6" s="1"/>
  <c r="L2989" i="6" s="1"/>
  <c r="L2990" i="6" s="1"/>
  <c r="L2991" i="6" s="1"/>
  <c r="L2992" i="6" s="1"/>
  <c r="L2993" i="6" s="1"/>
  <c r="L2994" i="6" s="1"/>
  <c r="L2995" i="6" s="1"/>
  <c r="L2996" i="6" s="1"/>
  <c r="L2997" i="6" s="1"/>
  <c r="L2998" i="6" s="1"/>
  <c r="L2999" i="6" s="1"/>
  <c r="L3000" i="6" s="1"/>
  <c r="L3001" i="6" s="1"/>
  <c r="L3002" i="6" s="1"/>
  <c r="L3003" i="6" s="1"/>
  <c r="L3004" i="6" s="1"/>
  <c r="L3005" i="6" s="1"/>
  <c r="L3006" i="6" s="1"/>
  <c r="L3007" i="6" s="1"/>
  <c r="L3008" i="6" s="1"/>
  <c r="L3009" i="6" s="1"/>
  <c r="L3010" i="6" s="1"/>
  <c r="L3011" i="6" s="1"/>
  <c r="L3012" i="6" s="1"/>
  <c r="L3013" i="6" s="1"/>
  <c r="L3014" i="6" s="1"/>
  <c r="L3015" i="6" s="1"/>
  <c r="L3016" i="6" s="1"/>
  <c r="L3017" i="6" s="1"/>
  <c r="L3018" i="6" s="1"/>
  <c r="L3019" i="6" s="1"/>
  <c r="L3020" i="6" s="1"/>
  <c r="L3021" i="6" s="1"/>
  <c r="L3022" i="6" s="1"/>
  <c r="L3023" i="6" s="1"/>
  <c r="L3024" i="6" s="1"/>
  <c r="L3025" i="6" s="1"/>
  <c r="L3026" i="6" s="1"/>
  <c r="L3027" i="6" s="1"/>
  <c r="L3028" i="6" s="1"/>
  <c r="L3029" i="6" s="1"/>
  <c r="L3030" i="6" s="1"/>
  <c r="L3031" i="6" s="1"/>
  <c r="L3032" i="6" s="1"/>
  <c r="L3033" i="6" s="1"/>
  <c r="L3034" i="6" s="1"/>
  <c r="L3035" i="6" s="1"/>
  <c r="L3036" i="6" s="1"/>
  <c r="L3037" i="6" s="1"/>
  <c r="L3038" i="6" s="1"/>
  <c r="L3039" i="6" s="1"/>
  <c r="L3040" i="6" s="1"/>
  <c r="L3041" i="6" s="1"/>
  <c r="L3042" i="6" s="1"/>
  <c r="L3043" i="6" s="1"/>
  <c r="L3044" i="6" s="1"/>
  <c r="L3045" i="6" s="1"/>
  <c r="L3046" i="6" s="1"/>
  <c r="L3047" i="6" s="1"/>
  <c r="L3048" i="6" s="1"/>
  <c r="L3049" i="6" s="1"/>
  <c r="L3050" i="6" s="1"/>
  <c r="L3051" i="6" s="1"/>
  <c r="L3052" i="6" s="1"/>
  <c r="L3149" i="6" s="1"/>
  <c r="L3150" i="6" s="1"/>
  <c r="L3151" i="6" s="1"/>
  <c r="L3152" i="6" s="1"/>
  <c r="L1640" i="6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823" i="6" s="1"/>
  <c r="L1824" i="6" s="1"/>
  <c r="L1825" i="6" s="1"/>
  <c r="L1826" i="6" s="1"/>
  <c r="L1827" i="6" s="1"/>
  <c r="L1828" i="6" s="1"/>
  <c r="L1829" i="6" s="1"/>
  <c r="L1830" i="6" s="1"/>
  <c r="L1831" i="6" s="1"/>
  <c r="L1832" i="6" s="1"/>
  <c r="L1833" i="6" s="1"/>
  <c r="L1834" i="6" s="1"/>
  <c r="L1835" i="6" s="1"/>
  <c r="L1836" i="6" s="1"/>
  <c r="L1837" i="6" s="1"/>
  <c r="L1838" i="6" s="1"/>
  <c r="L1839" i="6" s="1"/>
  <c r="L1840" i="6" s="1"/>
  <c r="L1841" i="6" s="1"/>
  <c r="L1842" i="6" s="1"/>
  <c r="L1843" i="6" s="1"/>
  <c r="L1844" i="6" s="1"/>
  <c r="L1845" i="6" s="1"/>
  <c r="L1846" i="6" s="1"/>
  <c r="L1847" i="6" s="1"/>
  <c r="L1848" i="6" s="1"/>
  <c r="L1849" i="6" s="1"/>
  <c r="L1850" i="6" s="1"/>
  <c r="L1851" i="6" s="1"/>
  <c r="L1852" i="6" s="1"/>
  <c r="L1853" i="6" s="1"/>
  <c r="L1854" i="6" s="1"/>
  <c r="L1855" i="6" s="1"/>
  <c r="L1856" i="6" s="1"/>
  <c r="L1857" i="6" s="1"/>
  <c r="L1858" i="6" s="1"/>
  <c r="L1859" i="6" s="1"/>
  <c r="L1860" i="6" s="1"/>
  <c r="L1861" i="6" s="1"/>
  <c r="L1862" i="6" s="1"/>
  <c r="L1883" i="6" s="1"/>
  <c r="L1884" i="6" s="1"/>
  <c r="L1885" i="6" s="1"/>
  <c r="L1886" i="6" s="1"/>
  <c r="L1887" i="6" s="1"/>
  <c r="L1888" i="6" s="1"/>
  <c r="L1889" i="6" s="1"/>
  <c r="L1890" i="6" s="1"/>
  <c r="L1891" i="6" s="1"/>
  <c r="L1892" i="6" s="1"/>
  <c r="L1893" i="6" s="1"/>
  <c r="L1894" i="6" s="1"/>
  <c r="L1895" i="6" s="1"/>
  <c r="L1896" i="6" s="1"/>
  <c r="L1897" i="6" s="1"/>
  <c r="L1898" i="6" s="1"/>
  <c r="L1899" i="6" s="1"/>
  <c r="L1900" i="6" s="1"/>
  <c r="L1901" i="6" s="1"/>
  <c r="L1902" i="6" s="1"/>
  <c r="L1923" i="6" s="1"/>
  <c r="L1924" i="6" s="1"/>
  <c r="L1925" i="6" s="1"/>
  <c r="L1926" i="6" s="1"/>
  <c r="L1927" i="6" s="1"/>
  <c r="L1928" i="6" s="1"/>
  <c r="L1929" i="6" s="1"/>
  <c r="L1930" i="6" s="1"/>
  <c r="L1931" i="6" s="1"/>
  <c r="L1932" i="6" s="1"/>
  <c r="L1933" i="6" s="1"/>
  <c r="L1934" i="6" s="1"/>
  <c r="L1935" i="6" s="1"/>
  <c r="L1936" i="6" s="1"/>
  <c r="L1937" i="6" s="1"/>
  <c r="L1938" i="6" s="1"/>
  <c r="L1939" i="6" s="1"/>
  <c r="L1940" i="6" s="1"/>
  <c r="L1941" i="6" s="1"/>
  <c r="L1942" i="6" s="1"/>
  <c r="L1943" i="6" s="1"/>
  <c r="L1944" i="6" s="1"/>
  <c r="L1945" i="6" s="1"/>
  <c r="L1946" i="6" s="1"/>
  <c r="L1947" i="6" s="1"/>
  <c r="L1948" i="6" s="1"/>
  <c r="L1949" i="6" s="1"/>
  <c r="L1950" i="6" s="1"/>
  <c r="L1951" i="6" s="1"/>
  <c r="L1952" i="6" s="1"/>
  <c r="L1953" i="6" s="1"/>
  <c r="L1954" i="6" s="1"/>
  <c r="L1955" i="6" s="1"/>
  <c r="L1956" i="6" s="1"/>
  <c r="L1957" i="6" s="1"/>
  <c r="L1958" i="6" s="1"/>
  <c r="L1959" i="6" s="1"/>
  <c r="L1960" i="6" s="1"/>
  <c r="L1961" i="6" s="1"/>
  <c r="L1962" i="6" s="1"/>
  <c r="L1963" i="6" s="1"/>
  <c r="L1964" i="6" s="1"/>
  <c r="L1965" i="6" s="1"/>
  <c r="L1966" i="6" s="1"/>
  <c r="L1967" i="6" s="1"/>
  <c r="L1968" i="6" s="1"/>
  <c r="L1969" i="6" s="1"/>
  <c r="L1970" i="6" s="1"/>
  <c r="L1971" i="6" s="1"/>
  <c r="L1972" i="6" s="1"/>
  <c r="L1973" i="6" s="1"/>
  <c r="L1974" i="6" s="1"/>
  <c r="L1975" i="6" s="1"/>
  <c r="L1976" i="6" s="1"/>
  <c r="L1977" i="6" s="1"/>
  <c r="L1978" i="6" s="1"/>
  <c r="L1979" i="6" s="1"/>
  <c r="L1980" i="6" s="1"/>
  <c r="L1981" i="6" s="1"/>
  <c r="L1982" i="6" s="1"/>
  <c r="L2003" i="6" s="1"/>
  <c r="L2004" i="6" s="1"/>
  <c r="L2005" i="6" s="1"/>
  <c r="L2006" i="6" s="1"/>
  <c r="L2007" i="6" s="1"/>
  <c r="L2008" i="6" s="1"/>
  <c r="L2009" i="6" s="1"/>
  <c r="L2010" i="6" s="1"/>
  <c r="L2011" i="6" s="1"/>
  <c r="L2012" i="6" s="1"/>
  <c r="L2013" i="6" s="1"/>
  <c r="L2014" i="6" s="1"/>
  <c r="L2015" i="6" s="1"/>
  <c r="L2016" i="6" s="1"/>
  <c r="L2017" i="6" s="1"/>
  <c r="L2018" i="6" s="1"/>
  <c r="L2019" i="6" s="1"/>
  <c r="L2020" i="6" s="1"/>
  <c r="L2021" i="6" s="1"/>
  <c r="L2022" i="6" s="1"/>
  <c r="L2023" i="6" s="1"/>
  <c r="L2024" i="6" s="1"/>
  <c r="L2025" i="6" s="1"/>
  <c r="L2026" i="6" s="1"/>
  <c r="L2027" i="6" s="1"/>
  <c r="L2028" i="6" s="1"/>
  <c r="L2029" i="6" s="1"/>
  <c r="L2030" i="6" s="1"/>
  <c r="L2031" i="6" s="1"/>
  <c r="L2032" i="6" s="1"/>
  <c r="L2033" i="6" s="1"/>
  <c r="L2034" i="6" s="1"/>
  <c r="L2035" i="6" s="1"/>
  <c r="L2036" i="6" s="1"/>
  <c r="L2037" i="6" s="1"/>
  <c r="L2038" i="6" s="1"/>
  <c r="L2039" i="6" s="1"/>
  <c r="L2040" i="6" s="1"/>
  <c r="L2041" i="6" s="1"/>
  <c r="L2042" i="6" s="1"/>
  <c r="L2043" i="6" s="1"/>
  <c r="L2044" i="6" s="1"/>
  <c r="L2045" i="6" s="1"/>
  <c r="L2046" i="6" s="1"/>
  <c r="L2047" i="6" s="1"/>
  <c r="L2048" i="6" s="1"/>
  <c r="L2049" i="6" s="1"/>
  <c r="L2050" i="6" s="1"/>
  <c r="L2051" i="6" s="1"/>
  <c r="L2052" i="6" s="1"/>
  <c r="L2053" i="6" s="1"/>
  <c r="L2054" i="6" s="1"/>
  <c r="L2055" i="6" s="1"/>
  <c r="L2056" i="6" s="1"/>
  <c r="L2057" i="6" s="1"/>
  <c r="L2058" i="6" s="1"/>
  <c r="L2059" i="6" s="1"/>
  <c r="L2060" i="6" s="1"/>
  <c r="L2061" i="6" s="1"/>
  <c r="L2062" i="6" s="1"/>
  <c r="L2063" i="6" s="1"/>
  <c r="L2064" i="6" s="1"/>
  <c r="L2065" i="6" s="1"/>
  <c r="L2066" i="6" s="1"/>
  <c r="L2067" i="6" s="1"/>
  <c r="L2068" i="6" s="1"/>
  <c r="L2069" i="6" s="1"/>
  <c r="L2070" i="6" s="1"/>
  <c r="L2071" i="6" s="1"/>
  <c r="L2072" i="6" s="1"/>
  <c r="L2073" i="6" s="1"/>
  <c r="L2074" i="6" s="1"/>
  <c r="L2075" i="6" s="1"/>
  <c r="L2076" i="6" s="1"/>
  <c r="L2077" i="6" s="1"/>
  <c r="L2078" i="6" s="1"/>
  <c r="L2079" i="6" s="1"/>
  <c r="L2080" i="6" s="1"/>
  <c r="L2081" i="6" s="1"/>
  <c r="L2082" i="6" s="1"/>
  <c r="L2083" i="6" s="1"/>
  <c r="L2084" i="6" s="1"/>
  <c r="L2085" i="6" s="1"/>
  <c r="L2086" i="6" s="1"/>
  <c r="L2087" i="6" s="1"/>
  <c r="L2088" i="6" s="1"/>
  <c r="L2089" i="6" s="1"/>
  <c r="L2090" i="6" s="1"/>
  <c r="L2091" i="6" s="1"/>
  <c r="L2092" i="6" s="1"/>
  <c r="L2093" i="6" s="1"/>
  <c r="L2094" i="6" s="1"/>
  <c r="L2095" i="6" s="1"/>
  <c r="L2096" i="6" s="1"/>
  <c r="L2097" i="6" s="1"/>
  <c r="L2098" i="6" s="1"/>
  <c r="L2099" i="6" s="1"/>
  <c r="L2100" i="6" s="1"/>
  <c r="L2101" i="6" s="1"/>
  <c r="L2102" i="6" s="1"/>
  <c r="L2103" i="6" s="1"/>
  <c r="L2104" i="6" s="1"/>
  <c r="L2105" i="6" s="1"/>
  <c r="L2106" i="6" s="1"/>
  <c r="L2107" i="6" s="1"/>
  <c r="L2108" i="6" s="1"/>
  <c r="L2109" i="6" s="1"/>
  <c r="L2110" i="6" s="1"/>
  <c r="L2111" i="6" s="1"/>
  <c r="L2112" i="6" s="1"/>
  <c r="L2113" i="6" s="1"/>
  <c r="L2114" i="6" s="1"/>
  <c r="L2115" i="6" s="1"/>
  <c r="L2116" i="6" s="1"/>
  <c r="L2117" i="6" s="1"/>
  <c r="L2118" i="6" s="1"/>
  <c r="L2119" i="6" s="1"/>
  <c r="L2120" i="6" s="1"/>
  <c r="L2121" i="6" s="1"/>
  <c r="L2122" i="6" s="1"/>
  <c r="L2163" i="6" s="1"/>
  <c r="L2164" i="6" s="1"/>
  <c r="L2165" i="6" s="1"/>
  <c r="L2166" i="6" s="1"/>
  <c r="L2167" i="6" s="1"/>
  <c r="L2168" i="6" s="1"/>
  <c r="L2169" i="6" s="1"/>
  <c r="L2170" i="6" s="1"/>
  <c r="L2171" i="6" s="1"/>
  <c r="L2172" i="6" s="1"/>
  <c r="L2173" i="6" s="1"/>
  <c r="L2174" i="6" s="1"/>
  <c r="L2175" i="6" s="1"/>
  <c r="L2176" i="6" s="1"/>
  <c r="L2177" i="6" s="1"/>
  <c r="L2178" i="6" s="1"/>
  <c r="L2179" i="6" s="1"/>
  <c r="L2180" i="6" s="1"/>
  <c r="L2181" i="6" s="1"/>
  <c r="L2182" i="6" s="1"/>
  <c r="L2183" i="6" s="1"/>
  <c r="L2184" i="6" s="1"/>
  <c r="L2185" i="6" s="1"/>
  <c r="L2186" i="6" s="1"/>
  <c r="L2187" i="6" s="1"/>
  <c r="L2188" i="6" s="1"/>
  <c r="L2189" i="6" s="1"/>
  <c r="L2190" i="6" s="1"/>
  <c r="L2191" i="6" s="1"/>
  <c r="L2192" i="6" s="1"/>
  <c r="L2193" i="6" s="1"/>
  <c r="L2194" i="6" s="1"/>
  <c r="L2195" i="6" s="1"/>
  <c r="L2196" i="6" s="1"/>
  <c r="L2197" i="6" s="1"/>
  <c r="L2198" i="6" s="1"/>
  <c r="L2199" i="6" s="1"/>
  <c r="L2200" i="6" s="1"/>
  <c r="L2201" i="6" s="1"/>
  <c r="L2202" i="6" s="1"/>
  <c r="L2203" i="6" s="1"/>
  <c r="L2204" i="6" s="1"/>
  <c r="L2205" i="6" s="1"/>
  <c r="L2206" i="6" s="1"/>
  <c r="L2207" i="6" s="1"/>
  <c r="L2208" i="6" s="1"/>
  <c r="L2209" i="6" s="1"/>
  <c r="L2210" i="6" s="1"/>
  <c r="L2211" i="6" s="1"/>
  <c r="L2212" i="6" s="1"/>
  <c r="L2213" i="6" s="1"/>
  <c r="L2214" i="6" s="1"/>
  <c r="L2215" i="6" s="1"/>
  <c r="L2216" i="6" s="1"/>
  <c r="L2217" i="6" s="1"/>
  <c r="L2218" i="6" s="1"/>
  <c r="L2219" i="6" s="1"/>
  <c r="L2220" i="6" s="1"/>
  <c r="L2221" i="6" s="1"/>
  <c r="L2222" i="6" s="1"/>
  <c r="L2223" i="6" s="1"/>
  <c r="L2224" i="6" s="1"/>
  <c r="L2225" i="6" s="1"/>
  <c r="L2226" i="6" s="1"/>
  <c r="L2227" i="6" s="1"/>
  <c r="L2228" i="6" s="1"/>
  <c r="L2229" i="6" s="1"/>
  <c r="L2230" i="6" s="1"/>
  <c r="L2231" i="6" s="1"/>
  <c r="L2232" i="6" s="1"/>
  <c r="L2233" i="6" s="1"/>
  <c r="L2234" i="6" s="1"/>
  <c r="L2235" i="6" s="1"/>
  <c r="L2236" i="6" s="1"/>
  <c r="L2237" i="6" s="1"/>
  <c r="L2238" i="6" s="1"/>
  <c r="L2239" i="6" s="1"/>
  <c r="L2240" i="6" s="1"/>
  <c r="L2241" i="6" s="1"/>
  <c r="L2242" i="6" s="1"/>
  <c r="L2243" i="6" s="1"/>
  <c r="L2244" i="6" s="1"/>
  <c r="L2245" i="6" s="1"/>
  <c r="L2246" i="6" s="1"/>
  <c r="L2247" i="6" s="1"/>
  <c r="L2248" i="6" s="1"/>
  <c r="L2249" i="6" s="1"/>
  <c r="L2250" i="6" s="1"/>
  <c r="L2251" i="6" s="1"/>
  <c r="L2252" i="6" s="1"/>
  <c r="L2253" i="6" s="1"/>
  <c r="L2254" i="6" s="1"/>
  <c r="L2255" i="6" s="1"/>
  <c r="L2256" i="6" s="1"/>
  <c r="L2257" i="6" s="1"/>
  <c r="L2258" i="6" s="1"/>
  <c r="L2259" i="6" s="1"/>
  <c r="L2260" i="6" s="1"/>
  <c r="L2261" i="6" s="1"/>
  <c r="L2262" i="6" s="1"/>
  <c r="L2263" i="6" s="1"/>
  <c r="L2264" i="6" s="1"/>
  <c r="L2265" i="6" s="1"/>
  <c r="L2266" i="6" s="1"/>
  <c r="L2267" i="6" s="1"/>
  <c r="L2268" i="6" s="1"/>
  <c r="L2269" i="6" s="1"/>
  <c r="L2270" i="6" s="1"/>
  <c r="L2271" i="6" s="1"/>
  <c r="L2272" i="6" s="1"/>
  <c r="L2273" i="6" s="1"/>
  <c r="L2274" i="6" s="1"/>
  <c r="L2275" i="6" s="1"/>
  <c r="L2276" i="6" s="1"/>
  <c r="L2277" i="6" s="1"/>
  <c r="L2278" i="6" s="1"/>
  <c r="L2279" i="6" s="1"/>
  <c r="L2280" i="6" s="1"/>
  <c r="L2281" i="6" s="1"/>
  <c r="L2282" i="6" s="1"/>
  <c r="L2283" i="6" s="1"/>
  <c r="L2284" i="6" s="1"/>
  <c r="L2285" i="6" s="1"/>
  <c r="L2286" i="6" s="1"/>
  <c r="L2287" i="6" s="1"/>
  <c r="L2288" i="6" s="1"/>
  <c r="L2289" i="6" s="1"/>
  <c r="L2290" i="6" s="1"/>
  <c r="L2291" i="6" s="1"/>
  <c r="L2292" i="6" s="1"/>
  <c r="L2293" i="6" s="1"/>
  <c r="L2294" i="6" s="1"/>
  <c r="L2295" i="6" s="1"/>
  <c r="L2296" i="6" s="1"/>
  <c r="L2297" i="6" s="1"/>
  <c r="L2298" i="6" s="1"/>
  <c r="L2299" i="6" s="1"/>
  <c r="L2300" i="6" s="1"/>
  <c r="L2301" i="6" s="1"/>
  <c r="L2302" i="6" s="1"/>
  <c r="L2303" i="6" s="1"/>
  <c r="L2304" i="6" s="1"/>
  <c r="L2305" i="6" s="1"/>
  <c r="L2306" i="6" s="1"/>
  <c r="L2307" i="6" s="1"/>
  <c r="L2308" i="6" s="1"/>
  <c r="L2309" i="6" s="1"/>
  <c r="L2310" i="6" s="1"/>
  <c r="L2311" i="6" s="1"/>
  <c r="L2312" i="6" s="1"/>
  <c r="L2313" i="6" s="1"/>
  <c r="L2314" i="6" s="1"/>
  <c r="L2315" i="6" s="1"/>
  <c r="L2316" i="6" s="1"/>
  <c r="L2317" i="6" s="1"/>
  <c r="L2318" i="6" s="1"/>
  <c r="L2319" i="6" s="1"/>
  <c r="L2320" i="6" s="1"/>
  <c r="L2321" i="6" s="1"/>
  <c r="L2322" i="6" s="1"/>
  <c r="L2329" i="6" s="1"/>
  <c r="L2330" i="6" s="1"/>
  <c r="L2331" i="6" s="1"/>
  <c r="L2332" i="6" s="1"/>
  <c r="L2333" i="6" s="1"/>
  <c r="L2334" i="6" s="1"/>
  <c r="L2335" i="6" s="1"/>
  <c r="L2336" i="6" s="1"/>
  <c r="L2337" i="6" s="1"/>
  <c r="L2338" i="6" s="1"/>
  <c r="L2339" i="6" s="1"/>
  <c r="L2340" i="6" s="1"/>
  <c r="L2341" i="6" s="1"/>
  <c r="L2342" i="6" s="1"/>
  <c r="L2443" i="6" s="1"/>
  <c r="L2444" i="6" s="1"/>
  <c r="L2445" i="6" s="1"/>
  <c r="L2446" i="6" s="1"/>
  <c r="L2447" i="6" s="1"/>
  <c r="L2448" i="6" s="1"/>
  <c r="L2449" i="6" s="1"/>
  <c r="L2450" i="6" s="1"/>
  <c r="L2451" i="6" s="1"/>
  <c r="L2452" i="6" s="1"/>
  <c r="L2453" i="6" s="1"/>
  <c r="L2454" i="6" s="1"/>
  <c r="L2455" i="6" s="1"/>
  <c r="L2456" i="6" s="1"/>
  <c r="L2457" i="6" s="1"/>
  <c r="L2458" i="6" s="1"/>
  <c r="L2459" i="6" s="1"/>
  <c r="L2460" i="6" s="1"/>
  <c r="L2461" i="6" s="1"/>
  <c r="L2462" i="6" s="1"/>
  <c r="L2463" i="6" s="1"/>
  <c r="L2464" i="6" s="1"/>
  <c r="L2465" i="6" s="1"/>
  <c r="L2466" i="6" s="1"/>
  <c r="L2467" i="6" s="1"/>
  <c r="L2468" i="6" s="1"/>
  <c r="L2469" i="6" s="1"/>
  <c r="L2470" i="6" s="1"/>
  <c r="L2471" i="6" s="1"/>
  <c r="L2472" i="6" s="1"/>
  <c r="L2473" i="6" s="1"/>
  <c r="L2474" i="6" s="1"/>
  <c r="L2475" i="6" s="1"/>
  <c r="L2476" i="6" s="1"/>
  <c r="L2477" i="6" s="1"/>
  <c r="L2478" i="6" s="1"/>
  <c r="L2479" i="6" s="1"/>
  <c r="L2480" i="6" s="1"/>
  <c r="L2481" i="6" s="1"/>
  <c r="L2482" i="6" s="1"/>
  <c r="L2483" i="6" s="1"/>
  <c r="L2484" i="6" s="1"/>
  <c r="L2485" i="6" s="1"/>
  <c r="L2486" i="6" s="1"/>
  <c r="L2487" i="6" s="1"/>
  <c r="L2488" i="6" s="1"/>
  <c r="L2489" i="6" s="1"/>
  <c r="L2490" i="6" s="1"/>
  <c r="L2491" i="6" s="1"/>
  <c r="L2492" i="6" s="1"/>
  <c r="L2493" i="6" s="1"/>
  <c r="L2494" i="6" s="1"/>
  <c r="L2495" i="6" s="1"/>
  <c r="L2496" i="6" s="1"/>
  <c r="L2497" i="6" s="1"/>
  <c r="L2498" i="6" s="1"/>
  <c r="L2499" i="6" s="1"/>
  <c r="L2500" i="6" s="1"/>
  <c r="L2501" i="6" s="1"/>
  <c r="L2502" i="6" s="1"/>
  <c r="L2523" i="6" s="1"/>
  <c r="L2524" i="6" s="1"/>
  <c r="L2525" i="6" s="1"/>
  <c r="L2526" i="6" s="1"/>
  <c r="L2527" i="6" s="1"/>
  <c r="L2528" i="6" s="1"/>
  <c r="L2529" i="6" s="1"/>
  <c r="L2530" i="6" s="1"/>
  <c r="L2531" i="6" s="1"/>
  <c r="L2532" i="6" s="1"/>
  <c r="L2533" i="6" s="1"/>
  <c r="L2534" i="6" s="1"/>
  <c r="L2535" i="6" s="1"/>
  <c r="L2536" i="6" s="1"/>
  <c r="L2537" i="6" s="1"/>
  <c r="L2538" i="6" s="1"/>
  <c r="L2539" i="6" s="1"/>
  <c r="L2540" i="6" s="1"/>
  <c r="L2541" i="6" s="1"/>
  <c r="L2542" i="6" s="1"/>
  <c r="L2543" i="6" s="1"/>
  <c r="L2544" i="6" s="1"/>
  <c r="L2545" i="6" s="1"/>
  <c r="L2546" i="6" s="1"/>
  <c r="L2547" i="6" s="1"/>
  <c r="L2548" i="6" s="1"/>
  <c r="L2549" i="6" s="1"/>
  <c r="L2550" i="6" s="1"/>
  <c r="L2551" i="6" s="1"/>
  <c r="L2552" i="6" s="1"/>
  <c r="L2553" i="6" s="1"/>
  <c r="L2554" i="6" s="1"/>
  <c r="L2555" i="6" s="1"/>
  <c r="L2556" i="6" s="1"/>
  <c r="L2557" i="6" s="1"/>
  <c r="L2558" i="6" s="1"/>
  <c r="L2559" i="6" s="1"/>
  <c r="L2560" i="6" s="1"/>
  <c r="L2561" i="6" s="1"/>
  <c r="L2562" i="6" s="1"/>
  <c r="L1201" i="6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42" i="6"/>
  <c r="M2903" i="6" l="1"/>
  <c r="M2904" i="6" s="1"/>
  <c r="M2905" i="6" s="1"/>
  <c r="M2906" i="6" s="1"/>
  <c r="M2907" i="6" s="1"/>
  <c r="M2908" i="6" s="1"/>
  <c r="M2909" i="6" s="1"/>
  <c r="M2910" i="6" s="1"/>
  <c r="M2911" i="6" s="1"/>
  <c r="M2912" i="6" s="1"/>
  <c r="M2913" i="6" s="1"/>
  <c r="M2914" i="6" s="1"/>
  <c r="M2915" i="6" s="1"/>
  <c r="M2916" i="6" s="1"/>
  <c r="M2917" i="6" s="1"/>
  <c r="M2918" i="6" s="1"/>
  <c r="M2919" i="6" s="1"/>
  <c r="M2920" i="6" s="1"/>
  <c r="M2921" i="6" s="1"/>
  <c r="M2922" i="6" s="1"/>
  <c r="M2943" i="6" s="1"/>
  <c r="M2944" i="6" s="1"/>
  <c r="M2945" i="6" s="1"/>
  <c r="M2946" i="6" s="1"/>
  <c r="M2947" i="6" s="1"/>
  <c r="M2948" i="6" s="1"/>
  <c r="M2949" i="6" s="1"/>
  <c r="M2950" i="6" s="1"/>
  <c r="M2951" i="6" s="1"/>
  <c r="M2952" i="6" s="1"/>
  <c r="M2953" i="6" s="1"/>
  <c r="M2954" i="6" s="1"/>
  <c r="M2955" i="6" s="1"/>
  <c r="M2956" i="6" s="1"/>
  <c r="M2957" i="6" s="1"/>
  <c r="M2958" i="6" s="1"/>
  <c r="M2959" i="6" s="1"/>
  <c r="M2960" i="6" s="1"/>
  <c r="M2961" i="6" s="1"/>
  <c r="M2962" i="6" s="1"/>
  <c r="M3053" i="6" s="1"/>
  <c r="M3054" i="6" s="1"/>
  <c r="M3055" i="6" s="1"/>
  <c r="M3056" i="6" s="1"/>
  <c r="M3057" i="6" s="1"/>
  <c r="M3058" i="6" s="1"/>
  <c r="M3059" i="6" s="1"/>
  <c r="M3060" i="6" s="1"/>
  <c r="M3061" i="6" s="1"/>
  <c r="M3062" i="6" s="1"/>
  <c r="M3063" i="6" s="1"/>
  <c r="M3064" i="6" s="1"/>
  <c r="M3065" i="6" s="1"/>
  <c r="M3066" i="6" s="1"/>
  <c r="M3067" i="6" s="1"/>
  <c r="M3068" i="6" s="1"/>
  <c r="M3069" i="6" s="1"/>
  <c r="M3070" i="6" s="1"/>
  <c r="M3071" i="6" s="1"/>
  <c r="M3072" i="6" s="1"/>
  <c r="M3073" i="6" s="1"/>
  <c r="M3074" i="6" s="1"/>
  <c r="M3075" i="6" s="1"/>
  <c r="M3076" i="6" s="1"/>
  <c r="M3077" i="6" s="1"/>
  <c r="M3078" i="6" s="1"/>
  <c r="M3079" i="6" s="1"/>
  <c r="M3080" i="6" s="1"/>
  <c r="M3081" i="6" s="1"/>
  <c r="M3082" i="6" s="1"/>
  <c r="M3083" i="6" s="1"/>
  <c r="M3084" i="6" s="1"/>
  <c r="M3085" i="6" s="1"/>
  <c r="M3086" i="6" s="1"/>
  <c r="M3087" i="6" s="1"/>
  <c r="M3088" i="6" s="1"/>
  <c r="M3089" i="6" s="1"/>
  <c r="M3090" i="6" s="1"/>
  <c r="M3091" i="6" s="1"/>
  <c r="M3092" i="6" s="1"/>
  <c r="M3093" i="6" s="1"/>
  <c r="M3094" i="6" s="1"/>
  <c r="M3095" i="6" s="1"/>
  <c r="M3096" i="6" s="1"/>
  <c r="M3097" i="6" s="1"/>
  <c r="M3098" i="6" s="1"/>
  <c r="M3099" i="6" s="1"/>
  <c r="M3100" i="6" s="1"/>
  <c r="M3101" i="6" s="1"/>
  <c r="M3102" i="6" s="1"/>
  <c r="M3103" i="6" s="1"/>
  <c r="M3104" i="6" s="1"/>
  <c r="M3105" i="6" s="1"/>
  <c r="M3106" i="6" s="1"/>
  <c r="M3107" i="6" s="1"/>
  <c r="M3108" i="6" s="1"/>
  <c r="M3109" i="6" s="1"/>
  <c r="M3110" i="6" s="1"/>
  <c r="M3111" i="6" s="1"/>
  <c r="M3112" i="6" s="1"/>
  <c r="M3113" i="6" s="1"/>
  <c r="M3114" i="6" s="1"/>
  <c r="M3115" i="6" s="1"/>
  <c r="M3116" i="6" s="1"/>
  <c r="M3117" i="6" s="1"/>
  <c r="M3118" i="6" s="1"/>
  <c r="M3119" i="6" s="1"/>
  <c r="M3120" i="6" s="1"/>
  <c r="M3121" i="6" s="1"/>
  <c r="M3122" i="6" s="1"/>
  <c r="M3123" i="6" s="1"/>
  <c r="M3124" i="6" s="1"/>
  <c r="M3125" i="6" s="1"/>
  <c r="M3126" i="6" s="1"/>
  <c r="M3127" i="6" s="1"/>
  <c r="M3128" i="6" s="1"/>
  <c r="M3129" i="6" s="1"/>
  <c r="M3190" i="6" s="1"/>
  <c r="M3191" i="6" s="1"/>
  <c r="M3192" i="6" s="1"/>
  <c r="M3193" i="6" s="1"/>
  <c r="M3194" i="6" s="1"/>
  <c r="M3195" i="6" s="1"/>
  <c r="M3196" i="6" s="1"/>
  <c r="M3197" i="6" s="1"/>
  <c r="M3198" i="6" s="1"/>
  <c r="M3199" i="6" s="1"/>
  <c r="M3200" i="6" s="1"/>
  <c r="M3201" i="6" s="1"/>
  <c r="M3202" i="6" s="1"/>
  <c r="M3203" i="6" s="1"/>
  <c r="M3204" i="6" s="1"/>
  <c r="M3205" i="6" s="1"/>
  <c r="M3206" i="6" s="1"/>
  <c r="M3207" i="6" s="1"/>
  <c r="M3208" i="6" s="1"/>
  <c r="M3209" i="6" s="1"/>
  <c r="M3630" i="6" s="1"/>
  <c r="M3631" i="6" s="1"/>
  <c r="M3632" i="6" s="1"/>
  <c r="M3633" i="6" s="1"/>
  <c r="M3634" i="6" s="1"/>
  <c r="M3635" i="6" s="1"/>
  <c r="M3636" i="6" s="1"/>
  <c r="M3637" i="6" s="1"/>
  <c r="M3638" i="6" s="1"/>
  <c r="M3639" i="6" s="1"/>
  <c r="M3640" i="6" s="1"/>
  <c r="M3641" i="6" s="1"/>
  <c r="M3642" i="6" s="1"/>
  <c r="M3643" i="6" s="1"/>
  <c r="M3644" i="6" s="1"/>
  <c r="M3645" i="6" s="1"/>
  <c r="M3646" i="6" s="1"/>
  <c r="M3647" i="6" s="1"/>
  <c r="M3648" i="6" s="1"/>
  <c r="M3649" i="6" s="1"/>
  <c r="M3730" i="6" s="1"/>
  <c r="M3731" i="6" s="1"/>
  <c r="M3732" i="6" s="1"/>
  <c r="M3733" i="6" s="1"/>
  <c r="M3734" i="6" s="1"/>
  <c r="M3735" i="6" s="1"/>
  <c r="M3736" i="6" s="1"/>
  <c r="M3737" i="6" s="1"/>
  <c r="M3738" i="6" s="1"/>
  <c r="M3739" i="6" s="1"/>
  <c r="M3740" i="6" s="1"/>
  <c r="M3741" i="6" s="1"/>
  <c r="M3742" i="6" s="1"/>
  <c r="M3743" i="6" s="1"/>
  <c r="M3744" i="6" s="1"/>
  <c r="M3745" i="6" s="1"/>
  <c r="M3746" i="6" s="1"/>
  <c r="M3747" i="6" s="1"/>
  <c r="M3748" i="6" s="1"/>
  <c r="M3749" i="6" s="1"/>
  <c r="M3790" i="6" s="1"/>
  <c r="M3791" i="6" s="1"/>
  <c r="M3792" i="6" s="1"/>
  <c r="M3793" i="6" s="1"/>
  <c r="M3794" i="6" s="1"/>
  <c r="M3795" i="6" s="1"/>
  <c r="M3796" i="6" s="1"/>
  <c r="M3797" i="6" s="1"/>
  <c r="M3798" i="6" s="1"/>
  <c r="M3799" i="6" s="1"/>
  <c r="M3800" i="6" s="1"/>
  <c r="M3801" i="6" s="1"/>
  <c r="M3802" i="6" s="1"/>
  <c r="M3803" i="6" s="1"/>
  <c r="M3804" i="6" s="1"/>
  <c r="M3805" i="6" s="1"/>
  <c r="M3806" i="6" s="1"/>
  <c r="M3807" i="6" s="1"/>
  <c r="M3808" i="6" s="1"/>
  <c r="M3809" i="6" s="1"/>
  <c r="M3843" i="6" s="1"/>
  <c r="M3844" i="6" s="1"/>
  <c r="M3845" i="6" s="1"/>
  <c r="M3846" i="6" s="1"/>
  <c r="M3847" i="6" s="1"/>
  <c r="M3848" i="6" s="1"/>
  <c r="M3849" i="6" s="1"/>
  <c r="M3850" i="6" s="1"/>
  <c r="M3851" i="6" s="1"/>
  <c r="M3852" i="6" s="1"/>
  <c r="M3853" i="6" s="1"/>
  <c r="M3854" i="6" s="1"/>
  <c r="M3855" i="6" s="1"/>
  <c r="M3856" i="6" s="1"/>
  <c r="M3857" i="6" s="1"/>
  <c r="M3858" i="6" s="1"/>
  <c r="M3859" i="6" s="1"/>
  <c r="M3860" i="6" s="1"/>
  <c r="M3861" i="6" s="1"/>
  <c r="M3862" i="6" s="1"/>
  <c r="M3863" i="6" s="1"/>
  <c r="M3864" i="6" s="1"/>
  <c r="M3865" i="6" s="1"/>
  <c r="M3866" i="6" s="1"/>
  <c r="M3867" i="6" s="1"/>
  <c r="M3868" i="6" s="1"/>
  <c r="M3869" i="6" s="1"/>
  <c r="M3870" i="6" s="1"/>
  <c r="M3871" i="6" s="1"/>
  <c r="M3872" i="6" s="1"/>
  <c r="M3873" i="6" s="1"/>
  <c r="M3874" i="6" s="1"/>
  <c r="M3875" i="6" s="1"/>
  <c r="M3876" i="6" s="1"/>
  <c r="M3877" i="6" s="1"/>
  <c r="M3878" i="6" s="1"/>
  <c r="M3879" i="6" s="1"/>
  <c r="M3880" i="6" s="1"/>
  <c r="M3881" i="6" s="1"/>
  <c r="M3882" i="6" s="1"/>
  <c r="M3883" i="6" s="1"/>
  <c r="M3884" i="6" s="1"/>
  <c r="M3885" i="6" s="1"/>
  <c r="M3886" i="6" s="1"/>
  <c r="M3887" i="6" s="1"/>
  <c r="M3888" i="6" s="1"/>
  <c r="M3889" i="6" s="1"/>
  <c r="M3890" i="6" s="1"/>
  <c r="M3891" i="6" s="1"/>
  <c r="M3892" i="6" s="1"/>
  <c r="M3893" i="6" s="1"/>
  <c r="M3894" i="6" s="1"/>
  <c r="M3895" i="6" s="1"/>
  <c r="M3896" i="6" s="1"/>
  <c r="M3897" i="6" s="1"/>
  <c r="M3898" i="6" s="1"/>
  <c r="M3899" i="6" s="1"/>
  <c r="M3900" i="6" s="1"/>
  <c r="M3901" i="6" s="1"/>
  <c r="M3902" i="6" s="1"/>
  <c r="M3903" i="6" s="1"/>
  <c r="M3904" i="6" s="1"/>
  <c r="M3905" i="6" s="1"/>
  <c r="M3906" i="6" s="1"/>
  <c r="M3907" i="6" s="1"/>
  <c r="M3908" i="6" s="1"/>
  <c r="M3909" i="6" s="1"/>
  <c r="M3910" i="6" s="1"/>
  <c r="M3911" i="6" s="1"/>
  <c r="M3912" i="6" s="1"/>
  <c r="M3913" i="6" s="1"/>
  <c r="M3914" i="6" s="1"/>
  <c r="M3915" i="6" s="1"/>
  <c r="M3916" i="6" s="1"/>
  <c r="M3917" i="6" s="1"/>
  <c r="M3918" i="6" s="1"/>
  <c r="M3919" i="6" s="1"/>
  <c r="M3920" i="6" s="1"/>
  <c r="M3921" i="6" s="1"/>
  <c r="M3922" i="6" s="1"/>
  <c r="M3923" i="6" s="1"/>
  <c r="M3924" i="6" s="1"/>
  <c r="M3925" i="6" s="1"/>
  <c r="M3926" i="6" s="1"/>
  <c r="M3927" i="6" s="1"/>
  <c r="M3928" i="6" s="1"/>
  <c r="M3929" i="6" s="1"/>
  <c r="M3930" i="6" s="1"/>
  <c r="M3931" i="6" s="1"/>
  <c r="M3932" i="6" s="1"/>
  <c r="M3933" i="6" s="1"/>
  <c r="M3934" i="6" s="1"/>
  <c r="M3935" i="6" s="1"/>
  <c r="M3936" i="6" s="1"/>
  <c r="M3937" i="6" s="1"/>
  <c r="M3938" i="6" s="1"/>
  <c r="M3939" i="6" s="1"/>
  <c r="M3940" i="6" s="1"/>
  <c r="M3941" i="6" s="1"/>
  <c r="M3942" i="6" s="1"/>
  <c r="M3943" i="6" s="1"/>
  <c r="M3944" i="6" s="1"/>
  <c r="M3945" i="6" s="1"/>
  <c r="M3946" i="6" s="1"/>
  <c r="M3947" i="6" s="1"/>
  <c r="M3948" i="6" s="1"/>
  <c r="M3949" i="6" s="1"/>
  <c r="M3950" i="6" s="1"/>
  <c r="M3951" i="6" s="1"/>
  <c r="M3952" i="6" s="1"/>
  <c r="M3953" i="6" s="1"/>
  <c r="M3954" i="6" s="1"/>
  <c r="M3955" i="6" s="1"/>
  <c r="M3956" i="6" s="1"/>
  <c r="M3957" i="6" s="1"/>
  <c r="M3958" i="6" s="1"/>
  <c r="M3959" i="6" s="1"/>
  <c r="M3960" i="6" s="1"/>
  <c r="M3961" i="6" s="1"/>
  <c r="M3962" i="6" s="1"/>
  <c r="M3963" i="6" s="1"/>
  <c r="M3964" i="6" s="1"/>
  <c r="M3965" i="6" s="1"/>
  <c r="M3966" i="6" s="1"/>
  <c r="M3967" i="6" s="1"/>
  <c r="M3968" i="6" s="1"/>
  <c r="M3969" i="6" s="1"/>
  <c r="M3970" i="6" s="1"/>
  <c r="M3971" i="6" s="1"/>
  <c r="M3972" i="6" s="1"/>
  <c r="M3973" i="6" s="1"/>
  <c r="M3974" i="6" s="1"/>
  <c r="M3975" i="6" s="1"/>
  <c r="M3976" i="6" s="1"/>
  <c r="M3977" i="6" s="1"/>
  <c r="M3978" i="6" s="1"/>
  <c r="M3979" i="6" s="1"/>
  <c r="M3980" i="6" s="1"/>
  <c r="M3981" i="6" s="1"/>
  <c r="M3982" i="6" s="1"/>
  <c r="M3983" i="6" s="1"/>
  <c r="M3984" i="6" s="1"/>
  <c r="M3985" i="6" s="1"/>
  <c r="M3986" i="6" s="1"/>
  <c r="M3987" i="6" s="1"/>
  <c r="M3988" i="6" s="1"/>
  <c r="M3989" i="6" s="1"/>
  <c r="M3990" i="6" s="1"/>
  <c r="M3991" i="6" s="1"/>
  <c r="M3992" i="6" s="1"/>
  <c r="M3993" i="6" s="1"/>
  <c r="M3994" i="6" s="1"/>
  <c r="M3995" i="6" s="1"/>
  <c r="M3996" i="6" s="1"/>
  <c r="M3997" i="6" s="1"/>
  <c r="M3998" i="6" s="1"/>
  <c r="M3999" i="6" s="1"/>
  <c r="M4000" i="6" s="1"/>
  <c r="M4001" i="6" s="1"/>
  <c r="M4002" i="6" s="1"/>
  <c r="M4003" i="6" s="1"/>
  <c r="M4004" i="6" s="1"/>
  <c r="M4005" i="6" s="1"/>
  <c r="M4006" i="6" s="1"/>
  <c r="M4007" i="6" s="1"/>
  <c r="M4008" i="6" s="1"/>
  <c r="M4009" i="6" s="1"/>
  <c r="M4010" i="6" s="1"/>
  <c r="M4011" i="6" s="1"/>
  <c r="M4012" i="6" s="1"/>
  <c r="M4013" i="6" s="1"/>
  <c r="M4014" i="6" s="1"/>
  <c r="M4015" i="6" s="1"/>
  <c r="M4016" i="6" s="1"/>
  <c r="M4017" i="6" s="1"/>
  <c r="M4018" i="6" s="1"/>
  <c r="M4019" i="6" s="1"/>
  <c r="M4020" i="6" s="1"/>
  <c r="M4021" i="6" s="1"/>
  <c r="M4022" i="6" s="1"/>
  <c r="M4023" i="6" s="1"/>
  <c r="M4024" i="6" s="1"/>
  <c r="M4025" i="6" s="1"/>
  <c r="M4026" i="6" s="1"/>
  <c r="M4027" i="6" s="1"/>
  <c r="M4028" i="6" s="1"/>
  <c r="M4029" i="6" s="1"/>
  <c r="M4030" i="6" s="1"/>
  <c r="M4031" i="6" s="1"/>
  <c r="M4032" i="6" s="1"/>
  <c r="M4033" i="6" s="1"/>
  <c r="M4034" i="6" s="1"/>
  <c r="M4035" i="6" s="1"/>
  <c r="M4036" i="6" s="1"/>
  <c r="M4037" i="6" s="1"/>
  <c r="M4038" i="6" s="1"/>
  <c r="M4039" i="6" s="1"/>
  <c r="M4040" i="6" s="1"/>
  <c r="M4041" i="6" s="1"/>
  <c r="M4042" i="6" s="1"/>
  <c r="M4043" i="6" s="1"/>
  <c r="M4044" i="6" s="1"/>
  <c r="M4045" i="6" s="1"/>
  <c r="M4046" i="6" s="1"/>
  <c r="M4047" i="6" s="1"/>
  <c r="M4048" i="6" s="1"/>
  <c r="M4049" i="6" s="1"/>
  <c r="M4050" i="6" s="1"/>
  <c r="M4051" i="6" s="1"/>
  <c r="M4052" i="6" s="1"/>
  <c r="M4053" i="6" s="1"/>
  <c r="M4054" i="6" s="1"/>
  <c r="M4055" i="6" s="1"/>
  <c r="M4056" i="6" s="1"/>
  <c r="M4057" i="6" s="1"/>
  <c r="M4058" i="6" s="1"/>
  <c r="M4059" i="6" s="1"/>
  <c r="M4060" i="6" s="1"/>
  <c r="M4061" i="6" s="1"/>
  <c r="M4062" i="6" s="1"/>
  <c r="M4063" i="6" s="1"/>
  <c r="M4064" i="6" s="1"/>
  <c r="M4065" i="6" s="1"/>
  <c r="M4066" i="6" s="1"/>
  <c r="M4067" i="6" s="1"/>
  <c r="M4068" i="6" s="1"/>
  <c r="M4069" i="6" s="1"/>
  <c r="M4070" i="6" s="1"/>
  <c r="M4071" i="6" s="1"/>
  <c r="M4072" i="6" s="1"/>
  <c r="M4073" i="6" s="1"/>
  <c r="M4074" i="6" s="1"/>
  <c r="M4075" i="6" s="1"/>
  <c r="M4076" i="6" s="1"/>
  <c r="M4077" i="6" s="1"/>
  <c r="M4078" i="6" s="1"/>
  <c r="M4079" i="6" s="1"/>
  <c r="M4080" i="6" s="1"/>
  <c r="M4081" i="6" s="1"/>
  <c r="M4082" i="6" s="1"/>
  <c r="M4083" i="6" s="1"/>
  <c r="M4084" i="6" s="1"/>
  <c r="M4085" i="6" s="1"/>
  <c r="M4086" i="6" s="1"/>
  <c r="M4087" i="6" s="1"/>
  <c r="M4088" i="6" s="1"/>
  <c r="M4089" i="6" s="1"/>
  <c r="M4090" i="6" s="1"/>
  <c r="M4091" i="6" s="1"/>
  <c r="M4092" i="6" s="1"/>
  <c r="M4093" i="6" s="1"/>
  <c r="M4094" i="6" s="1"/>
  <c r="M4095" i="6" s="1"/>
  <c r="M4096" i="6" s="1"/>
  <c r="M4097" i="6" s="1"/>
  <c r="M4098" i="6" s="1"/>
  <c r="M4099" i="6" s="1"/>
  <c r="M4100" i="6" s="1"/>
  <c r="M4101" i="6" s="1"/>
  <c r="M4102" i="6" s="1"/>
  <c r="M4103" i="6" s="1"/>
  <c r="M4104" i="6" s="1"/>
  <c r="M4105" i="6" s="1"/>
  <c r="M4106" i="6" s="1"/>
  <c r="M4107" i="6" s="1"/>
  <c r="M4108" i="6" s="1"/>
  <c r="M4109" i="6" s="1"/>
  <c r="M4110" i="6" s="1"/>
  <c r="M4111" i="6" s="1"/>
  <c r="M4112" i="6" s="1"/>
  <c r="M4113" i="6" s="1"/>
  <c r="M4114" i="6" s="1"/>
  <c r="M4115" i="6" s="1"/>
  <c r="L3153" i="6"/>
  <c r="L3154" i="6" s="1"/>
  <c r="L3155" i="6" s="1"/>
  <c r="L3156" i="6" s="1"/>
  <c r="L3157" i="6" s="1"/>
  <c r="L3158" i="6" s="1"/>
  <c r="L3159" i="6" s="1"/>
  <c r="L3160" i="6" s="1"/>
  <c r="L3161" i="6" s="1"/>
  <c r="L3162" i="6" s="1"/>
  <c r="L3163" i="6" s="1"/>
  <c r="L3164" i="6" s="1"/>
  <c r="L3165" i="6" s="1"/>
  <c r="L3166" i="6" s="1"/>
  <c r="L3167" i="6" s="1"/>
  <c r="L3168" i="6" s="1"/>
  <c r="L3169" i="6" s="1"/>
  <c r="L3170" i="6" s="1"/>
  <c r="L3171" i="6" s="1"/>
  <c r="L3172" i="6" s="1"/>
  <c r="L3173" i="6" s="1"/>
  <c r="L3174" i="6" s="1"/>
  <c r="L3175" i="6" s="1"/>
  <c r="L3176" i="6" s="1"/>
  <c r="L3177" i="6" s="1"/>
  <c r="L3178" i="6" s="1"/>
  <c r="L3179" i="6" s="1"/>
  <c r="L3180" i="6" s="1"/>
  <c r="L3181" i="6" s="1"/>
  <c r="L3182" i="6" s="1"/>
  <c r="L3183" i="6" s="1"/>
  <c r="L3184" i="6" s="1"/>
  <c r="L3185" i="6" s="1"/>
  <c r="L3186" i="6" s="1"/>
  <c r="L3187" i="6" s="1"/>
  <c r="L3188" i="6" s="1"/>
  <c r="L3189" i="6" s="1"/>
  <c r="L3210" i="6" s="1"/>
  <c r="L3211" i="6" s="1"/>
  <c r="L3212" i="6" s="1"/>
  <c r="L3213" i="6" s="1"/>
  <c r="L3214" i="6" s="1"/>
  <c r="L3215" i="6" s="1"/>
  <c r="L3216" i="6" s="1"/>
  <c r="L3217" i="6" s="1"/>
  <c r="L3218" i="6" s="1"/>
  <c r="L3219" i="6" s="1"/>
  <c r="L3220" i="6" s="1"/>
  <c r="L3221" i="6" s="1"/>
  <c r="L3222" i="6" s="1"/>
  <c r="L3223" i="6" s="1"/>
  <c r="L3224" i="6" s="1"/>
  <c r="L3225" i="6" s="1"/>
  <c r="L43" i="6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D1071" i="6" l="1"/>
  <c r="D3039" i="6"/>
  <c r="D3926" i="6"/>
  <c r="D1232" i="6"/>
  <c r="D3551" i="6"/>
  <c r="D3550" i="6"/>
  <c r="D2929" i="6"/>
  <c r="D1600" i="6"/>
  <c r="D2426" i="6"/>
  <c r="D2547" i="6"/>
  <c r="D2948" i="6"/>
  <c r="D3779" i="6"/>
  <c r="D4062" i="6"/>
  <c r="D4112" i="6"/>
  <c r="D3810" i="6"/>
  <c r="D3972" i="6"/>
  <c r="D3862" i="6"/>
  <c r="D4122" i="6"/>
  <c r="D3098" i="6"/>
  <c r="D3441" i="6"/>
  <c r="D3728" i="6"/>
  <c r="D3660" i="6"/>
  <c r="D3467" i="6"/>
  <c r="D2649" i="6"/>
  <c r="D3350" i="6"/>
  <c r="D3661" i="6"/>
  <c r="D3331" i="6"/>
  <c r="D3239" i="6"/>
  <c r="D3088" i="6"/>
  <c r="D3861" i="6"/>
  <c r="D3148" i="6"/>
  <c r="D1168" i="6"/>
  <c r="D2828" i="6"/>
  <c r="D3038" i="6"/>
  <c r="D3460" i="6"/>
  <c r="D4063" i="6"/>
  <c r="D3843" i="6"/>
  <c r="D3298" i="6"/>
  <c r="D4186" i="6"/>
  <c r="D3149" i="6"/>
  <c r="D3414" i="6"/>
  <c r="D1808" i="6"/>
  <c r="D4307" i="6"/>
  <c r="D2364" i="6"/>
  <c r="D4153" i="6"/>
  <c r="D3784" i="6"/>
  <c r="D4160" i="6"/>
  <c r="D2096" i="6"/>
  <c r="D2135" i="6"/>
  <c r="D3349" i="6"/>
  <c r="D4316" i="6"/>
  <c r="D3272" i="6"/>
  <c r="D2738" i="6"/>
  <c r="D2449" i="6"/>
  <c r="D2611" i="6"/>
  <c r="D3815" i="6"/>
  <c r="D3641" i="6"/>
  <c r="D2564" i="6"/>
  <c r="D3267" i="6"/>
  <c r="D3610" i="6"/>
  <c r="D2955" i="6"/>
  <c r="D3953" i="6"/>
  <c r="D2827" i="6"/>
  <c r="D3129" i="6"/>
  <c r="D1994" i="6"/>
  <c r="D2806" i="6"/>
  <c r="D999" i="6"/>
  <c r="D3377" i="6"/>
  <c r="D2438" i="6"/>
  <c r="D4071" i="6"/>
  <c r="D3541" i="6"/>
  <c r="D3166" i="6"/>
  <c r="D1755" i="6"/>
  <c r="D547" i="6"/>
  <c r="D985" i="6"/>
  <c r="E4127" i="6"/>
  <c r="D1992" i="6"/>
  <c r="D1021" i="6"/>
  <c r="D665" i="6"/>
  <c r="D306" i="6"/>
  <c r="D2576" i="6"/>
  <c r="D460" i="6"/>
  <c r="D1775" i="6"/>
  <c r="E4237" i="6"/>
  <c r="D1045" i="6"/>
  <c r="D502" i="6"/>
  <c r="D2479" i="6"/>
  <c r="D468" i="6"/>
  <c r="D1693" i="6"/>
  <c r="D381" i="6"/>
  <c r="D497" i="6"/>
  <c r="D1036" i="6"/>
  <c r="D2298" i="6"/>
  <c r="D880" i="6"/>
  <c r="D2365" i="6"/>
  <c r="D176" i="6"/>
  <c r="D1527" i="6"/>
  <c r="E4256" i="6"/>
  <c r="E2048" i="6"/>
  <c r="D597" i="6"/>
  <c r="D1397" i="6"/>
  <c r="E4211" i="6"/>
  <c r="D1735" i="6"/>
  <c r="D259" i="6"/>
  <c r="D2140" i="6"/>
  <c r="E4219" i="6"/>
  <c r="D2088" i="6"/>
  <c r="D1665" i="6"/>
  <c r="D1520" i="6"/>
  <c r="D421" i="6"/>
  <c r="D1444" i="6"/>
  <c r="D1076" i="6"/>
  <c r="D2051" i="6"/>
  <c r="D3513" i="6"/>
  <c r="D3106" i="6"/>
  <c r="D4066" i="6"/>
  <c r="D3659" i="6"/>
  <c r="D3257" i="6"/>
  <c r="D2084" i="6"/>
  <c r="D2423" i="6"/>
  <c r="D1111" i="6"/>
  <c r="D2661" i="6"/>
  <c r="D920" i="6"/>
  <c r="D1823" i="6"/>
  <c r="D2026" i="6"/>
  <c r="D686" i="6"/>
  <c r="D1322" i="6"/>
  <c r="D2182" i="6"/>
  <c r="D806" i="6"/>
  <c r="D2335" i="6"/>
  <c r="D945" i="6"/>
  <c r="D708" i="6"/>
  <c r="D1939" i="6"/>
  <c r="D859" i="6"/>
  <c r="D1235" i="6"/>
  <c r="D238" i="6"/>
  <c r="D929" i="6"/>
  <c r="D810" i="6"/>
  <c r="D1706" i="6"/>
  <c r="D42" i="6"/>
  <c r="D1908" i="6"/>
  <c r="D736" i="6"/>
  <c r="D1181" i="6"/>
  <c r="E4187" i="6"/>
  <c r="D1788" i="6"/>
  <c r="D524" i="6"/>
  <c r="D1786" i="6"/>
  <c r="D51" i="6"/>
  <c r="D1154" i="6"/>
  <c r="D706" i="6"/>
  <c r="D1999" i="6"/>
  <c r="D860" i="6"/>
  <c r="E2394" i="6"/>
  <c r="D74" i="6"/>
  <c r="D1215" i="6"/>
  <c r="D902" i="6"/>
  <c r="D2623" i="6"/>
  <c r="D1060" i="6"/>
  <c r="D2416" i="6"/>
  <c r="E3526" i="6"/>
  <c r="D2439" i="6"/>
  <c r="E4313" i="6"/>
  <c r="D3569" i="6"/>
  <c r="D1405" i="6"/>
  <c r="D4180" i="6"/>
  <c r="D2910" i="6"/>
  <c r="D3787" i="6"/>
  <c r="D3385" i="6"/>
  <c r="D4143" i="6"/>
  <c r="E781" i="6"/>
  <c r="D3125" i="6"/>
  <c r="E32" i="6"/>
  <c r="D3225" i="6"/>
  <c r="E940" i="6"/>
  <c r="D1504" i="6"/>
  <c r="E518" i="6"/>
  <c r="D4165" i="6"/>
  <c r="E741" i="6"/>
  <c r="D3941" i="6"/>
  <c r="E176" i="6"/>
  <c r="D4228" i="6"/>
  <c r="E815" i="6"/>
  <c r="D3868" i="6"/>
  <c r="D4215" i="6"/>
  <c r="E1223" i="6"/>
  <c r="D3717" i="6"/>
  <c r="E90" i="6"/>
  <c r="D3305" i="6"/>
  <c r="E547" i="6"/>
  <c r="D3609" i="6"/>
  <c r="E42" i="6"/>
  <c r="D2340" i="6"/>
  <c r="E1681" i="6"/>
  <c r="D3327" i="6"/>
  <c r="D3336" i="6"/>
  <c r="D1943" i="6"/>
  <c r="E937" i="6"/>
  <c r="D4173" i="6"/>
  <c r="E108" i="6"/>
  <c r="D3933" i="6"/>
  <c r="D3730" i="6"/>
  <c r="E1434" i="6"/>
  <c r="D2855" i="6"/>
  <c r="E911" i="6"/>
  <c r="D3389" i="6"/>
  <c r="E300" i="6"/>
  <c r="D3741" i="6"/>
  <c r="E278" i="6"/>
  <c r="D3329" i="6"/>
  <c r="E972" i="6"/>
  <c r="D3006" i="6"/>
  <c r="E268" i="6"/>
  <c r="D3074" i="6"/>
  <c r="E748" i="6"/>
  <c r="D4072" i="6"/>
  <c r="E20" i="6"/>
  <c r="D3703" i="6"/>
  <c r="E922" i="6"/>
  <c r="D2764" i="6"/>
  <c r="E420" i="6"/>
  <c r="D3890" i="6"/>
  <c r="E892" i="6"/>
  <c r="D2926" i="6"/>
  <c r="E1712" i="6"/>
  <c r="D3849" i="6"/>
  <c r="E56" i="6"/>
  <c r="E1401" i="6"/>
  <c r="D3666" i="6"/>
  <c r="E17" i="6"/>
  <c r="D4269" i="6"/>
  <c r="E975" i="6"/>
  <c r="D4155" i="6"/>
  <c r="E251" i="6"/>
  <c r="D3240" i="6"/>
  <c r="E23" i="6"/>
  <c r="D3236" i="6"/>
  <c r="D1384" i="6"/>
  <c r="D3695" i="6"/>
  <c r="E193" i="6"/>
  <c r="D4125" i="6"/>
  <c r="E1151" i="6"/>
  <c r="D3882" i="6"/>
  <c r="D2346" i="6"/>
  <c r="E383" i="6"/>
  <c r="D3704" i="6"/>
  <c r="E1029" i="6"/>
  <c r="D3338" i="6"/>
  <c r="E514" i="6"/>
  <c r="D3693" i="6"/>
  <c r="E1152" i="6"/>
  <c r="D3281" i="6"/>
  <c r="E67" i="6"/>
  <c r="D3022" i="6"/>
  <c r="E458" i="6"/>
  <c r="D3090" i="6"/>
  <c r="E419" i="6"/>
  <c r="D4088" i="6"/>
  <c r="E1039" i="6"/>
  <c r="D3655" i="6"/>
  <c r="E97" i="6"/>
  <c r="D4085" i="6"/>
  <c r="E1055" i="6"/>
  <c r="D3842" i="6"/>
  <c r="E307" i="6"/>
  <c r="D2878" i="6"/>
  <c r="E293" i="6"/>
  <c r="D3801" i="6"/>
  <c r="E819" i="6"/>
  <c r="D2776" i="6"/>
  <c r="E359" i="6"/>
  <c r="D2953" i="6"/>
  <c r="E720" i="6"/>
  <c r="D3887" i="6"/>
  <c r="D4133" i="6"/>
  <c r="E651" i="6"/>
  <c r="D3256" i="6"/>
  <c r="E1018" i="6"/>
  <c r="D3252" i="6"/>
  <c r="E601" i="6"/>
  <c r="D3647" i="6"/>
  <c r="E407" i="6"/>
  <c r="D4077" i="6"/>
  <c r="E1320" i="6"/>
  <c r="D3834" i="6"/>
  <c r="E843" i="6"/>
  <c r="D4236" i="6"/>
  <c r="E1202" i="6"/>
  <c r="D3860" i="6"/>
  <c r="E915" i="6"/>
  <c r="E1488" i="6"/>
  <c r="D3709" i="6"/>
  <c r="E1378" i="6"/>
  <c r="D3297" i="6"/>
  <c r="E790" i="6"/>
  <c r="E1494" i="6"/>
  <c r="D2864" i="6"/>
  <c r="D4176" i="6"/>
  <c r="D3179" i="6"/>
  <c r="E1440" i="6"/>
  <c r="D2245" i="6"/>
  <c r="E287" i="6"/>
  <c r="D4217" i="6"/>
  <c r="E814" i="6"/>
  <c r="D3045" i="6"/>
  <c r="E1034" i="6"/>
  <c r="D3488" i="6"/>
  <c r="E1199" i="6"/>
  <c r="D3575" i="6"/>
  <c r="E629" i="6"/>
  <c r="D3611" i="6"/>
  <c r="D2807" i="6"/>
  <c r="E946" i="6"/>
  <c r="D2940" i="6"/>
  <c r="E1117" i="6"/>
  <c r="D2347" i="6"/>
  <c r="E294" i="6"/>
  <c r="D2651" i="6"/>
  <c r="E1553" i="6"/>
  <c r="D4282" i="6"/>
  <c r="E488" i="6"/>
  <c r="D3062" i="6"/>
  <c r="E802" i="6"/>
  <c r="D4150" i="6"/>
  <c r="E562" i="6"/>
  <c r="D3037" i="6"/>
  <c r="E470" i="6"/>
  <c r="E337" i="6"/>
  <c r="D3497" i="6"/>
  <c r="E252" i="6"/>
  <c r="D3919" i="6"/>
  <c r="E25" i="6"/>
  <c r="D2920" i="6"/>
  <c r="E557" i="6"/>
  <c r="D3007" i="6"/>
  <c r="E870" i="6"/>
  <c r="D3043" i="6"/>
  <c r="E66" i="6"/>
  <c r="E174" i="6"/>
  <c r="D3146" i="6"/>
  <c r="E868" i="6"/>
  <c r="D3509" i="6"/>
  <c r="E485" i="6"/>
  <c r="D3108" i="6"/>
  <c r="E891" i="6"/>
  <c r="D3235" i="6"/>
  <c r="E1561" i="6"/>
  <c r="D2737" i="6"/>
  <c r="D3920" i="6"/>
  <c r="D2370" i="6"/>
  <c r="E1611" i="6"/>
  <c r="E27" i="6"/>
  <c r="D3662" i="6"/>
  <c r="E642" i="6"/>
  <c r="D3966" i="6"/>
  <c r="E435" i="6"/>
  <c r="D3061" i="6"/>
  <c r="E721" i="6"/>
  <c r="D2802" i="6"/>
  <c r="E509" i="6"/>
  <c r="D3186" i="6"/>
  <c r="E487" i="6"/>
  <c r="D3672" i="6"/>
  <c r="E1400" i="6"/>
  <c r="D4318" i="6"/>
  <c r="D4009" i="6"/>
  <c r="E355" i="6"/>
  <c r="D3128" i="6"/>
  <c r="E635" i="6"/>
  <c r="D3947" i="6"/>
  <c r="E798" i="6"/>
  <c r="D4098" i="6"/>
  <c r="E645" i="6"/>
  <c r="D3638" i="6"/>
  <c r="D4252" i="6"/>
  <c r="D2601" i="6"/>
  <c r="E971" i="6"/>
  <c r="D3224" i="6"/>
  <c r="E517" i="6"/>
  <c r="D2909" i="6"/>
  <c r="D4305" i="6"/>
  <c r="D4140" i="6"/>
  <c r="E428" i="6"/>
  <c r="D3924" i="6"/>
  <c r="E810" i="6"/>
  <c r="D3713" i="6"/>
  <c r="D3561" i="6"/>
  <c r="E291" i="6"/>
  <c r="D2666" i="6"/>
  <c r="E154" i="6"/>
  <c r="D3279" i="6"/>
  <c r="E469" i="6"/>
  <c r="D1184" i="6"/>
  <c r="E447" i="6"/>
  <c r="D3206" i="6"/>
  <c r="E1360" i="6"/>
  <c r="D3510" i="6"/>
  <c r="E677" i="6"/>
  <c r="D3629" i="6"/>
  <c r="E1049" i="6"/>
  <c r="D3729" i="6"/>
  <c r="D3102" i="6"/>
  <c r="D4097" i="6"/>
  <c r="E716" i="6"/>
  <c r="D2499" i="6"/>
  <c r="D4096" i="6"/>
  <c r="E13" i="6"/>
  <c r="D3553" i="6"/>
  <c r="E1046" i="6"/>
  <c r="D2658" i="6"/>
  <c r="E1322" i="6"/>
  <c r="D3271" i="6"/>
  <c r="E925" i="6"/>
  <c r="D4154" i="6"/>
  <c r="E1497" i="6"/>
  <c r="D4290" i="6"/>
  <c r="E805" i="6"/>
  <c r="D4304" i="6"/>
  <c r="D3079" i="6"/>
  <c r="E673" i="6"/>
  <c r="D3970" i="6"/>
  <c r="E952" i="6"/>
  <c r="E2135" i="6"/>
  <c r="D4174" i="6"/>
  <c r="D3902" i="6"/>
  <c r="E927" i="6"/>
  <c r="D969" i="6"/>
  <c r="D4231" i="6"/>
  <c r="D4000" i="6"/>
  <c r="E687" i="6"/>
  <c r="D4087" i="6"/>
  <c r="E226" i="6"/>
  <c r="D4123" i="6"/>
  <c r="D2993" i="6"/>
  <c r="D3191" i="6"/>
  <c r="E963" i="6"/>
  <c r="D3621" i="6"/>
  <c r="E317" i="6"/>
  <c r="D3378" i="6"/>
  <c r="D3899" i="6"/>
  <c r="E1222" i="6"/>
  <c r="D3026" i="6"/>
  <c r="E575" i="6"/>
  <c r="D1680" i="6"/>
  <c r="E1330" i="6"/>
  <c r="D2489" i="6"/>
  <c r="E553" i="6"/>
  <c r="D3501" i="6"/>
  <c r="E832" i="6"/>
  <c r="D3992" i="6"/>
  <c r="E1005" i="6"/>
  <c r="D4079" i="6"/>
  <c r="E321" i="6"/>
  <c r="D4115" i="6"/>
  <c r="D2548" i="6"/>
  <c r="E21" i="6"/>
  <c r="D2730" i="6"/>
  <c r="E400" i="6"/>
  <c r="D3571" i="6"/>
  <c r="E324" i="6"/>
  <c r="D3958" i="6"/>
  <c r="E742" i="6"/>
  <c r="D3053" i="6"/>
  <c r="E1625" i="6"/>
  <c r="D2791" i="6"/>
  <c r="D4291" i="6"/>
  <c r="E686" i="6"/>
  <c r="D3173" i="6"/>
  <c r="E121" i="6"/>
  <c r="D3273" i="6"/>
  <c r="D3152" i="6"/>
  <c r="D1888" i="6"/>
  <c r="E1051" i="6"/>
  <c r="E201" i="6"/>
  <c r="D2831" i="6"/>
  <c r="E640" i="6"/>
  <c r="E1316" i="6"/>
  <c r="E73" i="6"/>
  <c r="D3712" i="6"/>
  <c r="E864" i="6"/>
  <c r="D3397" i="6"/>
  <c r="E204" i="6"/>
  <c r="D3701" i="6"/>
  <c r="E182" i="6"/>
  <c r="D3289" i="6"/>
  <c r="E876" i="6"/>
  <c r="D3657" i="6"/>
  <c r="E248" i="6"/>
  <c r="D2388" i="6"/>
  <c r="E18" i="6"/>
  <c r="D3375" i="6"/>
  <c r="D3113" i="6"/>
  <c r="E124" i="6"/>
  <c r="D2539" i="6"/>
  <c r="E511" i="6"/>
  <c r="D2819" i="6"/>
  <c r="E796" i="6"/>
  <c r="D3714" i="6"/>
  <c r="E1041" i="6"/>
  <c r="D2833" i="6"/>
  <c r="E507" i="6"/>
  <c r="D3373" i="6"/>
  <c r="E900" i="6"/>
  <c r="D3864" i="6"/>
  <c r="E1720" i="6"/>
  <c r="D3348" i="6"/>
  <c r="E256" i="6"/>
  <c r="E4026" i="6"/>
  <c r="E2097" i="6"/>
  <c r="E3493" i="6"/>
  <c r="E1284" i="6"/>
  <c r="E3273" i="6"/>
  <c r="E2796" i="6"/>
  <c r="E1926" i="6"/>
  <c r="E3499" i="6"/>
  <c r="E2560" i="6"/>
  <c r="E2835" i="6"/>
  <c r="E1782" i="6"/>
  <c r="E2572" i="6"/>
  <c r="E2397" i="6"/>
  <c r="E3557" i="6"/>
  <c r="E2062" i="6"/>
  <c r="E849" i="6"/>
  <c r="E1374" i="6"/>
  <c r="E3400" i="6"/>
  <c r="E2461" i="6"/>
  <c r="E3660" i="6"/>
  <c r="E2126" i="6"/>
  <c r="E3530" i="6"/>
  <c r="E2088" i="6"/>
  <c r="E3589" i="6"/>
  <c r="E1331" i="6"/>
  <c r="E3536" i="6"/>
  <c r="E2839" i="6"/>
  <c r="E3868" i="6"/>
  <c r="E1475" i="6"/>
  <c r="E3680" i="6"/>
  <c r="E2741" i="6"/>
  <c r="E1079" i="6"/>
  <c r="E2036" i="6"/>
  <c r="E3841" i="6"/>
  <c r="E1539" i="6"/>
  <c r="E2492" i="6"/>
  <c r="E2805" i="6"/>
  <c r="E2813" i="6"/>
  <c r="E3818" i="6"/>
  <c r="E1452" i="6"/>
  <c r="E3313" i="6"/>
  <c r="E2550" i="6"/>
  <c r="D1883" i="6"/>
  <c r="D565" i="6"/>
  <c r="E2783" i="6"/>
  <c r="E3596" i="6"/>
  <c r="E3049" i="6"/>
  <c r="E2261" i="6"/>
  <c r="E2749" i="6"/>
  <c r="E3921" i="6"/>
  <c r="E2464" i="6"/>
  <c r="E2467" i="6"/>
  <c r="E1858" i="6"/>
  <c r="E3826" i="6"/>
  <c r="E2663" i="6"/>
  <c r="E4076" i="6"/>
  <c r="E1770" i="6"/>
  <c r="E3219" i="6"/>
  <c r="E2408" i="6"/>
  <c r="E3857" i="6"/>
  <c r="E2365" i="6"/>
  <c r="E4140" i="6"/>
  <c r="E1838" i="6"/>
  <c r="E3283" i="6"/>
  <c r="E2599" i="6"/>
  <c r="E2245" i="6"/>
  <c r="E1730" i="6"/>
  <c r="E3120" i="6"/>
  <c r="E2299" i="6"/>
  <c r="E4084" i="6"/>
  <c r="E1629" i="6"/>
  <c r="E3007" i="6"/>
  <c r="E2140" i="6"/>
  <c r="E3972" i="6"/>
  <c r="E1709" i="6"/>
  <c r="E2338" i="6"/>
  <c r="E1618" i="6"/>
  <c r="E3072" i="6"/>
  <c r="E1885" i="6"/>
  <c r="E4036" i="6"/>
  <c r="E1523" i="6"/>
  <c r="E2674" i="6"/>
  <c r="E1870" i="6"/>
  <c r="E3443" i="6"/>
  <c r="E2504" i="6"/>
  <c r="E3245" i="6"/>
  <c r="D1106" i="6"/>
  <c r="E3427" i="6"/>
  <c r="E1438" i="6"/>
  <c r="E2976" i="6"/>
  <c r="E2887" i="6"/>
  <c r="E2371" i="6"/>
  <c r="E2610" i="6"/>
  <c r="E1109" i="6"/>
  <c r="E3344" i="6"/>
  <c r="E2405" i="6"/>
  <c r="E3571" i="6"/>
  <c r="E1178" i="6"/>
  <c r="E3607" i="6"/>
  <c r="E2032" i="6"/>
  <c r="E3438" i="6"/>
  <c r="E1275" i="6"/>
  <c r="E722" i="6"/>
  <c r="E2641" i="6"/>
  <c r="E1989" i="6"/>
  <c r="E2096" i="6"/>
  <c r="E3603" i="6"/>
  <c r="E1339" i="6"/>
  <c r="E3543" i="6"/>
  <c r="E1389" i="6"/>
  <c r="E3090" i="6"/>
  <c r="E2212" i="6"/>
  <c r="E2362" i="6"/>
  <c r="E1852" i="6"/>
  <c r="E3133" i="6"/>
  <c r="E2399" i="6"/>
  <c r="E1662" i="6"/>
  <c r="E3083" i="6"/>
  <c r="E534" i="6"/>
  <c r="E1279" i="6"/>
  <c r="E3298" i="6"/>
  <c r="E2463" i="6"/>
  <c r="E1583" i="6"/>
  <c r="E3147" i="6"/>
  <c r="E2256" i="6"/>
  <c r="E3027" i="6"/>
  <c r="E2037" i="6"/>
  <c r="E2778" i="6"/>
  <c r="E2089" i="6"/>
  <c r="D2712" i="6"/>
  <c r="E1083" i="6"/>
  <c r="E3437" i="6"/>
  <c r="E1121" i="6"/>
  <c r="E3352" i="6"/>
  <c r="E334" i="6"/>
  <c r="E1781" i="6"/>
  <c r="E3418" i="6"/>
  <c r="E2583" i="6"/>
  <c r="E2690" i="6"/>
  <c r="E1873" i="6"/>
  <c r="E3189" i="6"/>
  <c r="E2123" i="6"/>
  <c r="E4171" i="6"/>
  <c r="E1270" i="6"/>
  <c r="E2209" i="6"/>
  <c r="E1686" i="6"/>
  <c r="E2436" i="6"/>
  <c r="E1169" i="6"/>
  <c r="E3206" i="6"/>
  <c r="E1334" i="6"/>
  <c r="E122" i="6"/>
  <c r="E2090" i="6"/>
  <c r="E3476" i="6"/>
  <c r="E2593" i="6"/>
  <c r="E3623" i="6"/>
  <c r="E1786" i="6"/>
  <c r="E2673" i="6"/>
  <c r="E3294" i="6"/>
  <c r="E1936" i="6"/>
  <c r="E3341" i="6"/>
  <c r="E1610" i="6"/>
  <c r="E4123" i="6"/>
  <c r="E2029" i="6"/>
  <c r="E3573" i="6"/>
  <c r="E2000" i="6"/>
  <c r="E3405" i="6"/>
  <c r="E2423" i="6"/>
  <c r="E4011" i="6"/>
  <c r="E1682" i="6"/>
  <c r="E3136" i="6"/>
  <c r="E2221" i="6"/>
  <c r="E2006" i="6"/>
  <c r="D657" i="6"/>
  <c r="E4030" i="6"/>
  <c r="E1114" i="6"/>
  <c r="E3426" i="6"/>
  <c r="E2591" i="6"/>
  <c r="E1965" i="6"/>
  <c r="E3923" i="6"/>
  <c r="E2307" i="6"/>
  <c r="E2312" i="6"/>
  <c r="E3729" i="6"/>
  <c r="E1664" i="6"/>
  <c r="E2253" i="6"/>
  <c r="E1477" i="6"/>
  <c r="E3178" i="6"/>
  <c r="E2471" i="6"/>
  <c r="E2193" i="6"/>
  <c r="E3859" i="6"/>
  <c r="E2662" i="6"/>
  <c r="E1026" i="6"/>
  <c r="E3242" i="6"/>
  <c r="E2535" i="6"/>
  <c r="E2045" i="6"/>
  <c r="E4085" i="6"/>
  <c r="E3247" i="6"/>
  <c r="E2075" i="6"/>
  <c r="E3995" i="6"/>
  <c r="E1991" i="6"/>
  <c r="E3193" i="6"/>
  <c r="E1766" i="6"/>
  <c r="E3683" i="6"/>
  <c r="E1437" i="6"/>
  <c r="E3074" i="6"/>
  <c r="E1396" i="6"/>
  <c r="E3006" i="6"/>
  <c r="E1835" i="6"/>
  <c r="E3755" i="6"/>
  <c r="E1501" i="6"/>
  <c r="E3663" i="6"/>
  <c r="E1509" i="6"/>
  <c r="E3210" i="6"/>
  <c r="E2375" i="6"/>
  <c r="E2482" i="6"/>
  <c r="D711" i="6"/>
  <c r="E2231" i="6"/>
  <c r="E3050" i="6"/>
  <c r="E2343" i="6"/>
  <c r="E3751" i="6"/>
  <c r="E2128" i="6"/>
  <c r="E1145" i="6"/>
  <c r="E3383" i="6"/>
  <c r="E1375" i="6"/>
  <c r="E4131" i="6"/>
  <c r="E1058" i="6"/>
  <c r="E3505" i="6"/>
  <c r="E1983" i="6"/>
  <c r="E3372" i="6"/>
  <c r="E2617" i="6"/>
  <c r="E3263" i="6"/>
  <c r="E1053" i="6"/>
  <c r="E2787" i="6"/>
  <c r="E2047" i="6"/>
  <c r="E3436" i="6"/>
  <c r="E2681" i="6"/>
  <c r="E3327" i="6"/>
  <c r="E2094" i="6"/>
  <c r="E3121" i="6"/>
  <c r="E2358" i="6"/>
  <c r="E3546" i="6"/>
  <c r="D1358" i="6"/>
  <c r="D2184" i="6"/>
  <c r="D2399" i="6"/>
  <c r="D2321" i="6"/>
  <c r="D3472" i="6"/>
  <c r="D4053" i="6"/>
  <c r="D3595" i="6"/>
  <c r="D537" i="6"/>
  <c r="D523" i="6"/>
  <c r="D1155" i="6"/>
  <c r="E4008" i="6"/>
  <c r="D1413" i="6"/>
  <c r="D1297" i="6"/>
  <c r="D2020" i="6"/>
  <c r="E3563" i="6"/>
  <c r="D2767" i="6"/>
  <c r="D1545" i="6"/>
  <c r="D1879" i="6"/>
  <c r="D407" i="6"/>
  <c r="D1406" i="6"/>
  <c r="D990" i="6"/>
  <c r="D1989" i="6"/>
  <c r="D113" i="6"/>
  <c r="E3489" i="6"/>
  <c r="D357" i="6"/>
  <c r="D1079" i="6"/>
  <c r="D1012" i="6"/>
  <c r="D1431" i="6"/>
  <c r="D19" i="6"/>
  <c r="D2047" i="6"/>
  <c r="E4278" i="6"/>
  <c r="D1375" i="6"/>
  <c r="D479" i="6"/>
  <c r="D490" i="6"/>
  <c r="D1494" i="6"/>
  <c r="D957" i="6"/>
  <c r="D2077" i="6"/>
  <c r="D253" i="6"/>
  <c r="D2549" i="6"/>
  <c r="D299" i="6"/>
  <c r="D1253" i="6"/>
  <c r="E4248" i="6"/>
  <c r="D1967" i="6"/>
  <c r="D2025" i="6"/>
  <c r="D2557" i="6"/>
  <c r="D397" i="6"/>
  <c r="D1548" i="6"/>
  <c r="D1052" i="6"/>
  <c r="D2155" i="6"/>
  <c r="D2128" i="6"/>
  <c r="D2491" i="6"/>
  <c r="D2788" i="6"/>
  <c r="D3769" i="6"/>
  <c r="D1285" i="6"/>
  <c r="D1794" i="6"/>
  <c r="D2674" i="6"/>
  <c r="D273" i="6"/>
  <c r="D2637" i="6"/>
  <c r="D768" i="6"/>
  <c r="D1799" i="6"/>
  <c r="D594" i="6"/>
  <c r="E3404" i="6"/>
  <c r="E4208" i="6"/>
  <c r="D2158" i="6"/>
  <c r="D654" i="6"/>
  <c r="D2309" i="6"/>
  <c r="D940" i="6"/>
  <c r="D1403" i="6"/>
  <c r="D579" i="6"/>
  <c r="D2066" i="6"/>
  <c r="E3944" i="6"/>
  <c r="D2575" i="6"/>
  <c r="D978" i="6"/>
  <c r="D2001" i="6"/>
  <c r="D274" i="6"/>
  <c r="D1736" i="6"/>
  <c r="D492" i="6"/>
  <c r="E4035" i="6"/>
  <c r="E4130" i="6"/>
  <c r="D1892" i="6"/>
  <c r="D500" i="6"/>
  <c r="D2174" i="6"/>
  <c r="D866" i="6"/>
  <c r="D539" i="6"/>
  <c r="D1770" i="6"/>
  <c r="D682" i="6"/>
  <c r="D1032" i="6"/>
  <c r="E4307" i="6"/>
  <c r="D2162" i="6"/>
  <c r="D434" i="6"/>
  <c r="D1831" i="6"/>
  <c r="D103" i="6"/>
  <c r="D2512" i="6"/>
  <c r="D61" i="6"/>
  <c r="D1977" i="6"/>
  <c r="E3735" i="6"/>
  <c r="D2392" i="6"/>
  <c r="D2632" i="6"/>
  <c r="D1810" i="6"/>
  <c r="D2974" i="6"/>
  <c r="D3422" i="6"/>
  <c r="D2956" i="6"/>
  <c r="D3897" i="6"/>
  <c r="D1304" i="6"/>
  <c r="D3054" i="6"/>
  <c r="E997" i="6"/>
  <c r="D3122" i="6"/>
  <c r="E440" i="6"/>
  <c r="D4301" i="6"/>
  <c r="D3968" i="6"/>
  <c r="E141" i="6"/>
  <c r="D4055" i="6"/>
  <c r="E520" i="6"/>
  <c r="D4091" i="6"/>
  <c r="E957" i="6"/>
  <c r="D3159" i="6"/>
  <c r="E392" i="6"/>
  <c r="D3589" i="6"/>
  <c r="E1076" i="6"/>
  <c r="D3346" i="6"/>
  <c r="E138" i="6"/>
  <c r="D3650" i="6"/>
  <c r="E282" i="6"/>
  <c r="D4285" i="6"/>
  <c r="E571" i="6"/>
  <c r="D4299" i="6"/>
  <c r="E964" i="6"/>
  <c r="D3288" i="6"/>
  <c r="D4136" i="6"/>
  <c r="D3284" i="6"/>
  <c r="D3960" i="6"/>
  <c r="E1167" i="6"/>
  <c r="D4047" i="6"/>
  <c r="E426" i="6"/>
  <c r="D4083" i="6"/>
  <c r="E427" i="6"/>
  <c r="D2330" i="6"/>
  <c r="D4166" i="6"/>
  <c r="D3688" i="6"/>
  <c r="E935" i="6"/>
  <c r="D3322" i="6"/>
  <c r="D3891" i="6"/>
  <c r="E516" i="6"/>
  <c r="D3018" i="6"/>
  <c r="E898" i="6"/>
  <c r="D1616" i="6"/>
  <c r="D2971" i="6"/>
  <c r="E61" i="6"/>
  <c r="D2473" i="6"/>
  <c r="E685" i="6"/>
  <c r="D3997" i="6"/>
  <c r="D3845" i="6"/>
  <c r="E1120" i="6"/>
  <c r="D3964" i="6"/>
  <c r="E765" i="6"/>
  <c r="D2676" i="6"/>
  <c r="E508" i="6"/>
  <c r="D3068" i="6"/>
  <c r="E630" i="6"/>
  <c r="D3538" i="6"/>
  <c r="E63" i="6"/>
  <c r="D2697" i="6"/>
  <c r="E1425" i="6"/>
  <c r="D2240" i="6"/>
  <c r="E41" i="6"/>
  <c r="D4013" i="6"/>
  <c r="E999" i="6"/>
  <c r="D3046" i="6"/>
  <c r="E364" i="6"/>
  <c r="D3165" i="6"/>
  <c r="E128" i="6"/>
  <c r="D3265" i="6"/>
  <c r="D3837" i="6"/>
  <c r="E1345" i="6"/>
  <c r="D3956" i="6"/>
  <c r="E235" i="6"/>
  <c r="D2668" i="6"/>
  <c r="E855" i="6"/>
  <c r="D3135" i="6"/>
  <c r="E296" i="6"/>
  <c r="D3565" i="6"/>
  <c r="E1075" i="6"/>
  <c r="D2673" i="6"/>
  <c r="E661" i="6"/>
  <c r="D3690" i="6"/>
  <c r="E682" i="6"/>
  <c r="E265" i="6"/>
  <c r="E1605" i="6"/>
  <c r="D2923" i="6"/>
  <c r="E624" i="6"/>
  <c r="D2425" i="6"/>
  <c r="E443" i="6"/>
  <c r="D3949" i="6"/>
  <c r="E1063" i="6"/>
  <c r="D3612" i="6"/>
  <c r="E505" i="6"/>
  <c r="D4082" i="6"/>
  <c r="E784" i="6"/>
  <c r="D2506" i="6"/>
  <c r="E100" i="6"/>
  <c r="D2835" i="6"/>
  <c r="E78" i="6"/>
  <c r="D4298" i="6"/>
  <c r="E772" i="6"/>
  <c r="E358" i="6"/>
  <c r="D2270" i="6"/>
  <c r="E336" i="6"/>
  <c r="D4029" i="6"/>
  <c r="E1129" i="6"/>
  <c r="D2998" i="6"/>
  <c r="E678" i="6"/>
  <c r="D3117" i="6"/>
  <c r="E162" i="6"/>
  <c r="D3217" i="6"/>
  <c r="D3531" i="6"/>
  <c r="D3604" i="6"/>
  <c r="E512" i="6"/>
  <c r="D4074" i="6"/>
  <c r="E1329" i="6"/>
  <c r="D2498" i="6"/>
  <c r="D3151" i="6"/>
  <c r="E931" i="6"/>
  <c r="D3581" i="6"/>
  <c r="E605" i="6"/>
  <c r="D2689" i="6"/>
  <c r="E1512" i="6"/>
  <c r="D3642" i="6"/>
  <c r="D4288" i="6"/>
  <c r="D4229" i="6"/>
  <c r="E1006" i="6"/>
  <c r="E1582" i="6"/>
  <c r="D4124" i="6"/>
  <c r="E312" i="6"/>
  <c r="D2507" i="6"/>
  <c r="E1097" i="6"/>
  <c r="D3823" i="6"/>
  <c r="D3671" i="6"/>
  <c r="E503" i="6"/>
  <c r="D4101" i="6"/>
  <c r="E1203" i="6"/>
  <c r="D3858" i="6"/>
  <c r="E711" i="6"/>
  <c r="D2894" i="6"/>
  <c r="E146" i="6"/>
  <c r="D3817" i="6"/>
  <c r="E35" i="6"/>
  <c r="D4121" i="6"/>
  <c r="E970" i="6"/>
  <c r="D2905" i="6"/>
  <c r="E1149" i="6"/>
  <c r="D3839" i="6"/>
  <c r="D2293" i="6"/>
  <c r="D2904" i="6"/>
  <c r="D4271" i="6"/>
  <c r="D3302" i="6"/>
  <c r="E632" i="6"/>
  <c r="D3027" i="6"/>
  <c r="D3663" i="6"/>
  <c r="E890" i="6"/>
  <c r="D4093" i="6"/>
  <c r="E93" i="6"/>
  <c r="D3850" i="6"/>
  <c r="E361" i="6"/>
  <c r="D4284" i="6"/>
  <c r="E276" i="6"/>
  <c r="D3812" i="6"/>
  <c r="E177" i="6"/>
  <c r="D2839" i="6"/>
  <c r="E47" i="6"/>
  <c r="D2964" i="6"/>
  <c r="E1087" i="6"/>
  <c r="D2371" i="6"/>
  <c r="E2185" i="6"/>
  <c r="E390" i="6"/>
  <c r="D2481" i="6"/>
  <c r="E498" i="6"/>
  <c r="D3506" i="6"/>
  <c r="E270" i="6"/>
  <c r="D3137" i="6"/>
  <c r="E693" i="6"/>
  <c r="D2563" i="6"/>
  <c r="D3136" i="6"/>
  <c r="E350" i="6"/>
  <c r="D3440" i="6"/>
  <c r="E1139" i="6"/>
  <c r="D3527" i="6"/>
  <c r="E51" i="6"/>
  <c r="D3563" i="6"/>
  <c r="D3524" i="6"/>
  <c r="D3931" i="6"/>
  <c r="E228" i="6"/>
  <c r="D3058" i="6"/>
  <c r="E474" i="6"/>
  <c r="D1935" i="6"/>
  <c r="D2667" i="6"/>
  <c r="E597" i="6"/>
  <c r="D4266" i="6"/>
  <c r="E709" i="6"/>
  <c r="D3078" i="6"/>
  <c r="D4294" i="6"/>
  <c r="D4151" i="6"/>
  <c r="E379" i="6"/>
  <c r="D2989" i="6"/>
  <c r="E662" i="6"/>
  <c r="D2580" i="6"/>
  <c r="E695" i="6"/>
  <c r="D2762" i="6"/>
  <c r="E290" i="6"/>
  <c r="D3603" i="6"/>
  <c r="D2936" i="6"/>
  <c r="E833" i="6"/>
  <c r="D3023" i="6"/>
  <c r="E1232" i="6"/>
  <c r="D3059" i="6"/>
  <c r="E221" i="6"/>
  <c r="D3727" i="6"/>
  <c r="E826" i="6"/>
  <c r="D3763" i="6"/>
  <c r="E541" i="6"/>
  <c r="D2530" i="6"/>
  <c r="E1033" i="6"/>
  <c r="D4220" i="6"/>
  <c r="E212" i="6"/>
  <c r="D3455" i="6"/>
  <c r="E346" i="6"/>
  <c r="D3172" i="6"/>
  <c r="E493" i="6"/>
  <c r="D3583" i="6"/>
  <c r="E471" i="6"/>
  <c r="D3107" i="6"/>
  <c r="E1384" i="6"/>
  <c r="D3475" i="6"/>
  <c r="E895" i="6"/>
  <c r="D3626" i="6"/>
  <c r="E787" i="6"/>
  <c r="D4119" i="6"/>
  <c r="D2039" i="6"/>
  <c r="E644" i="6"/>
  <c r="D2433" i="6"/>
  <c r="E973" i="6"/>
  <c r="D3957" i="6"/>
  <c r="D2513" i="6"/>
  <c r="D4164" i="6"/>
  <c r="E751" i="6"/>
  <c r="D3511" i="6"/>
  <c r="D4279" i="6"/>
  <c r="D3228" i="6"/>
  <c r="E1728" i="6"/>
  <c r="D1376" i="6"/>
  <c r="E1141" i="6"/>
  <c r="E72" i="6"/>
  <c r="D4027" i="6"/>
  <c r="D4278" i="6"/>
  <c r="D3036" i="6"/>
  <c r="E395" i="6"/>
  <c r="D2634" i="6"/>
  <c r="E680" i="6"/>
  <c r="E2287" i="6"/>
  <c r="E377" i="6"/>
  <c r="D3867" i="6"/>
  <c r="E652" i="6"/>
  <c r="D2927" i="6"/>
  <c r="E449" i="6"/>
  <c r="E710" i="6"/>
  <c r="D3406" i="6"/>
  <c r="E736" i="6"/>
  <c r="D2962" i="6"/>
  <c r="E209" i="6"/>
  <c r="D3333" i="6"/>
  <c r="E953" i="6"/>
  <c r="D3452" i="6"/>
  <c r="E1352" i="6"/>
  <c r="D1768" i="6"/>
  <c r="E405" i="6"/>
  <c r="D2468" i="6"/>
  <c r="E1760" i="6"/>
  <c r="D2361" i="6"/>
  <c r="E599" i="6"/>
  <c r="D3574" i="6"/>
  <c r="E65" i="6"/>
  <c r="D3942" i="6"/>
  <c r="E595" i="6"/>
  <c r="D3498" i="6"/>
  <c r="E881" i="6"/>
  <c r="E860" i="6"/>
  <c r="D3398" i="6"/>
  <c r="E1680" i="6"/>
  <c r="D2954" i="6"/>
  <c r="E455" i="6"/>
  <c r="D3432" i="6"/>
  <c r="E45" i="6"/>
  <c r="D3519" i="6"/>
  <c r="E424" i="6"/>
  <c r="D1576" i="6"/>
  <c r="D3212" i="6"/>
  <c r="D3923" i="6"/>
  <c r="E959" i="6"/>
  <c r="D3050" i="6"/>
  <c r="E1291" i="6"/>
  <c r="D1872" i="6"/>
  <c r="E264" i="6"/>
  <c r="D3918" i="6"/>
  <c r="E1800" i="6"/>
  <c r="D1176" i="6"/>
  <c r="E16" i="6"/>
  <c r="D3952" i="6"/>
  <c r="E1368" i="6"/>
  <c r="D4039" i="6"/>
  <c r="E225" i="6"/>
  <c r="D4075" i="6"/>
  <c r="E668" i="6"/>
  <c r="D3143" i="6"/>
  <c r="E609" i="6"/>
  <c r="D3573" i="6"/>
  <c r="E888" i="6"/>
  <c r="D3330" i="6"/>
  <c r="E612" i="6"/>
  <c r="D3698" i="6"/>
  <c r="E590" i="6"/>
  <c r="D4237" i="6"/>
  <c r="E813" i="6"/>
  <c r="E255" i="6"/>
  <c r="D2505" i="6"/>
  <c r="E782" i="6"/>
  <c r="D3517" i="6"/>
  <c r="E1665" i="6"/>
  <c r="D3944" i="6"/>
  <c r="E148" i="6"/>
  <c r="D4031" i="6"/>
  <c r="E535" i="6"/>
  <c r="D4067" i="6"/>
  <c r="D3848" i="6"/>
  <c r="D2378" i="6"/>
  <c r="E930" i="6"/>
  <c r="D3736" i="6"/>
  <c r="E984" i="6"/>
  <c r="D3370" i="6"/>
  <c r="D3974" i="6"/>
  <c r="E988" i="6"/>
  <c r="D3069" i="6"/>
  <c r="E494" i="6"/>
  <c r="D2812" i="6"/>
  <c r="E2388" i="6"/>
  <c r="E1059" i="6"/>
  <c r="E3738" i="6"/>
  <c r="E1436" i="6"/>
  <c r="E3425" i="6"/>
  <c r="E3041" i="6"/>
  <c r="E2078" i="6"/>
  <c r="E2849" i="6"/>
  <c r="E2712" i="6"/>
  <c r="E2103" i="6"/>
  <c r="E1937" i="6"/>
  <c r="E3010" i="6"/>
  <c r="E2549" i="6"/>
  <c r="E3765" i="6"/>
  <c r="E3177" i="6"/>
  <c r="E236" i="6"/>
  <c r="E1526" i="6"/>
  <c r="E3552" i="6"/>
  <c r="E2613" i="6"/>
  <c r="E3829" i="6"/>
  <c r="E3241" i="6"/>
  <c r="E2912" i="6"/>
  <c r="E2240" i="6"/>
  <c r="E3785" i="6"/>
  <c r="E2331" i="6"/>
  <c r="E1689" i="6"/>
  <c r="E4148" i="6"/>
  <c r="E2927" i="6"/>
  <c r="E2650" i="6"/>
  <c r="E1961" i="6"/>
  <c r="E4065" i="6"/>
  <c r="E2437" i="6"/>
  <c r="E3550" i="6"/>
  <c r="E2991" i="6"/>
  <c r="E2714" i="6"/>
  <c r="E2025" i="6"/>
  <c r="E4129" i="6"/>
  <c r="E2453" i="6"/>
  <c r="E2993" i="6"/>
  <c r="E1218" i="6"/>
  <c r="E3209" i="6"/>
  <c r="E2314" i="6"/>
  <c r="D1203" i="6"/>
  <c r="D77" i="6"/>
  <c r="E3836" i="6"/>
  <c r="E1507" i="6"/>
  <c r="E3648" i="6"/>
  <c r="E2773" i="6"/>
  <c r="E2389" i="6"/>
  <c r="E3578" i="6"/>
  <c r="E2943" i="6"/>
  <c r="E2363" i="6"/>
  <c r="E2169" i="6"/>
  <c r="E3722" i="6"/>
  <c r="E2290" i="6"/>
  <c r="E3780" i="6"/>
  <c r="E1566" i="6"/>
  <c r="E3115" i="6"/>
  <c r="E1678" i="6"/>
  <c r="E3310" i="6"/>
  <c r="E2012" i="6"/>
  <c r="E3844" i="6"/>
  <c r="E1630" i="6"/>
  <c r="E3179" i="6"/>
  <c r="E2187" i="6"/>
  <c r="E3891" i="6"/>
  <c r="E1498" i="6"/>
  <c r="E3016" i="6"/>
  <c r="E2084" i="6"/>
  <c r="E139" i="6"/>
  <c r="E1102" i="6"/>
  <c r="E3160" i="6"/>
  <c r="E2077" i="6"/>
  <c r="E4124" i="6"/>
  <c r="E1886" i="6"/>
  <c r="E2490" i="6"/>
  <c r="E1706" i="6"/>
  <c r="E3224" i="6"/>
  <c r="E2260" i="6"/>
  <c r="E2340" i="6"/>
  <c r="E2523" i="6"/>
  <c r="E4296" i="6"/>
  <c r="E2971" i="6"/>
  <c r="E2085" i="6"/>
  <c r="E4157" i="6"/>
  <c r="E4229" i="6"/>
  <c r="D1171" i="6"/>
  <c r="E3424" i="6"/>
  <c r="E1590" i="6"/>
  <c r="E3139" i="6"/>
  <c r="E1909" i="6"/>
  <c r="E2278" i="6"/>
  <c r="E4232" i="6"/>
  <c r="E2762" i="6"/>
  <c r="E2073" i="6"/>
  <c r="E4177" i="6"/>
  <c r="E1100" i="6"/>
  <c r="E3176" i="6"/>
  <c r="E1470" i="6"/>
  <c r="E2803" i="6"/>
  <c r="E2919" i="6"/>
  <c r="E2706" i="6"/>
  <c r="E1457" i="6"/>
  <c r="E2833" i="6"/>
  <c r="E1534" i="6"/>
  <c r="E2923" i="6"/>
  <c r="E2983" i="6"/>
  <c r="E2770" i="6"/>
  <c r="E1133" i="6"/>
  <c r="E3695" i="6"/>
  <c r="E1988" i="6"/>
  <c r="E3756" i="6"/>
  <c r="E1478" i="6"/>
  <c r="E3157" i="6"/>
  <c r="E1439" i="6"/>
  <c r="E4139" i="6"/>
  <c r="E1302" i="6"/>
  <c r="E3522" i="6"/>
  <c r="E1816" i="6"/>
  <c r="E1733" i="6"/>
  <c r="E1732" i="6"/>
  <c r="E2915" i="6"/>
  <c r="E1366" i="6"/>
  <c r="E1361" i="6"/>
  <c r="E2024" i="6"/>
  <c r="E2873" i="6"/>
  <c r="E2823" i="6"/>
  <c r="E2297" i="6"/>
  <c r="E2113" i="6"/>
  <c r="D2759" i="6"/>
  <c r="E3397" i="6"/>
  <c r="E2791" i="6"/>
  <c r="E2578" i="6"/>
  <c r="E1889" i="6"/>
  <c r="E2192" i="6"/>
  <c r="E3186" i="6"/>
  <c r="E2124" i="6"/>
  <c r="E3892" i="6"/>
  <c r="E1550" i="6"/>
  <c r="E2948" i="6"/>
  <c r="E2019" i="6"/>
  <c r="E3149" i="6"/>
  <c r="E1362" i="6"/>
  <c r="E3711" i="6"/>
  <c r="E2004" i="6"/>
  <c r="E3122" i="6"/>
  <c r="E1808" i="6"/>
  <c r="E3213" i="6"/>
  <c r="E1482" i="6"/>
  <c r="E2676" i="6"/>
  <c r="E1955" i="6"/>
  <c r="E3244" i="6"/>
  <c r="E2806" i="6"/>
  <c r="E4054" i="6"/>
  <c r="E1471" i="6"/>
  <c r="E37" i="6"/>
  <c r="E2306" i="6"/>
  <c r="E3942" i="6"/>
  <c r="E1599" i="6"/>
  <c r="E3237" i="6"/>
  <c r="E1634" i="6"/>
  <c r="E3827" i="6"/>
  <c r="E2694" i="6"/>
  <c r="E4006" i="6"/>
  <c r="E1763" i="6"/>
  <c r="E3301" i="6"/>
  <c r="E2447" i="6"/>
  <c r="E4163" i="6"/>
  <c r="E1013" i="6"/>
  <c r="E3288" i="6"/>
  <c r="E2349" i="6"/>
  <c r="E3609" i="6"/>
  <c r="E3055" i="6"/>
  <c r="E2218" i="6"/>
  <c r="E3583" i="6"/>
  <c r="E1876" i="6"/>
  <c r="E3606" i="6"/>
  <c r="E3947" i="6"/>
  <c r="E2878" i="6"/>
  <c r="E4126" i="6"/>
  <c r="E1952" i="6"/>
  <c r="E3421" i="6"/>
  <c r="E2433" i="6"/>
  <c r="E4173" i="6"/>
  <c r="E1245" i="6"/>
  <c r="E2756" i="6"/>
  <c r="E2950" i="6"/>
  <c r="E2785" i="6"/>
  <c r="E2289" i="6"/>
  <c r="E3326" i="6"/>
  <c r="E1309" i="6"/>
  <c r="E2908" i="6"/>
  <c r="E1639" i="6"/>
  <c r="E4109" i="6"/>
  <c r="E2736" i="6"/>
  <c r="E2916" i="6"/>
  <c r="E1671" i="6"/>
  <c r="E3694" i="6"/>
  <c r="E2015" i="6"/>
  <c r="E3345" i="6"/>
  <c r="E1794" i="6"/>
  <c r="E3843" i="6"/>
  <c r="E1525" i="6"/>
  <c r="E861" i="6"/>
  <c r="E1420" i="6"/>
  <c r="E3159" i="6"/>
  <c r="E1859" i="6"/>
  <c r="E3907" i="6"/>
  <c r="E1589" i="6"/>
  <c r="E2856" i="6"/>
  <c r="E1661" i="6"/>
  <c r="E3362" i="6"/>
  <c r="E2527" i="6"/>
  <c r="E1759" i="6"/>
  <c r="D863" i="6"/>
  <c r="E1871" i="6"/>
  <c r="E3649" i="6"/>
  <c r="E2822" i="6"/>
  <c r="E4134" i="6"/>
  <c r="E1183" i="6"/>
  <c r="E1540" i="6"/>
  <c r="E3279" i="6"/>
  <c r="E1979" i="6"/>
  <c r="E4027" i="6"/>
  <c r="E1092" i="6"/>
  <c r="E3401" i="6"/>
  <c r="E1735" i="6"/>
  <c r="E3268" i="6"/>
  <c r="E2385" i="6"/>
  <c r="E3415" i="6"/>
  <c r="E1476" i="6"/>
  <c r="E2683" i="6"/>
  <c r="E1815" i="6"/>
  <c r="E3332" i="6"/>
  <c r="E2449" i="6"/>
  <c r="E842" i="6"/>
  <c r="E1862" i="6"/>
  <c r="E3017" i="6"/>
  <c r="E2973" i="6"/>
  <c r="D3998" i="6"/>
  <c r="D3111" i="6"/>
  <c r="D2896" i="6"/>
  <c r="D4309" i="6"/>
  <c r="D3230" i="6"/>
  <c r="D4107" i="6"/>
  <c r="D1815" i="6"/>
  <c r="D345" i="6"/>
  <c r="D499" i="6"/>
  <c r="D1259" i="6"/>
  <c r="E3816" i="6"/>
  <c r="D1517" i="6"/>
  <c r="D1273" i="6"/>
  <c r="D2124" i="6"/>
  <c r="E4015" i="6"/>
  <c r="D2464" i="6"/>
  <c r="D1585" i="6"/>
  <c r="D1392" i="6"/>
  <c r="D383" i="6"/>
  <c r="D1510" i="6"/>
  <c r="D966" i="6"/>
  <c r="D2093" i="6"/>
  <c r="D89" i="6"/>
  <c r="E3500" i="6"/>
  <c r="D333" i="6"/>
  <c r="D1197" i="6"/>
  <c r="D988" i="6"/>
  <c r="D1535" i="6"/>
  <c r="E4185" i="6"/>
  <c r="D1951" i="6"/>
  <c r="E3920" i="6"/>
  <c r="D1351" i="6"/>
  <c r="D327" i="6"/>
  <c r="D1469" i="6"/>
  <c r="D158" i="6"/>
  <c r="D1157" i="6"/>
  <c r="D741" i="6"/>
  <c r="D1764" i="6"/>
  <c r="E4048" i="6"/>
  <c r="E2484" i="6"/>
  <c r="D237" i="6"/>
  <c r="D2161" i="6"/>
  <c r="E3855" i="6"/>
  <c r="D617" i="6"/>
  <c r="D152" i="6"/>
  <c r="D885" i="6"/>
  <c r="D2164" i="6"/>
  <c r="D181" i="6"/>
  <c r="D1460" i="6"/>
  <c r="D3528" i="6"/>
  <c r="D4315" i="6"/>
  <c r="D2191" i="6"/>
  <c r="D1797" i="6"/>
  <c r="D2306" i="6"/>
  <c r="D3600" i="6"/>
  <c r="D4233" i="6"/>
  <c r="D1321" i="6"/>
  <c r="D2518" i="6"/>
  <c r="E4199" i="6"/>
  <c r="D2613" i="6"/>
  <c r="D698" i="6"/>
  <c r="D1722" i="6"/>
  <c r="D431" i="6"/>
  <c r="D1583" i="6"/>
  <c r="D1014" i="6"/>
  <c r="D2238" i="6"/>
  <c r="D980" i="6"/>
  <c r="D1827" i="6"/>
  <c r="D619" i="6"/>
  <c r="D1123" i="6"/>
  <c r="E4233" i="6"/>
  <c r="D2254" i="6"/>
  <c r="D1082" i="6"/>
  <c r="D1062" i="6"/>
  <c r="D378" i="6"/>
  <c r="D1488" i="6"/>
  <c r="D532" i="6"/>
  <c r="D1389" i="6"/>
  <c r="E4024" i="6"/>
  <c r="D1996" i="6"/>
  <c r="D476" i="6"/>
  <c r="D769" i="6"/>
  <c r="D714" i="6"/>
  <c r="D1234" i="6"/>
  <c r="D338" i="6"/>
  <c r="D1809" i="6"/>
  <c r="E3967" i="6"/>
  <c r="D2645" i="6"/>
  <c r="D922" i="6"/>
  <c r="D1817" i="6"/>
  <c r="D335" i="6"/>
  <c r="D1334" i="6"/>
  <c r="D1481" i="6"/>
  <c r="E3226" i="6"/>
  <c r="E4047" i="6"/>
  <c r="D2496" i="6"/>
  <c r="D1489" i="6"/>
  <c r="D1779" i="6"/>
  <c r="D3403" i="6"/>
  <c r="D3851" i="6"/>
  <c r="D3468" i="6"/>
  <c r="D3042" i="6"/>
  <c r="D2618" i="6"/>
  <c r="D3400" i="6"/>
  <c r="E980" i="6"/>
  <c r="D3835" i="6"/>
  <c r="E38" i="6"/>
  <c r="D2895" i="6"/>
  <c r="E732" i="6"/>
  <c r="D3829" i="6"/>
  <c r="E165" i="6"/>
  <c r="D3948" i="6"/>
  <c r="E544" i="6"/>
  <c r="D2660" i="6"/>
  <c r="E981" i="6"/>
  <c r="D3052" i="6"/>
  <c r="E862" i="6"/>
  <c r="D3522" i="6"/>
  <c r="E1108" i="6"/>
  <c r="D2681" i="6"/>
  <c r="E976" i="6"/>
  <c r="D2312" i="6"/>
  <c r="E994" i="6"/>
  <c r="D4061" i="6"/>
  <c r="E69" i="6"/>
  <c r="E803" i="6"/>
  <c r="D3910" i="6"/>
  <c r="E1148" i="6"/>
  <c r="D3466" i="6"/>
  <c r="E558" i="6"/>
  <c r="D3821" i="6"/>
  <c r="E1191" i="6"/>
  <c r="D3940" i="6"/>
  <c r="E618" i="6"/>
  <c r="D2652" i="6"/>
  <c r="D2628" i="6"/>
  <c r="D3183" i="6"/>
  <c r="E19" i="6"/>
  <c r="D3613" i="6"/>
  <c r="E1466" i="6"/>
  <c r="D2721" i="6"/>
  <c r="D2460" i="6"/>
  <c r="E117" i="6"/>
  <c r="D2353" i="6"/>
  <c r="E637" i="6"/>
  <c r="D3630" i="6"/>
  <c r="E60" i="6"/>
  <c r="D2420" i="6"/>
  <c r="E961" i="6"/>
  <c r="D2779" i="6"/>
  <c r="E363" i="6"/>
  <c r="D3778" i="6"/>
  <c r="E1144" i="6"/>
  <c r="D3929" i="6"/>
  <c r="E789" i="6"/>
  <c r="D3560" i="6"/>
  <c r="E532" i="6"/>
  <c r="D3033" i="6"/>
  <c r="E1248" i="6"/>
  <c r="D1560" i="6"/>
  <c r="E87" i="6"/>
  <c r="D4086" i="6"/>
  <c r="D4208" i="6"/>
  <c r="D3119" i="6"/>
  <c r="E83" i="6"/>
  <c r="D4010" i="6"/>
  <c r="E1048" i="6"/>
  <c r="E665" i="6"/>
  <c r="D3827" i="6"/>
  <c r="E580" i="6"/>
  <c r="D1110" i="6"/>
  <c r="E962" i="6"/>
  <c r="D3770" i="6"/>
  <c r="E1369" i="6"/>
  <c r="D3921" i="6"/>
  <c r="E451" i="6"/>
  <c r="D3616" i="6"/>
  <c r="D4043" i="6"/>
  <c r="D3092" i="6"/>
  <c r="E958" i="6"/>
  <c r="D3562" i="6"/>
  <c r="D3072" i="6"/>
  <c r="E414" i="6"/>
  <c r="D2476" i="6"/>
  <c r="E880" i="6"/>
  <c r="D2369" i="6"/>
  <c r="E289" i="6"/>
  <c r="D3582" i="6"/>
  <c r="D2199" i="6"/>
  <c r="E1040" i="6"/>
  <c r="D3878" i="6"/>
  <c r="E556" i="6"/>
  <c r="D3946" i="6"/>
  <c r="D3794" i="6"/>
  <c r="E1370" i="6"/>
  <c r="D3945" i="6"/>
  <c r="E316" i="6"/>
  <c r="D3576" i="6"/>
  <c r="E872" i="6"/>
  <c r="D3049" i="6"/>
  <c r="E188" i="6"/>
  <c r="D1688" i="6"/>
  <c r="E482" i="6"/>
  <c r="D4102" i="6"/>
  <c r="E382" i="6"/>
  <c r="D3071" i="6"/>
  <c r="E360" i="6"/>
  <c r="D3962" i="6"/>
  <c r="E1161" i="6"/>
  <c r="D2963" i="6"/>
  <c r="E728" i="6"/>
  <c r="D3114" i="6"/>
  <c r="E844" i="6"/>
  <c r="E329" i="6"/>
  <c r="D3786" i="6"/>
  <c r="E238" i="6"/>
  <c r="D3937" i="6"/>
  <c r="E660" i="6"/>
  <c r="D3568" i="6"/>
  <c r="E1752" i="6"/>
  <c r="D3044" i="6"/>
  <c r="E1012" i="6"/>
  <c r="D3514" i="6"/>
  <c r="E198" i="6"/>
  <c r="D2786" i="6"/>
  <c r="E1521" i="6"/>
  <c r="D2302" i="6"/>
  <c r="E1675" i="6"/>
  <c r="E584" i="6"/>
  <c r="D3598" i="6"/>
  <c r="D2939" i="6"/>
  <c r="E1465" i="6"/>
  <c r="D2441" i="6"/>
  <c r="E847" i="6"/>
  <c r="D3965" i="6"/>
  <c r="E1213" i="6"/>
  <c r="D3564" i="6"/>
  <c r="E416" i="6"/>
  <c r="D4034" i="6"/>
  <c r="E1233" i="6"/>
  <c r="D2458" i="6"/>
  <c r="E735" i="6"/>
  <c r="D2748" i="6"/>
  <c r="E338" i="6"/>
  <c r="D4152" i="6"/>
  <c r="E59" i="6"/>
  <c r="D1296" i="6"/>
  <c r="E907" i="6"/>
  <c r="D3800" i="6"/>
  <c r="E1577" i="6"/>
  <c r="D3796" i="6"/>
  <c r="D3014" i="6"/>
  <c r="E1552" i="6"/>
  <c r="D3133" i="6"/>
  <c r="E409" i="6"/>
  <c r="D3233" i="6"/>
  <c r="E854" i="6"/>
  <c r="D3556" i="6"/>
  <c r="E955" i="6"/>
  <c r="D4026" i="6"/>
  <c r="E309" i="6"/>
  <c r="D2450" i="6"/>
  <c r="E403" i="6"/>
  <c r="D2918" i="6"/>
  <c r="E389" i="6"/>
  <c r="D3841" i="6"/>
  <c r="E1037" i="6"/>
  <c r="E285" i="6"/>
  <c r="D3658" i="6"/>
  <c r="E263" i="6"/>
  <c r="D4277" i="6"/>
  <c r="E1158" i="6"/>
  <c r="E1884" i="6"/>
  <c r="D2880" i="6"/>
  <c r="E606" i="6"/>
  <c r="D3195" i="6"/>
  <c r="E277" i="6"/>
  <c r="D2271" i="6"/>
  <c r="E546" i="6"/>
  <c r="D4141" i="6"/>
  <c r="E909" i="6"/>
  <c r="D2997" i="6"/>
  <c r="E374" i="6"/>
  <c r="D3365" i="6"/>
  <c r="E1377" i="6"/>
  <c r="D3484" i="6"/>
  <c r="E459" i="6"/>
  <c r="D1976" i="6"/>
  <c r="D4137" i="6"/>
  <c r="E401" i="6"/>
  <c r="D2921" i="6"/>
  <c r="E102" i="6"/>
  <c r="D3855" i="6"/>
  <c r="E698" i="6"/>
  <c r="D2852" i="6"/>
  <c r="E510" i="6"/>
  <c r="D3254" i="6"/>
  <c r="E733" i="6"/>
  <c r="D2979" i="6"/>
  <c r="E577" i="6"/>
  <c r="D3430" i="6"/>
  <c r="E492" i="6"/>
  <c r="D2986" i="6"/>
  <c r="E874" i="6"/>
  <c r="E314" i="6"/>
  <c r="D4268" i="6"/>
  <c r="E522" i="6"/>
  <c r="D3828" i="6"/>
  <c r="E344" i="6"/>
  <c r="D2763" i="6"/>
  <c r="E857" i="6"/>
  <c r="D2916" i="6"/>
  <c r="E1256" i="6"/>
  <c r="D2323" i="6"/>
  <c r="E1456" i="6"/>
  <c r="D3620" i="6"/>
  <c r="E850" i="6"/>
  <c r="D2332" i="6"/>
  <c r="E134" i="6"/>
  <c r="D3383" i="6"/>
  <c r="D2844" i="6"/>
  <c r="D2982" i="6"/>
  <c r="E325" i="6"/>
  <c r="D3412" i="6"/>
  <c r="E851" i="6"/>
  <c r="D3201" i="6"/>
  <c r="E598" i="6"/>
  <c r="D3540" i="6"/>
  <c r="E576" i="6"/>
  <c r="D2435" i="6"/>
  <c r="E1393" i="6"/>
  <c r="E472" i="6"/>
  <c r="D2977" i="6"/>
  <c r="E1111" i="6"/>
  <c r="D3399" i="6"/>
  <c r="D4302" i="6"/>
  <c r="D3767" i="6"/>
  <c r="E865" i="6"/>
  <c r="D3886" i="6"/>
  <c r="E1264" i="6"/>
  <c r="D3954" i="6"/>
  <c r="D3223" i="6"/>
  <c r="E328" i="6"/>
  <c r="D3342" i="6"/>
  <c r="E626" i="6"/>
  <c r="D3410" i="6"/>
  <c r="D4191" i="6"/>
  <c r="D3888" i="6"/>
  <c r="E1225" i="6"/>
  <c r="D2951" i="6"/>
  <c r="E96" i="6"/>
  <c r="D2596" i="6"/>
  <c r="D3218" i="6"/>
  <c r="D4190" i="6"/>
  <c r="D2284" i="6"/>
  <c r="E744" i="6"/>
  <c r="D3000" i="6"/>
  <c r="E3641" i="6"/>
  <c r="D4073" i="6"/>
  <c r="E465" i="6"/>
  <c r="D3983" i="6"/>
  <c r="D4312" i="6"/>
  <c r="D3700" i="6"/>
  <c r="E734" i="6"/>
  <c r="D3307" i="6"/>
  <c r="E760" i="6"/>
  <c r="D2291" i="6"/>
  <c r="E233" i="6"/>
  <c r="D3266" i="6"/>
  <c r="E977" i="6"/>
  <c r="D3417" i="6"/>
  <c r="E1376" i="6"/>
  <c r="D3048" i="6"/>
  <c r="D2490" i="6"/>
  <c r="D3416" i="6"/>
  <c r="E1449" i="6"/>
  <c r="D3814" i="6"/>
  <c r="E631" i="6"/>
  <c r="D3539" i="6"/>
  <c r="D4084" i="6"/>
  <c r="D4183" i="6"/>
  <c r="D3187" i="6"/>
  <c r="E74" i="6"/>
  <c r="D2261" i="6"/>
  <c r="E884" i="6"/>
  <c r="D3299" i="6"/>
  <c r="E1704" i="6"/>
  <c r="D2279" i="6"/>
  <c r="E48" i="6"/>
  <c r="D3357" i="6"/>
  <c r="E150" i="6"/>
  <c r="D3476" i="6"/>
  <c r="E194" i="6"/>
  <c r="E52" i="6"/>
  <c r="D4129" i="6"/>
  <c r="E24" i="6"/>
  <c r="D2913" i="6"/>
  <c r="E1008" i="6"/>
  <c r="D3847" i="6"/>
  <c r="E1450" i="6"/>
  <c r="E288" i="6"/>
  <c r="D3819" i="6"/>
  <c r="E1061" i="6"/>
  <c r="D2879" i="6"/>
  <c r="E40" i="6"/>
  <c r="D3877" i="6"/>
  <c r="E1584" i="6"/>
  <c r="D3996" i="6"/>
  <c r="E633" i="6"/>
  <c r="D2708" i="6"/>
  <c r="D3012" i="6"/>
  <c r="D3100" i="6"/>
  <c r="E331" i="6"/>
  <c r="D3570" i="6"/>
  <c r="E530" i="6"/>
  <c r="D2729" i="6"/>
  <c r="D2484" i="6"/>
  <c r="E85" i="6"/>
  <c r="D2377" i="6"/>
  <c r="E666" i="6"/>
  <c r="D3590" i="6"/>
  <c r="E279" i="6"/>
  <c r="D3894" i="6"/>
  <c r="E806" i="6"/>
  <c r="D3450" i="6"/>
  <c r="E1011" i="6"/>
  <c r="D3869" i="6"/>
  <c r="E261" i="6"/>
  <c r="D3988" i="6"/>
  <c r="E186" i="6"/>
  <c r="D2700" i="6"/>
  <c r="D3448" i="6"/>
  <c r="E1000" i="6"/>
  <c r="D3535" i="6"/>
  <c r="E639" i="6"/>
  <c r="D1704" i="6"/>
  <c r="E688" i="6"/>
  <c r="D3875" i="6"/>
  <c r="E1094" i="6"/>
  <c r="D3002" i="6"/>
  <c r="E95" i="6"/>
  <c r="D1360" i="6"/>
  <c r="E2081" i="6"/>
  <c r="E3539" i="6"/>
  <c r="E2728" i="6"/>
  <c r="E2667" i="6"/>
  <c r="E2058" i="6"/>
  <c r="E1679" i="6"/>
  <c r="E3640" i="6"/>
  <c r="E2829" i="6"/>
  <c r="E3917" i="6"/>
  <c r="E1724" i="6"/>
  <c r="E3035" i="6"/>
  <c r="E1764" i="6"/>
  <c r="E3873" i="6"/>
  <c r="E1635" i="6"/>
  <c r="E2748" i="6"/>
  <c r="E1189" i="6"/>
  <c r="E3064" i="6"/>
  <c r="E1833" i="6"/>
  <c r="E3937" i="6"/>
  <c r="E1699" i="6"/>
  <c r="E2907" i="6"/>
  <c r="E1880" i="6"/>
  <c r="E3386" i="6"/>
  <c r="E2679" i="6"/>
  <c r="E2658" i="6"/>
  <c r="E1905" i="6"/>
  <c r="E4044" i="6"/>
  <c r="E2695" i="6"/>
  <c r="E1719" i="6"/>
  <c r="E1985" i="6"/>
  <c r="E3126" i="6"/>
  <c r="E1949" i="6"/>
  <c r="E2596" i="6"/>
  <c r="E2759" i="6"/>
  <c r="E2194" i="6"/>
  <c r="E2049" i="6"/>
  <c r="E912" i="6"/>
  <c r="E2541" i="6"/>
  <c r="E3654" i="6"/>
  <c r="E1372" i="6"/>
  <c r="E3361" i="6"/>
  <c r="E2470" i="6"/>
  <c r="D1227" i="6"/>
  <c r="D101" i="6"/>
  <c r="E3988" i="6"/>
  <c r="E1595" i="6"/>
  <c r="E2842" i="6"/>
  <c r="E2861" i="6"/>
  <c r="E2477" i="6"/>
  <c r="E3777" i="6"/>
  <c r="E1845" i="6"/>
  <c r="E2515" i="6"/>
  <c r="E1774" i="6"/>
  <c r="E779" i="6"/>
  <c r="E2391" i="6"/>
  <c r="E3932" i="6"/>
  <c r="E1519" i="6"/>
  <c r="E3267" i="6"/>
  <c r="E2328" i="6"/>
  <c r="E3713" i="6"/>
  <c r="E2100" i="6"/>
  <c r="E3996" i="6"/>
  <c r="E1748" i="6"/>
  <c r="E3331" i="6"/>
  <c r="E2327" i="6"/>
  <c r="E4043" i="6"/>
  <c r="E1650" i="6"/>
  <c r="E3168" i="6"/>
  <c r="E2141" i="6"/>
  <c r="E1542" i="6"/>
  <c r="E2881" i="6"/>
  <c r="E1543" i="6"/>
  <c r="E3801" i="6"/>
  <c r="E1371" i="6"/>
  <c r="E3448" i="6"/>
  <c r="E1602" i="6"/>
  <c r="E2450" i="6"/>
  <c r="E1751" i="6"/>
  <c r="E3865" i="6"/>
  <c r="E1435" i="6"/>
  <c r="E2125" i="6"/>
  <c r="E1443" i="6"/>
  <c r="E3584" i="6"/>
  <c r="E2709" i="6"/>
  <c r="E3861" i="6"/>
  <c r="D710" i="6"/>
  <c r="D1922" i="6"/>
  <c r="E1230" i="6"/>
  <c r="E3128" i="6"/>
  <c r="E2313" i="6"/>
  <c r="E4092" i="6"/>
  <c r="E1918" i="6"/>
  <c r="E1554" i="6"/>
  <c r="E2466" i="6"/>
  <c r="E1669" i="6"/>
  <c r="E3881" i="6"/>
  <c r="E1579" i="6"/>
  <c r="E2740" i="6"/>
  <c r="E1070" i="6"/>
  <c r="E3330" i="6"/>
  <c r="E2559" i="6"/>
  <c r="E2602" i="6"/>
  <c r="E1490" i="6"/>
  <c r="E3998" i="6"/>
  <c r="E1156" i="6"/>
  <c r="E3394" i="6"/>
  <c r="E2623" i="6"/>
  <c r="E2666" i="6"/>
  <c r="E1081" i="6"/>
  <c r="E3399" i="6"/>
  <c r="E2163" i="6"/>
  <c r="E4147" i="6"/>
  <c r="E1246" i="6"/>
  <c r="E3309" i="6"/>
  <c r="E1631" i="6"/>
  <c r="E3541" i="6"/>
  <c r="E1390" i="6"/>
  <c r="E2898" i="6"/>
  <c r="E1840" i="6"/>
  <c r="E2936" i="6"/>
  <c r="E1767" i="6"/>
  <c r="E3645" i="6"/>
  <c r="E1454" i="6"/>
  <c r="E431" i="6"/>
  <c r="E2176" i="6"/>
  <c r="E3075" i="6"/>
  <c r="E2975" i="6"/>
  <c r="E2214" i="6"/>
  <c r="E2860" i="6"/>
  <c r="D2783" i="6"/>
  <c r="E3101" i="6"/>
  <c r="E2431" i="6"/>
  <c r="E2474" i="6"/>
  <c r="E1221" i="6"/>
  <c r="E1960" i="6"/>
  <c r="E3082" i="6"/>
  <c r="E1892" i="6"/>
  <c r="E3788" i="6"/>
  <c r="E1574" i="6"/>
  <c r="E297" i="6"/>
  <c r="E1785" i="6"/>
  <c r="E3045" i="6"/>
  <c r="E1418" i="6"/>
  <c r="E2931" i="6"/>
  <c r="E2028" i="6"/>
  <c r="E3018" i="6"/>
  <c r="E2263" i="6"/>
  <c r="E3109" i="6"/>
  <c r="E1506" i="6"/>
  <c r="E3024" i="6"/>
  <c r="E1692" i="6"/>
  <c r="E3140" i="6"/>
  <c r="E2574" i="6"/>
  <c r="E3950" i="6"/>
  <c r="E1663" i="6"/>
  <c r="E1464" i="6"/>
  <c r="E2401" i="6"/>
  <c r="E4094" i="6"/>
  <c r="E1856" i="6"/>
  <c r="E3389" i="6"/>
  <c r="E2570" i="6"/>
  <c r="E3979" i="6"/>
  <c r="E2782" i="6"/>
  <c r="E4158" i="6"/>
  <c r="E1920" i="6"/>
  <c r="E3453" i="6"/>
  <c r="E3948" i="6"/>
  <c r="E2727" i="6"/>
  <c r="E2514" i="6"/>
  <c r="E1825" i="6"/>
  <c r="E3929" i="6"/>
  <c r="D908" i="6"/>
  <c r="E3272" i="6"/>
  <c r="E2705" i="6"/>
  <c r="E2356" i="6"/>
  <c r="E1900" i="6"/>
  <c r="E3796" i="6"/>
  <c r="E4099" i="6"/>
  <c r="E2902" i="6"/>
  <c r="E2817" i="6"/>
  <c r="E2040" i="6"/>
  <c r="E3492" i="6"/>
  <c r="E2457" i="6"/>
  <c r="E3597" i="6"/>
  <c r="E1333" i="6"/>
  <c r="E3034" i="6"/>
  <c r="E1901" i="6"/>
  <c r="E737" i="6"/>
  <c r="E2325" i="6"/>
  <c r="E3715" i="6"/>
  <c r="E1397" i="6"/>
  <c r="E3098" i="6"/>
  <c r="E2226" i="6"/>
  <c r="E3414" i="6"/>
  <c r="E2760" i="6"/>
  <c r="E3103" i="6"/>
  <c r="E1803" i="6"/>
  <c r="E3851" i="6"/>
  <c r="E2872" i="6"/>
  <c r="E2295" i="6"/>
  <c r="E3012" i="6"/>
  <c r="E2204" i="6"/>
  <c r="E3639" i="6"/>
  <c r="E1572" i="6"/>
  <c r="E3119" i="6"/>
  <c r="E1343" i="6"/>
  <c r="E3077" i="6"/>
  <c r="E1354" i="6"/>
  <c r="E3703" i="6"/>
  <c r="E1301" i="6"/>
  <c r="E3519" i="6"/>
  <c r="E1812" i="6"/>
  <c r="E3462" i="6"/>
  <c r="E1430" i="6"/>
  <c r="D1911" i="6"/>
  <c r="E1959" i="6"/>
  <c r="E2843" i="6"/>
  <c r="E2910" i="6"/>
  <c r="E2825" i="6"/>
  <c r="E513" i="6"/>
  <c r="E1021" i="6"/>
  <c r="E3431" i="6"/>
  <c r="E2131" i="6"/>
  <c r="E4179" i="6"/>
  <c r="E3112" i="6"/>
  <c r="E3553" i="6"/>
  <c r="E1903" i="6"/>
  <c r="E3420" i="6"/>
  <c r="E2537" i="6"/>
  <c r="E1928" i="6"/>
  <c r="E1628" i="6"/>
  <c r="E2540" i="6"/>
  <c r="E1967" i="6"/>
  <c r="E1941" i="6"/>
  <c r="E2601" i="6"/>
  <c r="E133" i="6"/>
  <c r="E2014" i="6"/>
  <c r="E3169" i="6"/>
  <c r="E2250" i="6"/>
  <c r="E1252" i="6"/>
  <c r="D3532" i="6"/>
  <c r="D3157" i="6"/>
  <c r="D4117" i="6"/>
  <c r="D3742" i="6"/>
  <c r="D3276" i="6"/>
  <c r="D2461" i="6"/>
  <c r="D2150" i="6"/>
  <c r="D1268" i="6"/>
  <c r="D987" i="6"/>
  <c r="D1875" i="6"/>
  <c r="D283" i="6"/>
  <c r="D2133" i="6"/>
  <c r="D1761" i="6"/>
  <c r="D1429" i="6"/>
  <c r="D170" i="6"/>
  <c r="D1945" i="6"/>
  <c r="E4166" i="6"/>
  <c r="D2733" i="6"/>
  <c r="D871" i="6"/>
  <c r="D2126" i="6"/>
  <c r="D167" i="6"/>
  <c r="D1422" i="6"/>
  <c r="D1313" i="6"/>
  <c r="D1230" i="6"/>
  <c r="D821" i="6"/>
  <c r="D1813" i="6"/>
  <c r="D117" i="6"/>
  <c r="D2275" i="6"/>
  <c r="D227" i="6"/>
  <c r="D713" i="6"/>
  <c r="D168" i="6"/>
  <c r="D1776" i="6"/>
  <c r="D687" i="6"/>
  <c r="D1893" i="6"/>
  <c r="D134" i="6"/>
  <c r="D1261" i="6"/>
  <c r="D717" i="6"/>
  <c r="D1868" i="6"/>
  <c r="E3856" i="6"/>
  <c r="E2508" i="6"/>
  <c r="D85" i="6"/>
  <c r="D2137" i="6"/>
  <c r="E3651" i="6"/>
  <c r="D425" i="6"/>
  <c r="E4318" i="6"/>
  <c r="D1628" i="6"/>
  <c r="D748" i="6"/>
  <c r="D2235" i="6"/>
  <c r="D78" i="6"/>
  <c r="D3542" i="6"/>
  <c r="D3167" i="6"/>
  <c r="D2202" i="6"/>
  <c r="D1451" i="6"/>
  <c r="D4181" i="6"/>
  <c r="D3358" i="6"/>
  <c r="D2983" i="6"/>
  <c r="D1336" i="6"/>
  <c r="D592" i="6"/>
  <c r="D2015" i="6"/>
  <c r="E4206" i="6"/>
  <c r="D2189" i="6"/>
  <c r="D802" i="6"/>
  <c r="D1918" i="6"/>
  <c r="D215" i="6"/>
  <c r="D1214" i="6"/>
  <c r="D1361" i="6"/>
  <c r="E3106" i="6"/>
  <c r="D915" i="6"/>
  <c r="D1483" i="6"/>
  <c r="D211" i="6"/>
  <c r="D1741" i="6"/>
  <c r="D1689" i="6"/>
  <c r="D2289" i="6"/>
  <c r="D162" i="6"/>
  <c r="D2432" i="6"/>
  <c r="E3791" i="6"/>
  <c r="D2341" i="6"/>
  <c r="D2005" i="6"/>
  <c r="D309" i="6"/>
  <c r="D1301" i="6"/>
  <c r="D964" i="6"/>
  <c r="D1639" i="6"/>
  <c r="D1074" i="6"/>
  <c r="D1658" i="6"/>
  <c r="D442" i="6"/>
  <c r="D2313" i="6"/>
  <c r="E4071" i="6"/>
  <c r="D2248" i="6"/>
  <c r="D898" i="6"/>
  <c r="D1985" i="6"/>
  <c r="D375" i="6"/>
  <c r="D1758" i="6"/>
  <c r="D1521" i="6"/>
  <c r="E2413" i="6"/>
  <c r="E3895" i="6"/>
  <c r="D2600" i="6"/>
  <c r="D1465" i="6"/>
  <c r="D2500" i="6"/>
  <c r="D3001" i="6"/>
  <c r="D3961" i="6"/>
  <c r="D3554" i="6"/>
  <c r="D2427" i="6"/>
  <c r="D3912" i="6"/>
  <c r="D2288" i="6"/>
  <c r="E1004" i="6"/>
  <c r="D2404" i="6"/>
  <c r="E62" i="6"/>
  <c r="D4131" i="6"/>
  <c r="E756" i="6"/>
  <c r="D3826" i="6"/>
  <c r="E573" i="6"/>
  <c r="D3977" i="6"/>
  <c r="E886" i="6"/>
  <c r="D3608" i="6"/>
  <c r="D3103" i="6"/>
  <c r="D3081" i="6"/>
  <c r="E759" i="6"/>
  <c r="D1936" i="6"/>
  <c r="D4270" i="6"/>
  <c r="D2770" i="6"/>
  <c r="D3384" i="6"/>
  <c r="E1064" i="6"/>
  <c r="D3782" i="6"/>
  <c r="E299" i="6"/>
  <c r="D3507" i="6"/>
  <c r="E827" i="6"/>
  <c r="D3811" i="6"/>
  <c r="E1180" i="6"/>
  <c r="D457" i="6"/>
  <c r="E159" i="6"/>
  <c r="D3818" i="6"/>
  <c r="E82" i="6"/>
  <c r="D3969" i="6"/>
  <c r="E885" i="6"/>
  <c r="E155" i="6"/>
  <c r="D3325" i="6"/>
  <c r="E1250" i="6"/>
  <c r="D3444" i="6"/>
  <c r="E132" i="6"/>
  <c r="D3056" i="6"/>
  <c r="E1545" i="6"/>
  <c r="E347" i="6"/>
  <c r="D3776" i="6"/>
  <c r="E119" i="6"/>
  <c r="D3772" i="6"/>
  <c r="E859" i="6"/>
  <c r="E84" i="6"/>
  <c r="D3304" i="6"/>
  <c r="E985" i="6"/>
  <c r="D2716" i="6"/>
  <c r="E579" i="6"/>
  <c r="D2442" i="6"/>
  <c r="E873" i="6"/>
  <c r="D4225" i="6"/>
  <c r="E1272" i="6"/>
  <c r="D3485" i="6"/>
  <c r="D2713" i="6"/>
  <c r="D3928" i="6"/>
  <c r="E1656" i="6"/>
  <c r="D2991" i="6"/>
  <c r="E192" i="6"/>
  <c r="D4051" i="6"/>
  <c r="D3261" i="6"/>
  <c r="E1314" i="6"/>
  <c r="D3699" i="6"/>
  <c r="E727" i="6"/>
  <c r="D1192" i="6"/>
  <c r="E195" i="6"/>
  <c r="D2396" i="6"/>
  <c r="E181" i="6"/>
  <c r="D2935" i="6"/>
  <c r="E707" i="6"/>
  <c r="D2434" i="6"/>
  <c r="E1722" i="6"/>
  <c r="D4120" i="6"/>
  <c r="D3726" i="6"/>
  <c r="E258" i="6"/>
  <c r="D3274" i="6"/>
  <c r="E135" i="6"/>
  <c r="D3425" i="6"/>
  <c r="E1175" i="6"/>
  <c r="D2933" i="6"/>
  <c r="D1248" i="6"/>
  <c r="D3424" i="6"/>
  <c r="E1096" i="6"/>
  <c r="D3822" i="6"/>
  <c r="E11" i="6"/>
  <c r="D3547" i="6"/>
  <c r="E1103" i="6"/>
  <c r="D3320" i="6"/>
  <c r="D4310" i="6"/>
  <c r="D2732" i="6"/>
  <c r="E791" i="6"/>
  <c r="D2394" i="6"/>
  <c r="E1394" i="6"/>
  <c r="D4218" i="6"/>
  <c r="E340" i="6"/>
  <c r="D3437" i="6"/>
  <c r="E896" i="6"/>
  <c r="D3880" i="6"/>
  <c r="E109" i="6"/>
  <c r="D2943" i="6"/>
  <c r="E628" i="6"/>
  <c r="D4003" i="6"/>
  <c r="E495" i="6"/>
  <c r="D3028" i="6"/>
  <c r="E1022" i="6"/>
  <c r="D2626" i="6"/>
  <c r="E1530" i="6"/>
  <c r="E918" i="6"/>
  <c r="D2412" i="6"/>
  <c r="E944" i="6"/>
  <c r="D2887" i="6"/>
  <c r="E353" i="6"/>
  <c r="D2386" i="6"/>
  <c r="E454" i="6"/>
  <c r="D4162" i="6"/>
  <c r="E879" i="6"/>
  <c r="D3493" i="6"/>
  <c r="D4126" i="6"/>
  <c r="D3073" i="6"/>
  <c r="E1344" i="6"/>
  <c r="D1880" i="6"/>
  <c r="D2949" i="6"/>
  <c r="E818" i="6"/>
  <c r="D3376" i="6"/>
  <c r="E1098" i="6"/>
  <c r="D3774" i="6"/>
  <c r="E608" i="6"/>
  <c r="D3499" i="6"/>
  <c r="D2007" i="6"/>
  <c r="E1489" i="6"/>
  <c r="D3830" i="6"/>
  <c r="E871" i="6"/>
  <c r="D3898" i="6"/>
  <c r="E1241" i="6"/>
  <c r="D3593" i="6"/>
  <c r="E758" i="6"/>
  <c r="D2698" i="6"/>
  <c r="E1641" i="6"/>
  <c r="D3311" i="6"/>
  <c r="E1143" i="6"/>
  <c r="D1440" i="6"/>
  <c r="E1001" i="6"/>
  <c r="D3238" i="6"/>
  <c r="E172" i="6"/>
  <c r="E762" i="6"/>
  <c r="D3087" i="6"/>
  <c r="E242" i="6"/>
  <c r="D3978" i="6"/>
  <c r="E46" i="6"/>
  <c r="D2915" i="6"/>
  <c r="E1576" i="6"/>
  <c r="D3066" i="6"/>
  <c r="E561" i="6"/>
  <c r="D4293" i="6"/>
  <c r="D3614" i="6"/>
  <c r="D3585" i="6"/>
  <c r="E757" i="6"/>
  <c r="D2690" i="6"/>
  <c r="D3584" i="6"/>
  <c r="E525" i="6"/>
  <c r="D3060" i="6"/>
  <c r="E107" i="6"/>
  <c r="D3530" i="6"/>
  <c r="E905" i="6"/>
  <c r="D4094" i="6"/>
  <c r="E501" i="6"/>
  <c r="D2222" i="6"/>
  <c r="E479" i="6"/>
  <c r="D4069" i="6"/>
  <c r="E1392" i="6"/>
  <c r="E1972" i="6"/>
  <c r="D4076" i="6"/>
  <c r="E527" i="6"/>
  <c r="D2459" i="6"/>
  <c r="E301" i="6"/>
  <c r="D3775" i="6"/>
  <c r="E835" i="6"/>
  <c r="D3438" i="6"/>
  <c r="E1190" i="6"/>
  <c r="D2994" i="6"/>
  <c r="E167" i="6"/>
  <c r="E1608" i="6"/>
  <c r="D2792" i="6"/>
  <c r="D4256" i="6"/>
  <c r="D4132" i="6"/>
  <c r="E974" i="6"/>
  <c r="D2736" i="6"/>
  <c r="E425" i="6"/>
  <c r="D3752" i="6"/>
  <c r="E126" i="6"/>
  <c r="D3748" i="6"/>
  <c r="D3019" i="6"/>
  <c r="D4116" i="6"/>
  <c r="E623" i="6"/>
  <c r="D3219" i="6"/>
  <c r="E1536" i="6"/>
  <c r="D2303" i="6"/>
  <c r="D3572" i="6"/>
  <c r="E281" i="6"/>
  <c r="D4042" i="6"/>
  <c r="E1072" i="6"/>
  <c r="D2466" i="6"/>
  <c r="E506" i="6"/>
  <c r="D2870" i="6"/>
  <c r="E634" i="6"/>
  <c r="D3793" i="6"/>
  <c r="E560" i="6"/>
  <c r="D4161" i="6"/>
  <c r="E354" i="6"/>
  <c r="D2945" i="6"/>
  <c r="D4261" i="6"/>
  <c r="E564" i="6"/>
  <c r="E1538" i="6"/>
  <c r="D3649" i="6"/>
  <c r="E647" i="6"/>
  <c r="E475" i="6"/>
  <c r="D3525" i="6"/>
  <c r="E761" i="6"/>
  <c r="D3124" i="6"/>
  <c r="E43" i="6"/>
  <c r="D3251" i="6"/>
  <c r="E430" i="6"/>
  <c r="D2753" i="6"/>
  <c r="E34" i="6"/>
  <c r="D3722" i="6"/>
  <c r="E199" i="6"/>
  <c r="D2843" i="6"/>
  <c r="E1074" i="6"/>
  <c r="D3504" i="6"/>
  <c r="E570" i="6"/>
  <c r="D3872" i="6"/>
  <c r="E643" i="6"/>
  <c r="D3356" i="6"/>
  <c r="E249" i="6"/>
  <c r="E1056" i="6"/>
  <c r="D3205" i="6"/>
  <c r="E418" i="6"/>
  <c r="D2740" i="6"/>
  <c r="E444" i="6"/>
  <c r="D3116" i="6"/>
  <c r="E352" i="6"/>
  <c r="D3243" i="6"/>
  <c r="E653" i="6"/>
  <c r="D2745" i="6"/>
  <c r="D3674" i="6"/>
  <c r="D3813" i="6"/>
  <c r="E1441" i="6"/>
  <c r="D2908" i="6"/>
  <c r="E504" i="6"/>
  <c r="D3544" i="6"/>
  <c r="D2553" i="6"/>
  <c r="E489" i="6"/>
  <c r="D3176" i="6"/>
  <c r="E768" i="6"/>
  <c r="D2859" i="6"/>
  <c r="E2820" i="6"/>
  <c r="D4127" i="6"/>
  <c r="E315" i="6"/>
  <c r="D3876" i="6"/>
  <c r="D4159" i="6"/>
  <c r="D3665" i="6"/>
  <c r="E622" i="6"/>
  <c r="D2635" i="6"/>
  <c r="E1168" i="6"/>
  <c r="D3750" i="6"/>
  <c r="E275" i="6"/>
  <c r="D2665" i="6"/>
  <c r="E866" i="6"/>
  <c r="D4300" i="6"/>
  <c r="E1784" i="6"/>
  <c r="D2973" i="6"/>
  <c r="D3526" i="6"/>
  <c r="E965" i="6"/>
  <c r="D3645" i="6"/>
  <c r="D4246" i="6"/>
  <c r="D3745" i="6"/>
  <c r="E408" i="6"/>
  <c r="D4049" i="6"/>
  <c r="E433" i="6"/>
  <c r="D2451" i="6"/>
  <c r="E776" i="6"/>
  <c r="D3831" i="6"/>
  <c r="E1212" i="6"/>
  <c r="D2627" i="6"/>
  <c r="E1066" i="6"/>
  <c r="E183" i="6"/>
  <c r="D3287" i="6"/>
  <c r="E388" i="6"/>
  <c r="D2778" i="6"/>
  <c r="E366" i="6"/>
  <c r="D4142" i="6"/>
  <c r="E76" i="6"/>
  <c r="D2680" i="6"/>
  <c r="E240" i="6"/>
  <c r="D3808" i="6"/>
  <c r="E1224" i="6"/>
  <c r="D3804" i="6"/>
  <c r="E745" i="6"/>
  <c r="E620" i="6"/>
  <c r="D2452" i="6"/>
  <c r="E1513" i="6"/>
  <c r="D2826" i="6"/>
  <c r="E702" i="6"/>
  <c r="E1044" i="6"/>
  <c r="D3323" i="6"/>
  <c r="E1593" i="6"/>
  <c r="D2311" i="6"/>
  <c r="E528" i="6"/>
  <c r="D3282" i="6"/>
  <c r="D4254" i="6"/>
  <c r="D3433" i="6"/>
  <c r="E213" i="6"/>
  <c r="D3064" i="6"/>
  <c r="E705" i="6"/>
  <c r="D3368" i="6"/>
  <c r="E621" i="6"/>
  <c r="D3766" i="6"/>
  <c r="E692" i="6"/>
  <c r="D3491" i="6"/>
  <c r="E384" i="6"/>
  <c r="D3859" i="6"/>
  <c r="E1023" i="6"/>
  <c r="D1368" i="6"/>
  <c r="E1355" i="6"/>
  <c r="E491" i="6"/>
  <c r="D3315" i="6"/>
  <c r="E477" i="6"/>
  <c r="D2301" i="6"/>
  <c r="E1003" i="6"/>
  <c r="D3309" i="6"/>
  <c r="E1024" i="6"/>
  <c r="D3428" i="6"/>
  <c r="E667" i="6"/>
  <c r="D3104" i="6"/>
  <c r="D3303" i="6"/>
  <c r="D2508" i="6"/>
  <c r="E1107" i="6"/>
  <c r="D2401" i="6"/>
  <c r="D3863" i="6"/>
  <c r="E311" i="6"/>
  <c r="E1849" i="6"/>
  <c r="E3435" i="6"/>
  <c r="E2496" i="6"/>
  <c r="E2412" i="6"/>
  <c r="E241" i="6"/>
  <c r="E1721" i="6"/>
  <c r="E2819" i="6"/>
  <c r="E2853" i="6"/>
  <c r="E4069" i="6"/>
  <c r="E1831" i="6"/>
  <c r="E3187" i="6"/>
  <c r="E1791" i="6"/>
  <c r="E4025" i="6"/>
  <c r="E1723" i="6"/>
  <c r="E3033" i="6"/>
  <c r="E1391" i="6"/>
  <c r="E3216" i="6"/>
  <c r="E1857" i="6"/>
  <c r="E4089" i="6"/>
  <c r="E1068" i="6"/>
  <c r="E540" i="6"/>
  <c r="E1904" i="6"/>
  <c r="E3538" i="6"/>
  <c r="E2703" i="6"/>
  <c r="E1805" i="6"/>
  <c r="E1993" i="6"/>
  <c r="E2811" i="6"/>
  <c r="E2847" i="6"/>
  <c r="E2086" i="6"/>
  <c r="E3531" i="6"/>
  <c r="E2720" i="6"/>
  <c r="E2357" i="6"/>
  <c r="E3628" i="6"/>
  <c r="E2911" i="6"/>
  <c r="E2150" i="6"/>
  <c r="E2516" i="6"/>
  <c r="E2949" i="6"/>
  <c r="E4121" i="6"/>
  <c r="E2664" i="6"/>
  <c r="E2603" i="6"/>
  <c r="E1994" i="6"/>
  <c r="E3962" i="6"/>
  <c r="D424" i="6"/>
  <c r="E2177" i="6"/>
  <c r="E2400" i="6"/>
  <c r="E2403" i="6"/>
  <c r="E1793" i="6"/>
  <c r="E3762" i="6"/>
  <c r="E4057" i="6"/>
  <c r="E2565" i="6"/>
  <c r="E3621" i="6"/>
  <c r="E1974" i="6"/>
  <c r="E3419" i="6"/>
  <c r="E2799" i="6"/>
  <c r="E3698" i="6"/>
  <c r="E1163" i="6"/>
  <c r="E3256" i="6"/>
  <c r="E2445" i="6"/>
  <c r="E3086" i="6"/>
  <c r="E1996" i="6"/>
  <c r="E3653" i="6"/>
  <c r="E1243" i="6"/>
  <c r="E3320" i="6"/>
  <c r="E2509" i="6"/>
  <c r="E3595" i="6"/>
  <c r="E2415" i="6"/>
  <c r="E2769" i="6"/>
  <c r="E2136" i="6"/>
  <c r="E3246" i="6"/>
  <c r="E1310" i="6"/>
  <c r="E2273" i="6"/>
  <c r="E2152" i="6"/>
  <c r="E3692" i="6"/>
  <c r="E1395" i="6"/>
  <c r="E438" i="6"/>
  <c r="E1226" i="6"/>
  <c r="E2346" i="6"/>
  <c r="E2216" i="6"/>
  <c r="E3761" i="6"/>
  <c r="E1459" i="6"/>
  <c r="E2379" i="6"/>
  <c r="E1531" i="6"/>
  <c r="E2428" i="6"/>
  <c r="E2797" i="6"/>
  <c r="E4013" i="6"/>
  <c r="D734" i="6"/>
  <c r="D1818" i="6"/>
  <c r="E1254" i="6"/>
  <c r="E3280" i="6"/>
  <c r="E2341" i="6"/>
  <c r="E3278" i="6"/>
  <c r="E1249" i="6"/>
  <c r="E1642" i="6"/>
  <c r="E2618" i="6"/>
  <c r="E1801" i="6"/>
  <c r="E4033" i="6"/>
  <c r="E1731" i="6"/>
  <c r="E3032" i="6"/>
  <c r="E1188" i="6"/>
  <c r="E3482" i="6"/>
  <c r="E2647" i="6"/>
  <c r="E2754" i="6"/>
  <c r="E1578" i="6"/>
  <c r="E4150" i="6"/>
  <c r="E1262" i="6"/>
  <c r="E1813" i="6"/>
  <c r="E2711" i="6"/>
  <c r="E313" i="6"/>
  <c r="E1197" i="6"/>
  <c r="E3551" i="6"/>
  <c r="E1677" i="6"/>
  <c r="E3556" i="6"/>
  <c r="E1398" i="6"/>
  <c r="E1795" i="6"/>
  <c r="E3461" i="6"/>
  <c r="E1067" i="6"/>
  <c r="E3184" i="6"/>
  <c r="E2373" i="6"/>
  <c r="E3434" i="6"/>
  <c r="E2120" i="6"/>
  <c r="E3118" i="6"/>
  <c r="E1153" i="6"/>
  <c r="E3248" i="6"/>
  <c r="E1043" i="6"/>
  <c r="E3322" i="6"/>
  <c r="E2210" i="6"/>
  <c r="E4028" i="6"/>
  <c r="E1854" i="6"/>
  <c r="E3363" i="6"/>
  <c r="E4252" i="6"/>
  <c r="E3253" i="6"/>
  <c r="E2519" i="6"/>
  <c r="E2626" i="6"/>
  <c r="E1809" i="6"/>
  <c r="E2112" i="6"/>
  <c r="E3234" i="6"/>
  <c r="E2044" i="6"/>
  <c r="E3940" i="6"/>
  <c r="E3560" i="6"/>
  <c r="E767" i="6"/>
  <c r="E1939" i="6"/>
  <c r="E3197" i="6"/>
  <c r="E2378" i="6"/>
  <c r="E1479" i="6"/>
  <c r="E3793" i="6"/>
  <c r="E3170" i="6"/>
  <c r="E1700" i="6"/>
  <c r="E3261" i="6"/>
  <c r="E2442" i="6"/>
  <c r="E1740" i="6"/>
  <c r="E1875" i="6"/>
  <c r="E3292" i="6"/>
  <c r="E2726" i="6"/>
  <c r="E1124" i="6"/>
  <c r="E3306" i="6"/>
  <c r="E2809" i="6"/>
  <c r="E3862" i="6"/>
  <c r="E1429" i="6"/>
  <c r="E3000" i="6"/>
  <c r="E2276" i="6"/>
  <c r="E2243" i="6"/>
  <c r="E2678" i="6"/>
  <c r="E3939" i="6"/>
  <c r="E1493" i="6"/>
  <c r="E3066" i="6"/>
  <c r="E2359" i="6"/>
  <c r="E3620" i="6"/>
  <c r="E2367" i="6"/>
  <c r="E2410" i="6"/>
  <c r="E2280" i="6"/>
  <c r="E3825" i="6"/>
  <c r="D548" i="6"/>
  <c r="E3719" i="6"/>
  <c r="E2179" i="6"/>
  <c r="E2248" i="6"/>
  <c r="E3642" i="6"/>
  <c r="E1299" i="6"/>
  <c r="E2990" i="6"/>
  <c r="E3334" i="6"/>
  <c r="E1286" i="6"/>
  <c r="E3442" i="6"/>
  <c r="E2735" i="6"/>
  <c r="E4110" i="6"/>
  <c r="E2737" i="6"/>
  <c r="E3447" i="6"/>
  <c r="E1718" i="6"/>
  <c r="E2788" i="6"/>
  <c r="E2926" i="6"/>
  <c r="E3658" i="6"/>
  <c r="E2801" i="6"/>
  <c r="E3511" i="6"/>
  <c r="E1804" i="6"/>
  <c r="E3398" i="6"/>
  <c r="E2848" i="6"/>
  <c r="E3726" i="6"/>
  <c r="E2111" i="6"/>
  <c r="E2332" i="6"/>
  <c r="E2745" i="6"/>
  <c r="E3521" i="6"/>
  <c r="E1935" i="6"/>
  <c r="E3388" i="6"/>
  <c r="E2569" i="6"/>
  <c r="E3535" i="6"/>
  <c r="E1660" i="6"/>
  <c r="E2259" i="6"/>
  <c r="E1999" i="6"/>
  <c r="E3452" i="6"/>
  <c r="E2633" i="6"/>
  <c r="E1448" i="6"/>
  <c r="E1325" i="6"/>
  <c r="E3671" i="6"/>
  <c r="E1836" i="6"/>
  <c r="E3732" i="6"/>
  <c r="E1518" i="6"/>
  <c r="D1487" i="6"/>
  <c r="E3569" i="6"/>
  <c r="E2147" i="6"/>
  <c r="E4067" i="6"/>
  <c r="E1621" i="6"/>
  <c r="E1237" i="6"/>
  <c r="E2905" i="6"/>
  <c r="E2183" i="6"/>
  <c r="E2828" i="6"/>
  <c r="E1150" i="6"/>
  <c r="E2133" i="6"/>
  <c r="E2230" i="6"/>
  <c r="E3257" i="6"/>
  <c r="E2494" i="6"/>
  <c r="E3742" i="6"/>
  <c r="E2255" i="6"/>
  <c r="E2732" i="6"/>
  <c r="E1460" i="6"/>
  <c r="E3321" i="6"/>
  <c r="E2558" i="6"/>
  <c r="E3806" i="6"/>
  <c r="E2166" i="6"/>
  <c r="E3576" i="6"/>
  <c r="E1802" i="6"/>
  <c r="E3770" i="6"/>
  <c r="E1532" i="6"/>
  <c r="D3618" i="6"/>
  <c r="D3211" i="6"/>
  <c r="D2816" i="6"/>
  <c r="D3788" i="6"/>
  <c r="D1848" i="6"/>
  <c r="D1919" i="6"/>
  <c r="D4058" i="6"/>
  <c r="E4151" i="6"/>
  <c r="D2194" i="6"/>
  <c r="D515" i="6"/>
  <c r="D1490" i="6"/>
  <c r="D669" i="6"/>
  <c r="E2834" i="6"/>
  <c r="E4283" i="6"/>
  <c r="D1921" i="6"/>
  <c r="D1729" i="6"/>
  <c r="D2107" i="6"/>
  <c r="E4198" i="6"/>
  <c r="D1590" i="6"/>
  <c r="D662" i="6"/>
  <c r="D2173" i="6"/>
  <c r="E4276" i="6"/>
  <c r="D1124" i="6"/>
  <c r="E3486" i="6"/>
  <c r="D2076" i="6"/>
  <c r="D349" i="6"/>
  <c r="D1372" i="6"/>
  <c r="D655" i="6"/>
  <c r="E3359" i="6"/>
  <c r="D144" i="6"/>
  <c r="D2247" i="6"/>
  <c r="D663" i="6"/>
  <c r="D1937" i="6"/>
  <c r="D877" i="6"/>
  <c r="D622" i="6"/>
  <c r="D1877" i="6"/>
  <c r="E4236" i="6"/>
  <c r="D1173" i="6"/>
  <c r="D288" i="6"/>
  <c r="D441" i="6"/>
  <c r="D445" i="6"/>
  <c r="D1458" i="6"/>
  <c r="E4063" i="6"/>
  <c r="D1660" i="6"/>
  <c r="D360" i="6"/>
  <c r="D2052" i="6"/>
  <c r="D788" i="6"/>
  <c r="D1348" i="6"/>
  <c r="D554" i="6"/>
  <c r="D3588" i="6"/>
  <c r="D2286" i="6"/>
  <c r="D2116" i="6"/>
  <c r="D4169" i="6"/>
  <c r="D3870" i="6"/>
  <c r="D3404" i="6"/>
  <c r="D3029" i="6"/>
  <c r="D2048" i="6"/>
  <c r="D568" i="6"/>
  <c r="D2307" i="6"/>
  <c r="E4182" i="6"/>
  <c r="D2165" i="6"/>
  <c r="D650" i="6"/>
  <c r="D2022" i="6"/>
  <c r="D191" i="6"/>
  <c r="D1318" i="6"/>
  <c r="D1337" i="6"/>
  <c r="E4100" i="6"/>
  <c r="D763" i="6"/>
  <c r="D1459" i="6"/>
  <c r="D59" i="6"/>
  <c r="D1717" i="6"/>
  <c r="D1537" i="6"/>
  <c r="D2265" i="6"/>
  <c r="D2536" i="6"/>
  <c r="E3508" i="6"/>
  <c r="D2317" i="6"/>
  <c r="D541" i="6"/>
  <c r="D1564" i="6"/>
  <c r="E4111" i="6"/>
  <c r="D2171" i="6"/>
  <c r="D143" i="6"/>
  <c r="E2476" i="6"/>
  <c r="D738" i="6"/>
  <c r="D1314" i="6"/>
  <c r="D34" i="6"/>
  <c r="D1516" i="6"/>
  <c r="D664" i="6"/>
  <c r="D27" i="6"/>
  <c r="D1258" i="6"/>
  <c r="D1606" i="6"/>
  <c r="D742" i="6"/>
  <c r="E4102" i="6"/>
  <c r="D1650" i="6"/>
  <c r="E4240" i="6"/>
  <c r="D2305" i="6"/>
  <c r="D1953" i="6"/>
  <c r="D4314" i="6"/>
  <c r="D2457" i="6"/>
  <c r="D2682" i="6"/>
  <c r="D2168" i="6"/>
  <c r="D4188" i="6"/>
  <c r="D2009" i="6"/>
  <c r="D3979" i="6"/>
  <c r="E941" i="6"/>
  <c r="D3352" i="6"/>
  <c r="E175" i="6"/>
  <c r="D2801" i="6"/>
  <c r="E1028" i="6"/>
  <c r="E572" i="6"/>
  <c r="D2603" i="6"/>
  <c r="E550" i="6"/>
  <c r="D3718" i="6"/>
  <c r="E773" i="6"/>
  <c r="D2633" i="6"/>
  <c r="E208" i="6"/>
  <c r="D4134" i="6"/>
  <c r="E1192" i="6"/>
  <c r="D2941" i="6"/>
  <c r="D4184" i="6"/>
  <c r="D3245" i="6"/>
  <c r="E921" i="6"/>
  <c r="D3683" i="6"/>
  <c r="E515" i="6"/>
  <c r="D1025" i="6"/>
  <c r="E619" i="6"/>
  <c r="D2444" i="6"/>
  <c r="E1193" i="6"/>
  <c r="E286" i="6"/>
  <c r="D3799" i="6"/>
  <c r="E919" i="6"/>
  <c r="D2595" i="6"/>
  <c r="E777" i="6"/>
  <c r="D3710" i="6"/>
  <c r="E179" i="6"/>
  <c r="D3258" i="6"/>
  <c r="E1274" i="6"/>
  <c r="D3409" i="6"/>
  <c r="E348" i="6"/>
  <c r="D2981" i="6"/>
  <c r="D3518" i="6"/>
  <c r="E371" i="6"/>
  <c r="D3637" i="6"/>
  <c r="E143" i="6"/>
  <c r="D3737" i="6"/>
  <c r="E1266" i="6"/>
  <c r="E197" i="6"/>
  <c r="D3229" i="6"/>
  <c r="E723" i="6"/>
  <c r="E91" i="6"/>
  <c r="D4259" i="6"/>
  <c r="E936" i="6"/>
  <c r="D2787" i="6"/>
  <c r="E954" i="6"/>
  <c r="D3635" i="6"/>
  <c r="E260" i="6"/>
  <c r="D4038" i="6"/>
  <c r="E924" i="6"/>
  <c r="D2808" i="6"/>
  <c r="E1442" i="6"/>
  <c r="D2890" i="6"/>
  <c r="E519" i="6"/>
  <c r="D3194" i="6"/>
  <c r="D4222" i="6"/>
  <c r="D2246" i="6"/>
  <c r="E943" i="6"/>
  <c r="D3040" i="6"/>
  <c r="D4249" i="6"/>
  <c r="E411" i="6"/>
  <c r="D3991" i="6"/>
  <c r="E690" i="6"/>
  <c r="D3708" i="6"/>
  <c r="E1045" i="6"/>
  <c r="D2771" i="6"/>
  <c r="D4303" i="6"/>
  <c r="D3627" i="6"/>
  <c r="E450" i="6"/>
  <c r="D2609" i="6"/>
  <c r="E351" i="6"/>
  <c r="D4292" i="6"/>
  <c r="E712" i="6"/>
  <c r="D2930" i="6"/>
  <c r="D3534" i="6"/>
  <c r="E775" i="6"/>
  <c r="D3653" i="6"/>
  <c r="E664" i="6"/>
  <c r="D3753" i="6"/>
  <c r="E99" i="6"/>
  <c r="E1127" i="6"/>
  <c r="D3181" i="6"/>
  <c r="D4157" i="6"/>
  <c r="D3680" i="6"/>
  <c r="E1007" i="6"/>
  <c r="D3247" i="6"/>
  <c r="E129" i="6"/>
  <c r="D3366" i="6"/>
  <c r="E453" i="6"/>
  <c r="D3434" i="6"/>
  <c r="D3362" i="6"/>
  <c r="D3805" i="6"/>
  <c r="E214" i="6"/>
  <c r="D2900" i="6"/>
  <c r="E908" i="6"/>
  <c r="D2636" i="6"/>
  <c r="D3210" i="6"/>
  <c r="E88" i="6"/>
  <c r="D2272" i="6"/>
  <c r="E1624" i="6"/>
  <c r="D2992" i="6"/>
  <c r="E578" i="6"/>
  <c r="D3360" i="6"/>
  <c r="E1160" i="6"/>
  <c r="D2836" i="6"/>
  <c r="E75" i="6"/>
  <c r="E589" i="6"/>
  <c r="D2800" i="6"/>
  <c r="E567" i="6"/>
  <c r="D3643" i="6"/>
  <c r="E1480" i="6"/>
  <c r="D2625" i="6"/>
  <c r="E683" i="6"/>
  <c r="D4144" i="6"/>
  <c r="E1353" i="6"/>
  <c r="D2882" i="6"/>
  <c r="D2803" i="6"/>
  <c r="D3301" i="6"/>
  <c r="D4280" i="6"/>
  <c r="D3739" i="6"/>
  <c r="E950" i="6"/>
  <c r="D1512" i="6"/>
  <c r="D3759" i="6"/>
  <c r="D4139" i="6"/>
  <c r="D3795" i="6"/>
  <c r="E920" i="6"/>
  <c r="D2562" i="6"/>
  <c r="D2410" i="6"/>
  <c r="E319" i="6"/>
  <c r="D4202" i="6"/>
  <c r="E679" i="6"/>
  <c r="D3453" i="6"/>
  <c r="E1086" i="6"/>
  <c r="D3896" i="6"/>
  <c r="D2959" i="6"/>
  <c r="E473" i="6"/>
  <c r="D4019" i="6"/>
  <c r="E786" i="6"/>
  <c r="D2980" i="6"/>
  <c r="E434" i="6"/>
  <c r="D2578" i="6"/>
  <c r="E262" i="6"/>
  <c r="D2167" i="6"/>
  <c r="E1585" i="6"/>
  <c r="D2465" i="6"/>
  <c r="D2903" i="6"/>
  <c r="E250" i="6"/>
  <c r="D2402" i="6"/>
  <c r="E636" i="6"/>
  <c r="D4210" i="6"/>
  <c r="E1560" i="6"/>
  <c r="D3445" i="6"/>
  <c r="E549" i="6"/>
  <c r="D3025" i="6"/>
  <c r="E220" i="6"/>
  <c r="D1496" i="6"/>
  <c r="E410" i="6"/>
  <c r="D4059" i="6"/>
  <c r="D3392" i="6"/>
  <c r="E94" i="6"/>
  <c r="D3790" i="6"/>
  <c r="E829" i="6"/>
  <c r="D3515" i="6"/>
  <c r="E3182" i="6"/>
  <c r="D4105" i="6"/>
  <c r="E50" i="6"/>
  <c r="D4015" i="6"/>
  <c r="E406" i="6"/>
  <c r="D3732" i="6"/>
  <c r="D3580" i="6"/>
  <c r="E362" i="6"/>
  <c r="D4050" i="6"/>
  <c r="E166" i="6"/>
  <c r="D2474" i="6"/>
  <c r="E1632" i="6"/>
  <c r="D1007" i="6"/>
  <c r="D4232" i="6"/>
  <c r="D3190" i="6"/>
  <c r="E998" i="6"/>
  <c r="D3558" i="6"/>
  <c r="E467" i="6"/>
  <c r="D3677" i="6"/>
  <c r="E239" i="6"/>
  <c r="D3777" i="6"/>
  <c r="D2931" i="6"/>
  <c r="E349" i="6"/>
  <c r="D3082" i="6"/>
  <c r="E659" i="6"/>
  <c r="D4080" i="6"/>
  <c r="E1240" i="6"/>
  <c r="D3537" i="6"/>
  <c r="E323" i="6"/>
  <c r="D2642" i="6"/>
  <c r="E466" i="6"/>
  <c r="D3319" i="6"/>
  <c r="E831" i="6"/>
  <c r="D2825" i="6"/>
  <c r="E689" i="6"/>
  <c r="D4199" i="6"/>
  <c r="D4110" i="6"/>
  <c r="E274" i="6"/>
  <c r="D2256" i="6"/>
  <c r="E811" i="6"/>
  <c r="D4021" i="6"/>
  <c r="E588" i="6"/>
  <c r="E2761" i="6"/>
  <c r="E218" i="6"/>
  <c r="D2497" i="6"/>
  <c r="E499" i="6"/>
  <c r="D3458" i="6"/>
  <c r="E785" i="6"/>
  <c r="D3089" i="6"/>
  <c r="E259" i="6"/>
  <c r="D2515" i="6"/>
  <c r="E31" i="6"/>
  <c r="D2871" i="6"/>
  <c r="D1928" i="6"/>
  <c r="D2322" i="6"/>
  <c r="E415" i="6"/>
  <c r="D3744" i="6"/>
  <c r="E1328" i="6"/>
  <c r="D3429" i="6"/>
  <c r="D3982" i="6"/>
  <c r="E838" i="6"/>
  <c r="D3077" i="6"/>
  <c r="D4319" i="6"/>
  <c r="D2824" i="6"/>
  <c r="E1080" i="6"/>
  <c r="D3138" i="6"/>
  <c r="E610" i="6"/>
  <c r="D3624" i="6"/>
  <c r="E468" i="6"/>
  <c r="D3145" i="6"/>
  <c r="E694" i="6"/>
  <c r="D2571" i="6"/>
  <c r="E1065" i="6"/>
  <c r="D2863" i="6"/>
  <c r="D3963" i="6"/>
  <c r="E1138" i="6"/>
  <c r="D4114" i="6"/>
  <c r="E81" i="6"/>
  <c r="D3654" i="6"/>
  <c r="E837" i="6"/>
  <c r="D4006" i="6"/>
  <c r="E531" i="6"/>
  <c r="D3101" i="6"/>
  <c r="E817" i="6"/>
  <c r="D2856" i="6"/>
  <c r="D3705" i="6"/>
  <c r="D3494" i="6"/>
  <c r="E792" i="6"/>
  <c r="D3905" i="6"/>
  <c r="E1090" i="6"/>
  <c r="D4262" i="6"/>
  <c r="D4204" i="6"/>
  <c r="E719" i="6"/>
  <c r="D3471" i="6"/>
  <c r="D4182" i="6"/>
  <c r="D3188" i="6"/>
  <c r="E769" i="6"/>
  <c r="D3599" i="6"/>
  <c r="E995" i="6"/>
  <c r="D3123" i="6"/>
  <c r="E157" i="6"/>
  <c r="D3427" i="6"/>
  <c r="E989" i="6"/>
  <c r="D3578" i="6"/>
  <c r="E49" i="6"/>
  <c r="D4163" i="6"/>
  <c r="D4209" i="6"/>
  <c r="D4264" i="6"/>
  <c r="E1349" i="6"/>
  <c r="E436" i="6"/>
  <c r="D3973" i="6"/>
  <c r="E992" i="6"/>
  <c r="D4212" i="6"/>
  <c r="E1432" i="6"/>
  <c r="D3463" i="6"/>
  <c r="E207" i="6"/>
  <c r="D3180" i="6"/>
  <c r="E604" i="6"/>
  <c r="D521" i="6"/>
  <c r="E582" i="6"/>
  <c r="D3246" i="6"/>
  <c r="E484" i="6"/>
  <c r="E375" i="6"/>
  <c r="D3095" i="6"/>
  <c r="E902" i="6"/>
  <c r="D3986" i="6"/>
  <c r="E1162" i="6"/>
  <c r="E2614" i="6"/>
  <c r="D4257" i="6"/>
  <c r="E718" i="6"/>
  <c r="D3892" i="6"/>
  <c r="E391" i="6"/>
  <c r="D3681" i="6"/>
  <c r="E1084" i="6"/>
  <c r="D2587" i="6"/>
  <c r="E1617" i="6"/>
  <c r="D3702" i="6"/>
  <c r="E552" i="6"/>
  <c r="D2617" i="6"/>
  <c r="D4230" i="6"/>
  <c r="D4156" i="6"/>
  <c r="E237" i="6"/>
  <c r="D2925" i="6"/>
  <c r="D3874" i="6"/>
  <c r="D3293" i="6"/>
  <c r="E111" i="6"/>
  <c r="D3731" i="6"/>
  <c r="E949" i="6"/>
  <c r="D1448" i="6"/>
  <c r="D4065" i="6"/>
  <c r="E600" i="6"/>
  <c r="D2467" i="6"/>
  <c r="E1417" i="6"/>
  <c r="D3783" i="6"/>
  <c r="E92" i="6"/>
  <c r="D2579" i="6"/>
  <c r="E70" i="6"/>
  <c r="D3758" i="6"/>
  <c r="E764" i="6"/>
  <c r="D3306" i="6"/>
  <c r="E26" i="6"/>
  <c r="D3457" i="6"/>
  <c r="D4103" i="6"/>
  <c r="E1095" i="6"/>
  <c r="D2744" i="6"/>
  <c r="E740" i="6"/>
  <c r="D3760" i="6"/>
  <c r="E1258" i="6"/>
  <c r="D3756" i="6"/>
  <c r="E669" i="6"/>
  <c r="E2001" i="6"/>
  <c r="E2452" i="6"/>
  <c r="E2648" i="6"/>
  <c r="E2039" i="6"/>
  <c r="E1201" i="6"/>
  <c r="E2556" i="6"/>
  <c r="E1978" i="6"/>
  <c r="E3946" i="6"/>
  <c r="E1580" i="6"/>
  <c r="E3441" i="6"/>
  <c r="E1881" i="6"/>
  <c r="E3339" i="6"/>
  <c r="E2528" i="6"/>
  <c r="E2531" i="6"/>
  <c r="E1922" i="6"/>
  <c r="E3688" i="6"/>
  <c r="E1958" i="6"/>
  <c r="E3403" i="6"/>
  <c r="E2592" i="6"/>
  <c r="E2595" i="6"/>
  <c r="E1817" i="6"/>
  <c r="E3498" i="6"/>
  <c r="E2429" i="6"/>
  <c r="E2929" i="6"/>
  <c r="E1902" i="6"/>
  <c r="E3347" i="6"/>
  <c r="E2487" i="6"/>
  <c r="E3900" i="6"/>
  <c r="E1695" i="6"/>
  <c r="E3235" i="6"/>
  <c r="E2360" i="6"/>
  <c r="E3667" i="6"/>
  <c r="E1821" i="6"/>
  <c r="E3964" i="6"/>
  <c r="E1788" i="6"/>
  <c r="E3299" i="6"/>
  <c r="E2717" i="6"/>
  <c r="E4017" i="6"/>
  <c r="E2432" i="6"/>
  <c r="E2755" i="6"/>
  <c r="E2018" i="6"/>
  <c r="E3088" i="6"/>
  <c r="D64" i="6"/>
  <c r="E2739" i="6"/>
  <c r="E2879" i="6"/>
  <c r="E2283" i="6"/>
  <c r="E2105" i="6"/>
  <c r="E3629" i="6"/>
  <c r="E3953" i="6"/>
  <c r="E2333" i="6"/>
  <c r="E3214" i="6"/>
  <c r="E1998" i="6"/>
  <c r="E2323" i="6"/>
  <c r="E2567" i="6"/>
  <c r="E3518" i="6"/>
  <c r="E1195" i="6"/>
  <c r="E3408" i="6"/>
  <c r="E2469" i="6"/>
  <c r="E123" i="6"/>
  <c r="E1757" i="6"/>
  <c r="E3374" i="6"/>
  <c r="E1267" i="6"/>
  <c r="E3472" i="6"/>
  <c r="E2533" i="6"/>
  <c r="E3078" i="6"/>
  <c r="E1769" i="6"/>
  <c r="E2268" i="6"/>
  <c r="E2160" i="6"/>
  <c r="E3704" i="6"/>
  <c r="E1462" i="6"/>
  <c r="E2956" i="6"/>
  <c r="E2304" i="6"/>
  <c r="E3849" i="6"/>
  <c r="E2395" i="6"/>
  <c r="E1257" i="6"/>
  <c r="E1522" i="6"/>
  <c r="E2498" i="6"/>
  <c r="E1415" i="6"/>
  <c r="E3913" i="6"/>
  <c r="E2459" i="6"/>
  <c r="E1427" i="6"/>
  <c r="E2339" i="6"/>
  <c r="E1702" i="6"/>
  <c r="E3693" i="6"/>
  <c r="E1268" i="6"/>
  <c r="D2070" i="6"/>
  <c r="D864" i="6"/>
  <c r="E3240" i="6"/>
  <c r="E2009" i="6"/>
  <c r="E4113" i="6"/>
  <c r="E1747" i="6"/>
  <c r="E1363" i="6"/>
  <c r="E2386" i="6"/>
  <c r="E1647" i="6"/>
  <c r="E3155" i="6"/>
  <c r="E2344" i="6"/>
  <c r="E2258" i="6"/>
  <c r="E1042" i="6"/>
  <c r="E2984" i="6"/>
  <c r="E1745" i="6"/>
  <c r="E3956" i="6"/>
  <c r="E1614" i="6"/>
  <c r="E2321" i="6"/>
  <c r="E1666" i="6"/>
  <c r="E3056" i="6"/>
  <c r="E2196" i="6"/>
  <c r="E4020" i="6"/>
  <c r="E1613" i="6"/>
  <c r="E3319" i="6"/>
  <c r="E1872" i="6"/>
  <c r="E3277" i="6"/>
  <c r="E1546" i="6"/>
  <c r="E2892" i="6"/>
  <c r="E1971" i="6"/>
  <c r="E3165" i="6"/>
  <c r="E1562" i="6"/>
  <c r="E3080" i="6"/>
  <c r="E2148" i="6"/>
  <c r="E3138" i="6"/>
  <c r="E1750" i="6"/>
  <c r="E3229" i="6"/>
  <c r="E1626" i="6"/>
  <c r="E3144" i="6"/>
  <c r="E1287" i="6"/>
  <c r="E3474" i="6"/>
  <c r="E2249" i="6"/>
  <c r="E4180" i="6"/>
  <c r="E1942" i="6"/>
  <c r="E4022" i="6"/>
  <c r="E2534" i="6"/>
  <c r="E2060" i="6"/>
  <c r="E3828" i="6"/>
  <c r="E1486" i="6"/>
  <c r="E2844" i="6"/>
  <c r="E3258" i="6"/>
  <c r="E1944" i="6"/>
  <c r="E3349" i="6"/>
  <c r="E1089" i="6"/>
  <c r="E3264" i="6"/>
  <c r="E2091" i="6"/>
  <c r="E3380" i="6"/>
  <c r="E2942" i="6"/>
  <c r="E2851" i="6"/>
  <c r="E2016" i="6"/>
  <c r="E3485" i="6"/>
  <c r="E2055" i="6"/>
  <c r="E2692" i="6"/>
  <c r="E1093" i="6"/>
  <c r="E2777" i="6"/>
  <c r="E2080" i="6"/>
  <c r="E3316" i="6"/>
  <c r="E1623" i="6"/>
  <c r="E3580" i="6"/>
  <c r="E1373" i="6"/>
  <c r="E3009" i="6"/>
  <c r="E2577" i="6"/>
  <c r="E3758" i="6"/>
  <c r="E1453" i="6"/>
  <c r="E3154" i="6"/>
  <c r="E2315" i="6"/>
  <c r="E215" i="6"/>
  <c r="E2446" i="6"/>
  <c r="E3835" i="6"/>
  <c r="E1517" i="6"/>
  <c r="E3218" i="6"/>
  <c r="E2383" i="6"/>
  <c r="E3804" i="6"/>
  <c r="E2455" i="6"/>
  <c r="E2562" i="6"/>
  <c r="E1726" i="6"/>
  <c r="E3977" i="6"/>
  <c r="D700" i="6"/>
  <c r="E2497" i="6"/>
  <c r="E4062" i="6"/>
  <c r="E1888" i="6"/>
  <c r="E3357" i="6"/>
  <c r="E1754" i="6"/>
  <c r="E2630" i="6"/>
  <c r="E3955" i="6"/>
  <c r="E1637" i="6"/>
  <c r="E3338" i="6"/>
  <c r="E2503" i="6"/>
  <c r="E3814" i="6"/>
  <c r="E2377" i="6"/>
  <c r="E3343" i="6"/>
  <c r="E2043" i="6"/>
  <c r="E4091" i="6"/>
  <c r="E2566" i="6"/>
  <c r="E3970" i="6"/>
  <c r="E2441" i="6"/>
  <c r="E3407" i="6"/>
  <c r="E2107" i="6"/>
  <c r="E140" i="6"/>
  <c r="E2488" i="6"/>
  <c r="E4117" i="6"/>
  <c r="E1879" i="6"/>
  <c r="E3396" i="6"/>
  <c r="E2513" i="6"/>
  <c r="E3673" i="6"/>
  <c r="E2023" i="6"/>
  <c r="E2652" i="6"/>
  <c r="E2657" i="6"/>
  <c r="E3687" i="6"/>
  <c r="E1113" i="6"/>
  <c r="E2955" i="6"/>
  <c r="E2087" i="6"/>
  <c r="E2889" i="6"/>
  <c r="E2721" i="6"/>
  <c r="E1342" i="6"/>
  <c r="E3631" i="6"/>
  <c r="E2184" i="6"/>
  <c r="E3533" i="6"/>
  <c r="E1235" i="6"/>
  <c r="E3312" i="6"/>
  <c r="D324" i="6"/>
  <c r="E3465" i="6"/>
  <c r="E1915" i="6"/>
  <c r="E3963" i="6"/>
  <c r="E1645" i="6"/>
  <c r="E1261" i="6"/>
  <c r="E3095" i="6"/>
  <c r="E2207" i="6"/>
  <c r="E3053" i="6"/>
  <c r="E1426" i="6"/>
  <c r="E131" i="6"/>
  <c r="E2254" i="6"/>
  <c r="E3409" i="6"/>
  <c r="E2518" i="6"/>
  <c r="E3894" i="6"/>
  <c r="E1211" i="6"/>
  <c r="E3031" i="6"/>
  <c r="E1484" i="6"/>
  <c r="E3473" i="6"/>
  <c r="E2582" i="6"/>
  <c r="E3958" i="6"/>
  <c r="E2190" i="6"/>
  <c r="E2364" i="6"/>
  <c r="E1826" i="6"/>
  <c r="E3922" i="6"/>
  <c r="E1620" i="6"/>
  <c r="E945" i="6"/>
  <c r="E2933" i="6"/>
  <c r="D2304" i="6"/>
  <c r="D3321" i="6"/>
  <c r="D2914" i="6"/>
  <c r="D2686" i="6"/>
  <c r="D2264" i="6"/>
  <c r="D2483" i="6"/>
  <c r="D2136" i="6"/>
  <c r="E4210" i="6"/>
  <c r="D1251" i="6"/>
  <c r="D555" i="6"/>
  <c r="D1914" i="6"/>
  <c r="D709" i="6"/>
  <c r="D1829" i="6"/>
  <c r="E4312" i="6"/>
  <c r="D729" i="6"/>
  <c r="E3422" i="6"/>
  <c r="D1220" i="6"/>
  <c r="E4238" i="6"/>
  <c r="D2014" i="6"/>
  <c r="D702" i="6"/>
  <c r="D1310" i="6"/>
  <c r="E4316" i="6"/>
  <c r="D1228" i="6"/>
  <c r="E3904" i="6"/>
  <c r="D1189" i="6"/>
  <c r="D389" i="6"/>
  <c r="D1796" i="6"/>
  <c r="D695" i="6"/>
  <c r="E2830" i="6"/>
  <c r="D120" i="6"/>
  <c r="D2373" i="6"/>
  <c r="D639" i="6"/>
  <c r="D1913" i="6"/>
  <c r="D725" i="6"/>
  <c r="D1341" i="6"/>
  <c r="D413" i="6"/>
  <c r="D1948" i="6"/>
  <c r="D1068" i="6"/>
  <c r="D2266" i="6"/>
  <c r="D933" i="6"/>
  <c r="D1956" i="6"/>
  <c r="D218" i="6"/>
  <c r="D2703" i="6"/>
  <c r="D372" i="6"/>
  <c r="E3915" i="6"/>
  <c r="D1084" i="6"/>
  <c r="D1708" i="6"/>
  <c r="D380" i="6"/>
  <c r="D1966" i="6"/>
  <c r="D1917" i="6"/>
  <c r="D4289" i="6"/>
  <c r="D2310" i="6"/>
  <c r="D3047" i="6"/>
  <c r="D3916" i="6"/>
  <c r="D3490" i="6"/>
  <c r="D3083" i="6"/>
  <c r="D2830" i="6"/>
  <c r="E3928" i="6"/>
  <c r="D1464" i="6"/>
  <c r="D352" i="6"/>
  <c r="D1558" i="6"/>
  <c r="D1010" i="6"/>
  <c r="D1383" i="6"/>
  <c r="D679" i="6"/>
  <c r="D1934" i="6"/>
  <c r="D1825" i="6"/>
  <c r="D1532" i="6"/>
  <c r="E2532" i="6"/>
  <c r="D2139" i="6"/>
  <c r="D419" i="6"/>
  <c r="D1105" i="6"/>
  <c r="D1897" i="6"/>
  <c r="D1586" i="6"/>
  <c r="D370" i="6"/>
  <c r="D2241" i="6"/>
  <c r="E3999" i="6"/>
  <c r="D1984" i="6"/>
  <c r="D581" i="6"/>
  <c r="D1988" i="6"/>
  <c r="E4195" i="6"/>
  <c r="D1284" i="6"/>
  <c r="D183" i="6"/>
  <c r="E1896" i="6"/>
  <c r="D586" i="6"/>
  <c r="D1290" i="6"/>
  <c r="E4200" i="6"/>
  <c r="D1492" i="6"/>
  <c r="D512" i="6"/>
  <c r="D2081" i="6"/>
  <c r="E4064" i="6"/>
  <c r="D1582" i="6"/>
  <c r="D590" i="6"/>
  <c r="D1756" i="6"/>
  <c r="D410" i="6"/>
  <c r="D1800" i="6"/>
  <c r="E4039" i="6"/>
  <c r="D1959" i="6"/>
  <c r="D3359" i="6"/>
  <c r="D3016" i="6"/>
  <c r="D3976" i="6"/>
  <c r="D4241" i="6"/>
  <c r="D1178" i="6"/>
  <c r="D3751" i="6"/>
  <c r="D2747" i="6"/>
  <c r="D3462" i="6"/>
  <c r="E1060" i="6"/>
  <c r="D3873" i="6"/>
  <c r="E939" i="6"/>
  <c r="D4275" i="6"/>
  <c r="E596" i="6"/>
  <c r="D4095" i="6"/>
  <c r="E574" i="6"/>
  <c r="D3619" i="6"/>
  <c r="E797" i="6"/>
  <c r="D4022" i="6"/>
  <c r="E232" i="6"/>
  <c r="D2784" i="6"/>
  <c r="E1216" i="6"/>
  <c r="D2874" i="6"/>
  <c r="D3925" i="6"/>
  <c r="D3242" i="6"/>
  <c r="E655" i="6"/>
  <c r="D2316" i="6"/>
  <c r="D4195" i="6"/>
  <c r="E116" i="6"/>
  <c r="D4201" i="6"/>
  <c r="E845" i="6"/>
  <c r="D3975" i="6"/>
  <c r="E310" i="6"/>
  <c r="D3692" i="6"/>
  <c r="E1135" i="6"/>
  <c r="D2842" i="6"/>
  <c r="E993" i="6"/>
  <c r="D3675" i="6"/>
  <c r="E587" i="6"/>
  <c r="D2657" i="6"/>
  <c r="E1547" i="6"/>
  <c r="E137" i="6"/>
  <c r="D3214" i="6"/>
  <c r="E1273" i="6"/>
  <c r="D3483" i="6"/>
  <c r="E164" i="6"/>
  <c r="D3634" i="6"/>
  <c r="E551" i="6"/>
  <c r="D4171" i="6"/>
  <c r="E320" i="6"/>
  <c r="D3379" i="6"/>
  <c r="E413" i="6"/>
  <c r="D4274" i="6"/>
  <c r="E115" i="6"/>
  <c r="D3070" i="6"/>
  <c r="E960" i="6"/>
  <c r="D4004" i="6"/>
  <c r="E978" i="6"/>
  <c r="D2008" i="6"/>
  <c r="E476" i="6"/>
  <c r="D3939" i="6"/>
  <c r="E948" i="6"/>
  <c r="D4090" i="6"/>
  <c r="D4224" i="6"/>
  <c r="D2031" i="6"/>
  <c r="D4243" i="6"/>
  <c r="D2593" i="6"/>
  <c r="E1444" i="6"/>
  <c r="E539" i="6"/>
  <c r="D3150" i="6"/>
  <c r="E1159" i="6"/>
  <c r="D3454" i="6"/>
  <c r="E332" i="6"/>
  <c r="D3884" i="6"/>
  <c r="E714" i="6"/>
  <c r="D3673" i="6"/>
  <c r="E1313" i="6"/>
  <c r="D4060" i="6"/>
  <c r="E57" i="6"/>
  <c r="D2224" i="6"/>
  <c r="E1015" i="6"/>
  <c r="E478" i="6"/>
  <c r="D3607" i="6"/>
  <c r="E456" i="6"/>
  <c r="D3131" i="6"/>
  <c r="E230" i="6"/>
  <c r="D3435" i="6"/>
  <c r="E799" i="6"/>
  <c r="D3586" i="6"/>
  <c r="E691" i="6"/>
  <c r="D4219" i="6"/>
  <c r="E616" i="6"/>
  <c r="E1176" i="6"/>
  <c r="D3178" i="6"/>
  <c r="D4258" i="6"/>
  <c r="E1030" i="6"/>
  <c r="D3086" i="6"/>
  <c r="E1172" i="6"/>
  <c r="D4020" i="6"/>
  <c r="E345" i="6"/>
  <c r="D2072" i="6"/>
  <c r="E586" i="6"/>
  <c r="D3955" i="6"/>
  <c r="E555" i="6"/>
  <c r="D4106" i="6"/>
  <c r="E327" i="6"/>
  <c r="D2095" i="6"/>
  <c r="E490" i="6"/>
  <c r="D2545" i="6"/>
  <c r="E304" i="6"/>
  <c r="D3232" i="6"/>
  <c r="E1085" i="6"/>
  <c r="D2917" i="6"/>
  <c r="D3470" i="6"/>
  <c r="E839" i="6"/>
  <c r="D3900" i="6"/>
  <c r="E145" i="6"/>
  <c r="D3689" i="6"/>
  <c r="E613" i="6"/>
  <c r="D4012" i="6"/>
  <c r="E591" i="6"/>
  <c r="D2040" i="6"/>
  <c r="E1504" i="6"/>
  <c r="D4078" i="6"/>
  <c r="E899" i="6"/>
  <c r="D2860" i="6"/>
  <c r="E1569" i="6"/>
  <c r="D2269" i="6"/>
  <c r="D3451" i="6"/>
  <c r="E1672" i="6"/>
  <c r="D3602" i="6"/>
  <c r="E593" i="6"/>
  <c r="D4203" i="6"/>
  <c r="E1038" i="6"/>
  <c r="E1281" i="6"/>
  <c r="D3197" i="6"/>
  <c r="E152" i="6"/>
  <c r="D3632" i="6"/>
  <c r="E1688" i="6"/>
  <c r="D3199" i="6"/>
  <c r="E343" i="6"/>
  <c r="D3318" i="6"/>
  <c r="E704" i="6"/>
  <c r="D3386" i="6"/>
  <c r="E1118" i="6"/>
  <c r="D3757" i="6"/>
  <c r="E1088" i="6"/>
  <c r="D2848" i="6"/>
  <c r="E625" i="6"/>
  <c r="D2588" i="6"/>
  <c r="E298" i="6"/>
  <c r="D3009" i="6"/>
  <c r="E1408" i="6"/>
  <c r="E397" i="6"/>
  <c r="D3008" i="6"/>
  <c r="E1304" i="6"/>
  <c r="D3312" i="6"/>
  <c r="E1182" i="6"/>
  <c r="D2756" i="6"/>
  <c r="E442" i="6"/>
  <c r="D3255" i="6"/>
  <c r="E858" i="6"/>
  <c r="D3374" i="6"/>
  <c r="E1776" i="6"/>
  <c r="D3442" i="6"/>
  <c r="E521" i="6"/>
  <c r="D4111" i="6"/>
  <c r="E222" i="6"/>
  <c r="D2898" i="6"/>
  <c r="E273" i="6"/>
  <c r="D3253" i="6"/>
  <c r="E15" i="6"/>
  <c r="D3691" i="6"/>
  <c r="E853" i="6"/>
  <c r="D1128" i="6"/>
  <c r="D2071" i="6"/>
  <c r="E422" i="6"/>
  <c r="D3846" i="6"/>
  <c r="E1744" i="6"/>
  <c r="D3914" i="6"/>
  <c r="E110" i="6"/>
  <c r="D3545" i="6"/>
  <c r="E658" i="6"/>
  <c r="D2650" i="6"/>
  <c r="E190" i="6"/>
  <c r="D3263" i="6"/>
  <c r="E1321" i="6"/>
  <c r="D3631" i="6"/>
  <c r="E257" i="6"/>
  <c r="D3155" i="6"/>
  <c r="E1215" i="6"/>
  <c r="E153" i="6"/>
  <c r="D2996" i="6"/>
  <c r="E68" i="6"/>
  <c r="D2594" i="6"/>
  <c r="E969" i="6"/>
  <c r="D1975" i="6"/>
  <c r="E565" i="6"/>
  <c r="D2417" i="6"/>
  <c r="E878" i="6"/>
  <c r="D4005" i="6"/>
  <c r="D2719" i="6"/>
  <c r="D4194" i="6"/>
  <c r="E333" i="6"/>
  <c r="D3461" i="6"/>
  <c r="E825" i="6"/>
  <c r="D3041" i="6"/>
  <c r="E1047" i="6"/>
  <c r="D1624" i="6"/>
  <c r="D4175" i="6"/>
  <c r="D4011" i="6"/>
  <c r="E801" i="6"/>
  <c r="D3127" i="6"/>
  <c r="E170" i="6"/>
  <c r="D4018" i="6"/>
  <c r="E381" i="6"/>
  <c r="E1458" i="6"/>
  <c r="E794" i="6"/>
  <c r="D3950" i="6"/>
  <c r="E292" i="6"/>
  <c r="D1432" i="6"/>
  <c r="E672" i="6"/>
  <c r="E457" i="6"/>
  <c r="D4313" i="6"/>
  <c r="E372" i="6"/>
  <c r="D3013" i="6"/>
  <c r="E754" i="6"/>
  <c r="D3456" i="6"/>
  <c r="E30" i="6"/>
  <c r="D3543" i="6"/>
  <c r="E966" i="6"/>
  <c r="D3579" i="6"/>
  <c r="E1544" i="6"/>
  <c r="D3883" i="6"/>
  <c r="E863" i="6"/>
  <c r="D3010" i="6"/>
  <c r="D4295" i="6"/>
  <c r="D1424" i="6"/>
  <c r="E809" i="6"/>
  <c r="D2537" i="6"/>
  <c r="E234" i="6"/>
  <c r="D3549" i="6"/>
  <c r="E581" i="6"/>
  <c r="E144" i="6"/>
  <c r="D4128" i="6"/>
  <c r="E783" i="6"/>
  <c r="D3005" i="6"/>
  <c r="D4248" i="6"/>
  <c r="D2532" i="6"/>
  <c r="E1170" i="6"/>
  <c r="D2714" i="6"/>
  <c r="E105" i="6"/>
  <c r="D3555" i="6"/>
  <c r="D3193" i="6"/>
  <c r="D4247" i="6"/>
  <c r="D2932" i="6"/>
  <c r="E29" i="6"/>
  <c r="D2339" i="6"/>
  <c r="E1200" i="6"/>
  <c r="D3636" i="6"/>
  <c r="E217" i="6"/>
  <c r="D2348" i="6"/>
  <c r="E841" i="6"/>
  <c r="D3335" i="6"/>
  <c r="D4238" i="6"/>
  <c r="D2934" i="6"/>
  <c r="E202" i="6"/>
  <c r="D3364" i="6"/>
  <c r="E113" i="6"/>
  <c r="D3153" i="6"/>
  <c r="E793" i="6"/>
  <c r="D3492" i="6"/>
  <c r="E106" i="6"/>
  <c r="D2387" i="6"/>
  <c r="E373" i="6"/>
  <c r="D2755" i="6"/>
  <c r="E1792" i="6"/>
  <c r="D2160" i="6"/>
  <c r="D3415" i="6"/>
  <c r="E136" i="6"/>
  <c r="D3719" i="6"/>
  <c r="D4240" i="6"/>
  <c r="D3838" i="6"/>
  <c r="E460" i="6"/>
  <c r="D3906" i="6"/>
  <c r="D3162" i="6"/>
  <c r="D2990" i="6"/>
  <c r="E1648" i="6"/>
  <c r="D3420" i="6"/>
  <c r="E615" i="6"/>
  <c r="D3209" i="6"/>
  <c r="D3904" i="6"/>
  <c r="E205" i="6"/>
  <c r="D2967" i="6"/>
  <c r="E788" i="6"/>
  <c r="D2612" i="6"/>
  <c r="E399" i="6"/>
  <c r="D2988" i="6"/>
  <c r="E926" i="6"/>
  <c r="D2586" i="6"/>
  <c r="E1194" i="6"/>
  <c r="E2382" i="6"/>
  <c r="D3446" i="6"/>
  <c r="E743" i="6"/>
  <c r="D3857" i="6"/>
  <c r="E607" i="6"/>
  <c r="D4227" i="6"/>
  <c r="E1528" i="6"/>
  <c r="D2832" i="6"/>
  <c r="D4207" i="6"/>
  <c r="D3667" i="6"/>
  <c r="E703" i="6"/>
  <c r="D4070" i="6"/>
  <c r="E641" i="6"/>
  <c r="D2850" i="6"/>
  <c r="E342" i="6"/>
  <c r="D2922" i="6"/>
  <c r="D3443" i="6"/>
  <c r="E452" i="6"/>
  <c r="D3594" i="6"/>
  <c r="E216" i="6"/>
  <c r="D4211" i="6"/>
  <c r="E648" i="6"/>
  <c r="D4265" i="6"/>
  <c r="E750" i="6"/>
  <c r="D4023" i="6"/>
  <c r="E1633" i="6"/>
  <c r="D3740" i="6"/>
  <c r="D4196" i="6"/>
  <c r="E308" i="6"/>
  <c r="D3479" i="6"/>
  <c r="E731" i="6"/>
  <c r="D3196" i="6"/>
  <c r="E752" i="6"/>
  <c r="D1120" i="6"/>
  <c r="E770" i="6"/>
  <c r="D3198" i="6"/>
  <c r="E1119" i="6"/>
  <c r="D3566" i="6"/>
  <c r="E956" i="6"/>
  <c r="D3685" i="6"/>
  <c r="D4149" i="6"/>
  <c r="D3785" i="6"/>
  <c r="D4135" i="6"/>
  <c r="E3099" i="6"/>
  <c r="E2765" i="6"/>
  <c r="E3853" i="6"/>
  <c r="E1399" i="6"/>
  <c r="E1982" i="6"/>
  <c r="E3456" i="6"/>
  <c r="E2161" i="6"/>
  <c r="E3618" i="6"/>
  <c r="E1348" i="6"/>
  <c r="E3337" i="6"/>
  <c r="E2208" i="6"/>
  <c r="E3043" i="6"/>
  <c r="E1179" i="6"/>
  <c r="E2427" i="6"/>
  <c r="E1487" i="6"/>
  <c r="E3392" i="6"/>
  <c r="E1622" i="6"/>
  <c r="E3107" i="6"/>
  <c r="E2165" i="6"/>
  <c r="E2491" i="6"/>
  <c r="E2144" i="6"/>
  <c r="E3202" i="6"/>
  <c r="E2076" i="6"/>
  <c r="E3908" i="6"/>
  <c r="E1327" i="6"/>
  <c r="E771" i="6"/>
  <c r="E2511" i="6"/>
  <c r="E4052" i="6"/>
  <c r="E1814" i="6"/>
  <c r="E3387" i="6"/>
  <c r="E2448" i="6"/>
  <c r="E3833" i="6"/>
  <c r="E2013" i="6"/>
  <c r="E4116" i="6"/>
  <c r="E1878" i="6"/>
  <c r="E3451" i="6"/>
  <c r="E2869" i="6"/>
  <c r="E4169" i="6"/>
  <c r="E2584" i="6"/>
  <c r="E1975" i="6"/>
  <c r="E3364" i="6"/>
  <c r="D1115" i="6"/>
  <c r="D216" i="6"/>
  <c r="E3582" i="6"/>
  <c r="E2967" i="6"/>
  <c r="E2451" i="6"/>
  <c r="E1670" i="6"/>
  <c r="E3810" i="6"/>
  <c r="E4105" i="6"/>
  <c r="E2485" i="6"/>
  <c r="E3699" i="6"/>
  <c r="E3113" i="6"/>
  <c r="E2350" i="6"/>
  <c r="E2719" i="6"/>
  <c r="E3748" i="6"/>
  <c r="E1933" i="6"/>
  <c r="E2137" i="6"/>
  <c r="E3318" i="6"/>
  <c r="E394" i="6"/>
  <c r="E1916" i="6"/>
  <c r="E3721" i="6"/>
  <c r="E2233" i="6"/>
  <c r="E1231" i="6"/>
  <c r="E3579" i="6"/>
  <c r="E3670" i="6"/>
  <c r="E2335" i="6"/>
  <c r="E1598" i="6"/>
  <c r="E3019" i="6"/>
  <c r="E1973" i="6"/>
  <c r="E2995" i="6"/>
  <c r="E1294" i="6"/>
  <c r="E3450" i="6"/>
  <c r="E2743" i="6"/>
  <c r="E2722" i="6"/>
  <c r="E1674" i="6"/>
  <c r="E3690" i="6"/>
  <c r="E1358" i="6"/>
  <c r="E3514" i="6"/>
  <c r="E2807" i="6"/>
  <c r="E335" i="6"/>
  <c r="E1185" i="6"/>
  <c r="E2180" i="6"/>
  <c r="E2041" i="6"/>
  <c r="E3516" i="6"/>
  <c r="E1292" i="6"/>
  <c r="D1390" i="6"/>
  <c r="D376" i="6"/>
  <c r="E2906" i="6"/>
  <c r="E1137" i="6"/>
  <c r="E3817" i="6"/>
  <c r="E1515" i="6"/>
  <c r="E1099" i="6"/>
  <c r="E2257" i="6"/>
  <c r="E1502" i="6"/>
  <c r="E3051" i="6"/>
  <c r="E2951" i="6"/>
  <c r="E1016" i="6"/>
  <c r="E1445" i="6"/>
  <c r="E2795" i="6"/>
  <c r="E1956" i="6"/>
  <c r="E3852" i="6"/>
  <c r="E1638" i="6"/>
  <c r="E1925" i="6"/>
  <c r="E1410" i="6"/>
  <c r="E2920" i="6"/>
  <c r="E2020" i="6"/>
  <c r="E3916" i="6"/>
  <c r="E1381" i="6"/>
  <c r="E3215" i="6"/>
  <c r="E1027" i="6"/>
  <c r="E3173" i="6"/>
  <c r="E1570" i="6"/>
  <c r="E130" i="6"/>
  <c r="E2059" i="6"/>
  <c r="E3317" i="6"/>
  <c r="E1714" i="6"/>
  <c r="E3232" i="6"/>
  <c r="E2274" i="6"/>
  <c r="E3290" i="6"/>
  <c r="E1848" i="6"/>
  <c r="E3381" i="6"/>
  <c r="E1035" i="6"/>
  <c r="E3296" i="6"/>
  <c r="E3211" i="6"/>
  <c r="E1945" i="6"/>
  <c r="E4049" i="6"/>
  <c r="E1683" i="6"/>
  <c r="E2620" i="6"/>
  <c r="E3871" i="6"/>
  <c r="E4164" i="6"/>
  <c r="E1828" i="6"/>
  <c r="E3724" i="6"/>
  <c r="E1510" i="6"/>
  <c r="E3059" i="6"/>
  <c r="E3410" i="6"/>
  <c r="E1968" i="6"/>
  <c r="E2876" i="6"/>
  <c r="E1205" i="6"/>
  <c r="E3416" i="6"/>
  <c r="E2115" i="6"/>
  <c r="E2588" i="6"/>
  <c r="E2966" i="6"/>
  <c r="E2053" i="6"/>
  <c r="E2104" i="6"/>
  <c r="E28" i="6"/>
  <c r="E2079" i="6"/>
  <c r="E3026" i="6"/>
  <c r="E1837" i="6"/>
  <c r="E2282" i="6"/>
  <c r="E2168" i="6"/>
  <c r="E3468" i="6"/>
  <c r="E1703" i="6"/>
  <c r="E3779" i="6"/>
  <c r="E1461" i="6"/>
  <c r="E3162" i="6"/>
  <c r="E2729" i="6"/>
  <c r="E3910" i="6"/>
  <c r="E2548" i="6"/>
  <c r="E2052" i="6"/>
  <c r="E3820" i="6"/>
  <c r="E938" i="6"/>
  <c r="E2598" i="6"/>
  <c r="E3987" i="6"/>
  <c r="E2867" i="6"/>
  <c r="E2116" i="6"/>
  <c r="E3884" i="6"/>
  <c r="E2351" i="6"/>
  <c r="E3764" i="6"/>
  <c r="E1422" i="6"/>
  <c r="E2444" i="6"/>
  <c r="E2871" i="6"/>
  <c r="D1668" i="6"/>
  <c r="E2521" i="6"/>
  <c r="E3102" i="6"/>
  <c r="E1976" i="6"/>
  <c r="E2979" i="6"/>
  <c r="E738" i="6"/>
  <c r="E2718" i="6"/>
  <c r="E4107" i="6"/>
  <c r="E1198" i="6"/>
  <c r="E3490" i="6"/>
  <c r="E2655" i="6"/>
  <c r="E3966" i="6"/>
  <c r="E2465" i="6"/>
  <c r="E3495" i="6"/>
  <c r="E1247" i="6"/>
  <c r="E3270" i="6"/>
  <c r="E2654" i="6"/>
  <c r="E3070" i="6"/>
  <c r="E2529" i="6"/>
  <c r="E3559" i="6"/>
  <c r="E1693" i="6"/>
  <c r="E877" i="6"/>
  <c r="E2576" i="6"/>
  <c r="E3478" i="6"/>
  <c r="E2031" i="6"/>
  <c r="E2716" i="6"/>
  <c r="E2665" i="6"/>
  <c r="E1919" i="6"/>
  <c r="E3633" i="6"/>
  <c r="E2870" i="6"/>
  <c r="E4118" i="6"/>
  <c r="E1737" i="6"/>
  <c r="E3255" i="6"/>
  <c r="E1229" i="6"/>
  <c r="E3697" i="6"/>
  <c r="E2934" i="6"/>
  <c r="E2468" i="6"/>
  <c r="E1565" i="6"/>
  <c r="E3335" i="6"/>
  <c r="E1824" i="6"/>
  <c r="E3293" i="6"/>
  <c r="E1690" i="6"/>
  <c r="E2882" i="6"/>
  <c r="E4106" i="6"/>
  <c r="E3617" i="6"/>
  <c r="E2067" i="6"/>
  <c r="E4115" i="6"/>
  <c r="E3048" i="6"/>
  <c r="E3567" i="6"/>
  <c r="E1413" i="6"/>
  <c r="E3114" i="6"/>
  <c r="E2407" i="6"/>
  <c r="E2841" i="6"/>
  <c r="E2167" i="6"/>
  <c r="E3369" i="6"/>
  <c r="E1947" i="6"/>
  <c r="E3867" i="6"/>
  <c r="E1485" i="6"/>
  <c r="E3058" i="6"/>
  <c r="E1472" i="6"/>
  <c r="E3183" i="6"/>
  <c r="E2011" i="6"/>
  <c r="E3931" i="6"/>
  <c r="E1549" i="6"/>
  <c r="E3305" i="6"/>
  <c r="E1780" i="6"/>
  <c r="E3172" i="6"/>
  <c r="E2417" i="6"/>
  <c r="E3127" i="6"/>
  <c r="E2186" i="6"/>
  <c r="D4177" i="6"/>
  <c r="D2777" i="6"/>
  <c r="D761" i="6"/>
  <c r="D2790" i="6"/>
  <c r="D2294" i="6"/>
  <c r="D2376" i="6"/>
  <c r="D2502" i="6"/>
  <c r="D1088" i="6"/>
  <c r="D339" i="6"/>
  <c r="D1762" i="6"/>
  <c r="D994" i="6"/>
  <c r="D2253" i="6"/>
  <c r="D813" i="6"/>
  <c r="D2560" i="6"/>
  <c r="D98" i="6"/>
  <c r="D2583" i="6"/>
  <c r="D252" i="6"/>
  <c r="E3795" i="6"/>
  <c r="D998" i="6"/>
  <c r="D1670" i="6"/>
  <c r="D294" i="6"/>
  <c r="D2630" i="6"/>
  <c r="D1844" i="6"/>
  <c r="D881" i="6"/>
  <c r="D173" i="6"/>
  <c r="D1644" i="6"/>
  <c r="D828" i="6"/>
  <c r="D3856" i="6"/>
  <c r="D1152" i="6"/>
  <c r="D608" i="6"/>
  <c r="D1952" i="6"/>
  <c r="E4222" i="6"/>
  <c r="D1266" i="6"/>
  <c r="E3840" i="6"/>
  <c r="D1765" i="6"/>
  <c r="D453" i="6"/>
  <c r="D1017" i="6"/>
  <c r="D1108" i="6"/>
  <c r="D609" i="6"/>
  <c r="D909" i="6"/>
  <c r="D2060" i="6"/>
  <c r="D194" i="6"/>
  <c r="D2400" i="6"/>
  <c r="D348" i="6"/>
  <c r="E3993" i="6"/>
  <c r="D932" i="6"/>
  <c r="D1684" i="6"/>
  <c r="D228" i="6"/>
  <c r="D2727" i="6"/>
  <c r="D3486" i="6"/>
  <c r="D3934" i="6"/>
  <c r="D3559" i="6"/>
  <c r="D3093" i="6"/>
  <c r="D4002" i="6"/>
  <c r="D1896" i="6"/>
  <c r="D1303" i="6"/>
  <c r="D776" i="6"/>
  <c r="D1272" i="6"/>
  <c r="D72" i="6"/>
  <c r="D1306" i="6"/>
  <c r="D222" i="6"/>
  <c r="D1929" i="6"/>
  <c r="E4205" i="6"/>
  <c r="D1398" i="6"/>
  <c r="D470" i="6"/>
  <c r="D1636" i="6"/>
  <c r="D244" i="6"/>
  <c r="D1219" i="6"/>
  <c r="D907" i="6"/>
  <c r="D1882" i="6"/>
  <c r="E3613" i="6"/>
  <c r="E3902" i="6"/>
  <c r="D346" i="6"/>
  <c r="D473" i="6"/>
  <c r="E3975" i="6"/>
  <c r="D1188" i="6"/>
  <c r="D272" i="6"/>
  <c r="D1836" i="6"/>
  <c r="D1020" i="6"/>
  <c r="D1132" i="6"/>
  <c r="D316" i="6"/>
  <c r="D4244" i="6"/>
  <c r="D1307" i="6"/>
  <c r="D946" i="6"/>
  <c r="D1970" i="6"/>
  <c r="D242" i="6"/>
  <c r="D2172" i="6"/>
  <c r="D872" i="6"/>
  <c r="D1146" i="6"/>
  <c r="D367" i="6"/>
  <c r="D641" i="6"/>
  <c r="D950" i="6"/>
  <c r="D2180" i="6"/>
  <c r="D386" i="6"/>
  <c r="D2592" i="6"/>
  <c r="E3951" i="6"/>
  <c r="D2615" i="6"/>
  <c r="D3405" i="6"/>
  <c r="D3030" i="6"/>
  <c r="D3990" i="6"/>
  <c r="D1690" i="6"/>
  <c r="D3024" i="6"/>
  <c r="D3221" i="6"/>
  <c r="D2428" i="6"/>
  <c r="D3363" i="6"/>
  <c r="E1640" i="6"/>
  <c r="D4226" i="6"/>
  <c r="E700" i="6"/>
  <c r="D3118" i="6"/>
  <c r="E86" i="6"/>
  <c r="D4052" i="6"/>
  <c r="E64" i="6"/>
  <c r="D2200" i="6"/>
  <c r="E1600" i="6"/>
  <c r="D3987" i="6"/>
  <c r="E894" i="6"/>
  <c r="D4138" i="6"/>
  <c r="E746" i="6"/>
  <c r="D2255" i="6"/>
  <c r="D2723" i="6"/>
  <c r="E816" i="6"/>
  <c r="D2032" i="6"/>
  <c r="E932" i="6"/>
  <c r="D3134" i="6"/>
  <c r="D4017" i="6"/>
  <c r="D3502" i="6"/>
  <c r="E1106" i="6"/>
  <c r="D3932" i="6"/>
  <c r="E103" i="6"/>
  <c r="D3721" i="6"/>
  <c r="D2958" i="6"/>
  <c r="E670" i="6"/>
  <c r="D3388" i="6"/>
  <c r="E657" i="6"/>
  <c r="D3177" i="6"/>
  <c r="E1609" i="6"/>
  <c r="D3591" i="6"/>
  <c r="E161" i="6"/>
  <c r="D3115" i="6"/>
  <c r="E1297" i="6"/>
  <c r="E163" i="6"/>
  <c r="D2985" i="6"/>
  <c r="E149" i="6"/>
  <c r="D3407" i="6"/>
  <c r="E674" i="6"/>
  <c r="E2153" i="6"/>
  <c r="D2643" i="6"/>
  <c r="E929" i="6"/>
  <c r="D3310" i="6"/>
  <c r="E523" i="6"/>
  <c r="D3035" i="6"/>
  <c r="E1009" i="6"/>
  <c r="D4033" i="6"/>
  <c r="E780" i="6"/>
  <c r="E603" i="6"/>
  <c r="D4032" i="6"/>
  <c r="D2572" i="6"/>
  <c r="E1280" i="6"/>
  <c r="D2754" i="6"/>
  <c r="D3927" i="6"/>
  <c r="E247" i="6"/>
  <c r="D2928" i="6"/>
  <c r="E1673" i="6"/>
  <c r="D3015" i="6"/>
  <c r="E563" i="6"/>
  <c r="D3051" i="6"/>
  <c r="D4036" i="6"/>
  <c r="D3419" i="6"/>
  <c r="E125" i="6"/>
  <c r="D3913" i="6"/>
  <c r="E646" i="6"/>
  <c r="D4235" i="6"/>
  <c r="D2875" i="6"/>
  <c r="E1529" i="6"/>
  <c r="D3369" i="6"/>
  <c r="E910" i="6"/>
  <c r="D4024" i="6"/>
  <c r="E502" i="6"/>
  <c r="D3500" i="6"/>
  <c r="E480" i="6"/>
  <c r="D2395" i="6"/>
  <c r="E254" i="6"/>
  <c r="D585" i="6"/>
  <c r="E1207" i="6"/>
  <c r="D2192" i="6"/>
  <c r="E638" i="6"/>
  <c r="D3174" i="6"/>
  <c r="E114" i="6"/>
  <c r="D2659" i="6"/>
  <c r="E713" i="6"/>
  <c r="D3262" i="6"/>
  <c r="E1054" i="6"/>
  <c r="D2987" i="6"/>
  <c r="E1204" i="6"/>
  <c r="D3985" i="6"/>
  <c r="E497" i="6"/>
  <c r="D3168" i="6"/>
  <c r="E840" i="6"/>
  <c r="D2524" i="6"/>
  <c r="E156" i="6"/>
  <c r="D2706" i="6"/>
  <c r="E543" i="6"/>
  <c r="D3694" i="6"/>
  <c r="D2944" i="6"/>
  <c r="E542" i="6"/>
  <c r="D3031" i="6"/>
  <c r="E967" i="6"/>
  <c r="D3067" i="6"/>
  <c r="E1337" i="6"/>
  <c r="D3371" i="6"/>
  <c r="E696" i="6"/>
  <c r="D3865" i="6"/>
  <c r="E169" i="6"/>
  <c r="D4283" i="6"/>
  <c r="E398" i="6"/>
  <c r="D4041" i="6"/>
  <c r="E376" i="6"/>
  <c r="D3160" i="6"/>
  <c r="E1181" i="6"/>
  <c r="E882" i="6"/>
  <c r="D3516" i="6"/>
  <c r="E701" i="6"/>
  <c r="D2411" i="6"/>
  <c r="E627" i="6"/>
  <c r="D2715" i="6"/>
  <c r="E1696" i="6"/>
  <c r="D2000" i="6"/>
  <c r="E617" i="6"/>
  <c r="D3126" i="6"/>
  <c r="D4223" i="6"/>
  <c r="E1305" i="6"/>
  <c r="D3130" i="6"/>
  <c r="E368" i="6"/>
  <c r="D3557" i="6"/>
  <c r="E1171" i="6"/>
  <c r="D3156" i="6"/>
  <c r="E448" i="6"/>
  <c r="D3283" i="6"/>
  <c r="E753" i="6"/>
  <c r="D2785" i="6"/>
  <c r="D3413" i="6"/>
  <c r="D3754" i="6"/>
  <c r="E538" i="6"/>
  <c r="D2881" i="6"/>
  <c r="E1541" i="6"/>
  <c r="E219" i="6"/>
  <c r="D2561" i="6"/>
  <c r="E804" i="6"/>
  <c r="D3184" i="6"/>
  <c r="E421" i="6"/>
  <c r="D2869" i="6"/>
  <c r="E1520" i="6"/>
  <c r="D3237" i="6"/>
  <c r="D4216" i="6"/>
  <c r="D2811" i="6"/>
  <c r="E1014" i="6"/>
  <c r="E889" i="6"/>
  <c r="D4028" i="6"/>
  <c r="E656" i="6"/>
  <c r="D2104" i="6"/>
  <c r="E341" i="6"/>
  <c r="D4030" i="6"/>
  <c r="E545" i="6"/>
  <c r="D2796" i="6"/>
  <c r="E246" i="6"/>
  <c r="D2063" i="6"/>
  <c r="D2902" i="6"/>
  <c r="D3250" i="6"/>
  <c r="E423" i="6"/>
  <c r="D2324" i="6"/>
  <c r="E1336" i="6"/>
  <c r="D3032" i="6"/>
  <c r="D3711" i="6"/>
  <c r="E446" i="6"/>
  <c r="D3747" i="6"/>
  <c r="E1768" i="6"/>
  <c r="D2514" i="6"/>
  <c r="E326" i="6"/>
  <c r="D4172" i="6"/>
  <c r="E1116" i="6"/>
  <c r="D3503" i="6"/>
  <c r="E303" i="6"/>
  <c r="D3220" i="6"/>
  <c r="D3773" i="6"/>
  <c r="E1409" i="6"/>
  <c r="D2868" i="6"/>
  <c r="E726" i="6"/>
  <c r="D2604" i="6"/>
  <c r="E305" i="6"/>
  <c r="D2961" i="6"/>
  <c r="E284" i="6"/>
  <c r="D3447" i="6"/>
  <c r="E663" i="6"/>
  <c r="E77" i="6"/>
  <c r="D3328" i="6"/>
  <c r="E55" i="6"/>
  <c r="D2794" i="6"/>
  <c r="E893" i="6"/>
  <c r="D3207" i="6"/>
  <c r="E33" i="6"/>
  <c r="D3326" i="6"/>
  <c r="E357" i="6"/>
  <c r="D3394" i="6"/>
  <c r="D2280" i="6"/>
  <c r="D3936" i="6"/>
  <c r="E266" i="6"/>
  <c r="D2999" i="6"/>
  <c r="E185" i="6"/>
  <c r="D2644" i="6"/>
  <c r="D3269" i="6"/>
  <c r="E1017" i="6"/>
  <c r="D3707" i="6"/>
  <c r="E380" i="6"/>
  <c r="D1256" i="6"/>
  <c r="E3587" i="6"/>
  <c r="D4092" i="6"/>
  <c r="E1010" i="6"/>
  <c r="D2475" i="6"/>
  <c r="E210" i="6"/>
  <c r="D3791" i="6"/>
  <c r="E481" i="6"/>
  <c r="D3390" i="6"/>
  <c r="E396" i="6"/>
  <c r="D2946" i="6"/>
  <c r="E778" i="6"/>
  <c r="D3317" i="6"/>
  <c r="E54" i="6"/>
  <c r="D3436" i="6"/>
  <c r="E990" i="6"/>
  <c r="D1640" i="6"/>
  <c r="D3615" i="6"/>
  <c r="D2516" i="6"/>
  <c r="E330" i="6"/>
  <c r="D2409" i="6"/>
  <c r="E385" i="6"/>
  <c r="D3622" i="6"/>
  <c r="D2872" i="6"/>
  <c r="E897" i="6"/>
  <c r="D3270" i="6"/>
  <c r="E196" i="6"/>
  <c r="D2995" i="6"/>
  <c r="E168" i="6"/>
  <c r="D3382" i="6"/>
  <c r="E807" i="6"/>
  <c r="D2938" i="6"/>
  <c r="D4287" i="6"/>
  <c r="D3480" i="6"/>
  <c r="E1592" i="6"/>
  <c r="D3567" i="6"/>
  <c r="E147" i="6"/>
  <c r="D1944" i="6"/>
  <c r="D2795" i="6"/>
  <c r="D4286" i="6"/>
  <c r="D2897" i="6"/>
  <c r="E245" i="6"/>
  <c r="D3895" i="6"/>
  <c r="E445" i="6"/>
  <c r="D3601" i="6"/>
  <c r="E369" i="6"/>
  <c r="D3296" i="6"/>
  <c r="E1057" i="6"/>
  <c r="D3292" i="6"/>
  <c r="D2901" i="6"/>
  <c r="D2899" i="6"/>
  <c r="E594" i="6"/>
  <c r="D3393" i="6"/>
  <c r="E1636" i="6"/>
  <c r="E393" i="6"/>
  <c r="E1002" i="6"/>
  <c r="D3521" i="6"/>
  <c r="E821" i="6"/>
  <c r="E500" i="6"/>
  <c r="D3520" i="6"/>
  <c r="E717" i="6"/>
  <c r="D3824" i="6"/>
  <c r="E1289" i="6"/>
  <c r="D3308" i="6"/>
  <c r="E160" i="6"/>
  <c r="D3676" i="6"/>
  <c r="D4214" i="6"/>
  <c r="D3803" i="6"/>
  <c r="E253" i="6"/>
  <c r="D2570" i="6"/>
  <c r="D3132" i="6"/>
  <c r="E178" i="6"/>
  <c r="D3259" i="6"/>
  <c r="D4192" i="6"/>
  <c r="D2761" i="6"/>
  <c r="E80" i="6"/>
  <c r="D3765" i="6"/>
  <c r="E118" i="6"/>
  <c r="D2858" i="6"/>
  <c r="E812" i="6"/>
  <c r="D3496" i="6"/>
  <c r="E184" i="6"/>
  <c r="D3017" i="6"/>
  <c r="E823" i="6"/>
  <c r="D3439" i="6"/>
  <c r="D4206" i="6"/>
  <c r="D3724" i="6"/>
  <c r="D3411" i="6"/>
  <c r="E1649" i="6"/>
  <c r="D4263" i="6"/>
  <c r="D3351" i="6"/>
  <c r="E200" i="6"/>
  <c r="D2950" i="6"/>
  <c r="E1616" i="6"/>
  <c r="D3380" i="6"/>
  <c r="E280" i="6"/>
  <c r="D3169" i="6"/>
  <c r="D4311" i="6"/>
  <c r="D3508" i="6"/>
  <c r="E171" i="6"/>
  <c r="D2403" i="6"/>
  <c r="E1136" i="6"/>
  <c r="D2707" i="6"/>
  <c r="E53" i="6"/>
  <c r="D1968" i="6"/>
  <c r="E432" i="6"/>
  <c r="D3182" i="6"/>
  <c r="D3735" i="6"/>
  <c r="E439" i="6"/>
  <c r="D3854" i="6"/>
  <c r="E800" i="6"/>
  <c r="D3922" i="6"/>
  <c r="E1242" i="6"/>
  <c r="D2942" i="6"/>
  <c r="E229" i="6"/>
  <c r="D3372" i="6"/>
  <c r="E755" i="6"/>
  <c r="D3161" i="6"/>
  <c r="E968" i="6"/>
  <c r="D3639" i="6"/>
  <c r="E986" i="6"/>
  <c r="D3163" i="6"/>
  <c r="E848" i="6"/>
  <c r="E923" i="6"/>
  <c r="D3004" i="6"/>
  <c r="E1288" i="6"/>
  <c r="D2602" i="6"/>
  <c r="E127" i="6"/>
  <c r="E1332" i="6"/>
  <c r="E3251" i="6"/>
  <c r="E2789" i="6"/>
  <c r="E4005" i="6"/>
  <c r="E1761" i="6"/>
  <c r="E2070" i="6"/>
  <c r="E3608" i="6"/>
  <c r="E1615" i="6"/>
  <c r="E3802" i="6"/>
  <c r="E1500" i="6"/>
  <c r="E231" i="6"/>
  <c r="E2296" i="6"/>
  <c r="E3195" i="6"/>
  <c r="E2213" i="6"/>
  <c r="E2579" i="6"/>
  <c r="E1842" i="6"/>
  <c r="E3544" i="6"/>
  <c r="E1455" i="6"/>
  <c r="E3259" i="6"/>
  <c r="E2316" i="6"/>
  <c r="E2643" i="6"/>
  <c r="E2232" i="6"/>
  <c r="E3354" i="6"/>
  <c r="E2164" i="6"/>
  <c r="E4060" i="6"/>
  <c r="E1822" i="6"/>
  <c r="E2241" i="6"/>
  <c r="E4012" i="6"/>
  <c r="E1555" i="6"/>
  <c r="E3632" i="6"/>
  <c r="E2821" i="6"/>
  <c r="E3909" i="6"/>
  <c r="E2285" i="6"/>
  <c r="E3985" i="6"/>
  <c r="E1619" i="6"/>
  <c r="E3696" i="6"/>
  <c r="E2885" i="6"/>
  <c r="E2890" i="6"/>
  <c r="E2701" i="6"/>
  <c r="E3789" i="6"/>
  <c r="E2302" i="6"/>
  <c r="E3068" i="6"/>
  <c r="D627" i="6"/>
  <c r="D2621" i="6"/>
  <c r="E2863" i="6"/>
  <c r="E3501" i="6"/>
  <c r="E1910" i="6"/>
  <c r="E3355" i="6"/>
  <c r="E2544" i="6"/>
  <c r="E2132" i="6"/>
  <c r="E3809" i="6"/>
  <c r="E1571" i="6"/>
  <c r="E2181" i="6"/>
  <c r="E2837" i="6"/>
  <c r="E3772" i="6"/>
  <c r="E2551" i="6"/>
  <c r="E2530" i="6"/>
  <c r="E1773" i="6"/>
  <c r="E3945" i="6"/>
  <c r="E2068" i="6"/>
  <c r="E3221" i="6"/>
  <c r="E2615" i="6"/>
  <c r="E2594" i="6"/>
  <c r="E1841" i="6"/>
  <c r="E4009" i="6"/>
  <c r="E2814" i="6"/>
  <c r="E4075" i="6"/>
  <c r="E1238" i="6"/>
  <c r="E3458" i="6"/>
  <c r="E2687" i="6"/>
  <c r="E3152" i="6"/>
  <c r="E1318" i="6"/>
  <c r="E2636" i="6"/>
  <c r="E2767" i="6"/>
  <c r="E2205" i="6"/>
  <c r="E1698" i="6"/>
  <c r="E2793" i="6"/>
  <c r="E1382" i="6"/>
  <c r="E2884" i="6"/>
  <c r="E2831" i="6"/>
  <c r="D4272" i="6"/>
  <c r="E1347" i="6"/>
  <c r="E2387" i="6"/>
  <c r="E1147" i="6"/>
  <c r="E3746" i="6"/>
  <c r="E2980" i="6"/>
  <c r="D1414" i="6"/>
  <c r="D400" i="6"/>
  <c r="E3096" i="6"/>
  <c r="E1713" i="6"/>
  <c r="E3969" i="6"/>
  <c r="E1667" i="6"/>
  <c r="E1283" i="6"/>
  <c r="E2434" i="6"/>
  <c r="E1654" i="6"/>
  <c r="E3203" i="6"/>
  <c r="E2227" i="6"/>
  <c r="E339" i="6"/>
  <c r="E1597" i="6"/>
  <c r="E3040" i="6"/>
  <c r="E2108" i="6"/>
  <c r="E4004" i="6"/>
  <c r="E3624" i="6"/>
  <c r="E2370" i="6"/>
  <c r="E1586" i="6"/>
  <c r="E3104" i="6"/>
  <c r="E2172" i="6"/>
  <c r="E4068" i="6"/>
  <c r="E1533" i="6"/>
  <c r="E3367" i="6"/>
  <c r="E1790" i="6"/>
  <c r="E3325" i="6"/>
  <c r="E2506" i="6"/>
  <c r="E1932" i="6"/>
  <c r="E3085" i="6"/>
  <c r="E2479" i="6"/>
  <c r="E1319" i="6"/>
  <c r="E2200" i="6"/>
  <c r="E3564" i="6"/>
  <c r="E1725" i="6"/>
  <c r="E3250" i="6"/>
  <c r="E2543" i="6"/>
  <c r="E2229" i="6"/>
  <c r="E2264" i="6"/>
  <c r="E2859" i="6"/>
  <c r="E2272" i="6"/>
  <c r="E3753" i="6"/>
  <c r="E1451" i="6"/>
  <c r="E3656" i="6"/>
  <c r="D1785" i="6"/>
  <c r="E3510" i="6"/>
  <c r="E1980" i="6"/>
  <c r="E3876" i="6"/>
  <c r="E3496" i="6"/>
  <c r="E2685" i="6"/>
  <c r="E2056" i="6"/>
  <c r="E2309" i="6"/>
  <c r="E2855" i="6"/>
  <c r="E2642" i="6"/>
  <c r="E1953" i="6"/>
  <c r="E3333" i="6"/>
  <c r="E1860" i="6"/>
  <c r="E3581" i="6"/>
  <c r="E1350" i="6"/>
  <c r="E3506" i="6"/>
  <c r="E1992" i="6"/>
  <c r="E2972" i="6"/>
  <c r="E1924" i="6"/>
  <c r="E3684" i="6"/>
  <c r="E1414" i="6"/>
  <c r="E2380" i="6"/>
  <c r="E1819" i="6"/>
  <c r="E2914" i="6"/>
  <c r="E1796" i="6"/>
  <c r="E3575" i="6"/>
  <c r="E1868" i="6"/>
  <c r="E3934" i="6"/>
  <c r="E2561" i="6"/>
  <c r="E3463" i="6"/>
  <c r="E1503" i="6"/>
  <c r="E3014" i="6"/>
  <c r="E2750" i="6"/>
  <c r="E2005" i="6"/>
  <c r="E2625" i="6"/>
  <c r="E3527" i="6"/>
  <c r="E1743" i="6"/>
  <c r="E104" i="6"/>
  <c r="E2958" i="6"/>
  <c r="E3634" i="6"/>
  <c r="E1446" i="6"/>
  <c r="E2987" i="6"/>
  <c r="E2895" i="6"/>
  <c r="D1244" i="6"/>
  <c r="E4174" i="6"/>
  <c r="E1220" i="6"/>
  <c r="E3378" i="6"/>
  <c r="E2671" i="6"/>
  <c r="E2265" i="6"/>
  <c r="E3875" i="6"/>
  <c r="E1140" i="6"/>
  <c r="E3647" i="6"/>
  <c r="E1940" i="6"/>
  <c r="E3707" i="6"/>
  <c r="E2361" i="6"/>
  <c r="E3926" i="6"/>
  <c r="E2247" i="6"/>
  <c r="E2939" i="6"/>
  <c r="E1402" i="6"/>
  <c r="E3811" i="6"/>
  <c r="E2742" i="6"/>
  <c r="E3990" i="6"/>
  <c r="E2311" i="6"/>
  <c r="E3029" i="6"/>
  <c r="E2281" i="6"/>
  <c r="E4037" i="6"/>
  <c r="E1524" i="6"/>
  <c r="E3385" i="6"/>
  <c r="E2622" i="6"/>
  <c r="E883" i="6"/>
  <c r="E1463" i="6"/>
  <c r="E3529" i="6"/>
  <c r="E2638" i="6"/>
  <c r="E4014" i="6"/>
  <c r="E1772" i="6"/>
  <c r="E3151" i="6"/>
  <c r="E1604" i="6"/>
  <c r="E3593" i="6"/>
  <c r="E2702" i="6"/>
  <c r="E4078" i="6"/>
  <c r="E1653" i="6"/>
  <c r="E3487" i="6"/>
  <c r="E1912" i="6"/>
  <c r="E3445" i="6"/>
  <c r="E1131" i="6"/>
  <c r="E3994" i="6"/>
  <c r="E2963" i="6"/>
  <c r="E2119" i="6"/>
  <c r="E2396" i="6"/>
  <c r="E2753" i="6"/>
  <c r="E3655" i="6"/>
  <c r="E3271" i="6"/>
  <c r="E1165" i="6"/>
  <c r="E2195" i="6"/>
  <c r="E2886" i="6"/>
  <c r="E2954" i="6"/>
  <c r="E1807" i="6"/>
  <c r="E3073" i="6"/>
  <c r="E2130" i="6"/>
  <c r="E3390" i="6"/>
  <c r="E1253" i="6"/>
  <c r="E2922" i="6"/>
  <c r="E1206" i="6"/>
  <c r="E2794" i="6"/>
  <c r="E1157" i="6"/>
  <c r="E3594" i="6"/>
  <c r="E1317" i="6"/>
  <c r="E3008" i="6"/>
  <c r="E2110" i="6"/>
  <c r="E2708" i="6"/>
  <c r="E2744" i="6"/>
  <c r="E3023" i="6"/>
  <c r="D3679" i="6"/>
  <c r="D1347" i="6"/>
  <c r="D1963" i="6"/>
  <c r="D2865" i="6"/>
  <c r="D2463" i="6"/>
  <c r="D3495" i="6"/>
  <c r="D3408" i="6"/>
  <c r="D1049" i="6"/>
  <c r="D187" i="6"/>
  <c r="D1738" i="6"/>
  <c r="D842" i="6"/>
  <c r="D2183" i="6"/>
  <c r="D661" i="6"/>
  <c r="D2664" i="6"/>
  <c r="E4264" i="6"/>
  <c r="D2687" i="6"/>
  <c r="D100" i="6"/>
  <c r="E3365" i="6"/>
  <c r="D846" i="6"/>
  <c r="D1646" i="6"/>
  <c r="D142" i="6"/>
  <c r="D2606" i="6"/>
  <c r="D428" i="6"/>
  <c r="D689" i="6"/>
  <c r="D21" i="6"/>
  <c r="D1620" i="6"/>
  <c r="D676" i="6"/>
  <c r="D1874" i="6"/>
  <c r="D840" i="6"/>
  <c r="D1807" i="6"/>
  <c r="D136" i="6"/>
  <c r="D1095" i="6"/>
  <c r="D26" i="6"/>
  <c r="E3515" i="6"/>
  <c r="D749" i="6"/>
  <c r="D1421" i="6"/>
  <c r="D45" i="6"/>
  <c r="D1759" i="6"/>
  <c r="D1619" i="6"/>
  <c r="D110" i="6"/>
  <c r="D1365" i="6"/>
  <c r="D106" i="6"/>
  <c r="D1865" i="6"/>
  <c r="D836" i="6"/>
  <c r="D1757" i="6"/>
  <c r="E4251" i="6"/>
  <c r="D993" i="6"/>
  <c r="D588" i="6"/>
  <c r="D3915" i="6"/>
  <c r="D3020" i="6"/>
  <c r="D3980" i="6"/>
  <c r="D3605" i="6"/>
  <c r="D3147" i="6"/>
  <c r="D2692" i="6"/>
  <c r="D1572" i="6"/>
  <c r="D1638" i="6"/>
  <c r="D816" i="6"/>
  <c r="D2526" i="6"/>
  <c r="D112" i="6"/>
  <c r="D1410" i="6"/>
  <c r="D198" i="6"/>
  <c r="D2065" i="6"/>
  <c r="E4245" i="6"/>
  <c r="D1822" i="6"/>
  <c r="D510" i="6"/>
  <c r="D1740" i="6"/>
  <c r="D220" i="6"/>
  <c r="D1323" i="6"/>
  <c r="D883" i="6"/>
  <c r="D1986" i="6"/>
  <c r="D1037" i="6"/>
  <c r="E3883" i="6"/>
  <c r="D322" i="6"/>
  <c r="D1073" i="6"/>
  <c r="E3887" i="6"/>
  <c r="D1292" i="6"/>
  <c r="D248" i="6"/>
  <c r="D1812" i="6"/>
  <c r="D868" i="6"/>
  <c r="D1103" i="6"/>
  <c r="D164" i="6"/>
  <c r="D1362" i="6"/>
  <c r="D75" i="6"/>
  <c r="D983" i="6"/>
  <c r="D730" i="6"/>
  <c r="D2488" i="6"/>
  <c r="D884" i="6"/>
  <c r="E3740" i="6"/>
  <c r="D226" i="6"/>
  <c r="D1109" i="6"/>
  <c r="D926" i="6"/>
  <c r="D2519" i="6"/>
  <c r="E4152" i="6"/>
  <c r="D874" i="6"/>
  <c r="D2105" i="6"/>
  <c r="E3598" i="6"/>
  <c r="D1305" i="6"/>
  <c r="D3459" i="6"/>
  <c r="D3076" i="6"/>
  <c r="D2581" i="6"/>
  <c r="D3664" i="6"/>
  <c r="D3733" i="6"/>
  <c r="D3275" i="6"/>
  <c r="D3879" i="6"/>
  <c r="D2691" i="6"/>
  <c r="D3264" i="6"/>
  <c r="D3260" i="6"/>
  <c r="E916" i="6"/>
  <c r="D2867" i="6"/>
  <c r="E302" i="6"/>
  <c r="D3361" i="6"/>
  <c r="E996" i="6"/>
  <c r="D4016" i="6"/>
  <c r="E583" i="6"/>
  <c r="D3489" i="6"/>
  <c r="E386" i="6"/>
  <c r="D3911" i="6"/>
  <c r="E1386" i="6"/>
  <c r="D2976" i="6"/>
  <c r="E1032" i="6"/>
  <c r="D3063" i="6"/>
  <c r="E676" i="6"/>
  <c r="D3099" i="6"/>
  <c r="D3644" i="6"/>
  <c r="E987" i="6"/>
  <c r="D3771" i="6"/>
  <c r="E1657" i="6"/>
  <c r="D2538" i="6"/>
  <c r="E191" i="6"/>
  <c r="D2857" i="6"/>
  <c r="E1208" i="6"/>
  <c r="D3353" i="6"/>
  <c r="E681" i="6"/>
  <c r="D4008" i="6"/>
  <c r="E1214" i="6"/>
  <c r="D3548" i="6"/>
  <c r="E569" i="6"/>
  <c r="D2443" i="6"/>
  <c r="E1050" i="6"/>
  <c r="E187" i="6"/>
  <c r="D3816" i="6"/>
  <c r="E173" i="6"/>
  <c r="D3300" i="6"/>
  <c r="E699" i="6"/>
  <c r="D4104" i="6"/>
  <c r="E244" i="6"/>
  <c r="D3141" i="6"/>
  <c r="E724" i="6"/>
  <c r="D3241" i="6"/>
  <c r="E611" i="6"/>
  <c r="D1632" i="6"/>
  <c r="E706" i="6"/>
  <c r="D4213" i="6"/>
  <c r="E12" i="6"/>
  <c r="D3893" i="6"/>
  <c r="E675" i="6"/>
  <c r="D4276" i="6"/>
  <c r="E1496" i="6"/>
  <c r="D3820" i="6"/>
  <c r="E271" i="6"/>
  <c r="D2849" i="6"/>
  <c r="E1282" i="6"/>
  <c r="D2972" i="6"/>
  <c r="E356" i="6"/>
  <c r="D2379" i="6"/>
  <c r="D3625" i="6"/>
  <c r="E227" i="6"/>
  <c r="D2356" i="6"/>
  <c r="E614" i="6"/>
  <c r="D3343" i="6"/>
  <c r="E739" i="6"/>
  <c r="D1568" i="6"/>
  <c r="D4296" i="6"/>
  <c r="D4221" i="6"/>
  <c r="E934" i="6"/>
  <c r="D3885" i="6"/>
  <c r="E295" i="6"/>
  <c r="D3529" i="6"/>
  <c r="E822" i="6"/>
  <c r="D3951" i="6"/>
  <c r="E367" i="6"/>
  <c r="E322" i="6"/>
  <c r="D3832" i="6"/>
  <c r="E1128" i="6"/>
  <c r="D3316" i="6"/>
  <c r="E537" i="6"/>
  <c r="E2935" i="6"/>
  <c r="D2912" i="6"/>
  <c r="D4147" i="6"/>
  <c r="D3227" i="6"/>
  <c r="E951" i="6"/>
  <c r="D2315" i="6"/>
  <c r="E1483" i="6"/>
  <c r="D4200" i="6"/>
  <c r="D4197" i="6"/>
  <c r="E1031" i="6"/>
  <c r="D3909" i="6"/>
  <c r="E283" i="6"/>
  <c r="D4260" i="6"/>
  <c r="E269" i="6"/>
  <c r="D3836" i="6"/>
  <c r="E795" i="6"/>
  <c r="D2780" i="6"/>
  <c r="E566" i="6"/>
  <c r="D2924" i="6"/>
  <c r="E991" i="6"/>
  <c r="D2331" i="6"/>
  <c r="D2810" i="6"/>
  <c r="D2699" i="6"/>
  <c r="E1104" i="6"/>
  <c r="D4234" i="6"/>
  <c r="E211" i="6"/>
  <c r="D3110" i="6"/>
  <c r="D1696" i="6"/>
  <c r="E486" i="6"/>
  <c r="D4205" i="6"/>
  <c r="E1296" i="6"/>
  <c r="D3901" i="6"/>
  <c r="E906" i="6"/>
  <c r="D3481" i="6"/>
  <c r="E725" i="6"/>
  <c r="D3903" i="6"/>
  <c r="E654" i="6"/>
  <c r="D2968" i="6"/>
  <c r="E1385" i="6"/>
  <c r="D3055" i="6"/>
  <c r="E44" i="6"/>
  <c r="D3091" i="6"/>
  <c r="E1830" i="6"/>
  <c r="E1658" i="6"/>
  <c r="D2529" i="6"/>
  <c r="D3278" i="6"/>
  <c r="E1416" i="6"/>
  <c r="D3003" i="6"/>
  <c r="E71" i="6"/>
  <c r="D4001" i="6"/>
  <c r="E378" i="6"/>
  <c r="D3120" i="6"/>
  <c r="E1481" i="6"/>
  <c r="D2540" i="6"/>
  <c r="E983" i="6"/>
  <c r="D2722" i="6"/>
  <c r="E875" i="6"/>
  <c r="D3646" i="6"/>
  <c r="D3505" i="6"/>
  <c r="D4014" i="6"/>
  <c r="E1020" i="6"/>
  <c r="D3109" i="6"/>
  <c r="E206" i="6"/>
  <c r="D2866" i="6"/>
  <c r="D3387" i="6"/>
  <c r="E1736" i="6"/>
  <c r="D3881" i="6"/>
  <c r="E464" i="6"/>
  <c r="D4267" i="6"/>
  <c r="E913" i="6"/>
  <c r="D3993" i="6"/>
  <c r="E684" i="6"/>
  <c r="D3112" i="6"/>
  <c r="E365" i="6"/>
  <c r="D3995" i="6"/>
  <c r="E267" i="6"/>
  <c r="D4146" i="6"/>
  <c r="E39" i="6"/>
  <c r="D3686" i="6"/>
  <c r="D2731" i="6"/>
  <c r="E533" i="6"/>
  <c r="D2064" i="6"/>
  <c r="E846" i="6"/>
  <c r="D3142" i="6"/>
  <c r="E1424" i="6"/>
  <c r="D3668" i="6"/>
  <c r="E559" i="6"/>
  <c r="D2380" i="6"/>
  <c r="D3648" i="6"/>
  <c r="E461" i="6"/>
  <c r="D3215" i="6"/>
  <c r="E867" i="6"/>
  <c r="D3334" i="6"/>
  <c r="E1537" i="6"/>
  <c r="D3402" i="6"/>
  <c r="E223" i="6"/>
  <c r="D3706" i="6"/>
  <c r="E1338" i="6"/>
  <c r="D2823" i="6"/>
  <c r="E942" i="6"/>
  <c r="D3552" i="6"/>
  <c r="E1219" i="6"/>
  <c r="E585" i="6"/>
  <c r="D3200" i="6"/>
  <c r="E697" i="6"/>
  <c r="D2885" i="6"/>
  <c r="E101" i="6"/>
  <c r="D3189" i="6"/>
  <c r="E79" i="6"/>
  <c r="D2724" i="6"/>
  <c r="E917" i="6"/>
  <c r="D3164" i="6"/>
  <c r="E441" i="6"/>
  <c r="D3291" i="6"/>
  <c r="E142" i="6"/>
  <c r="D2793" i="6"/>
  <c r="D4046" i="6"/>
  <c r="E774" i="6"/>
  <c r="D2818" i="6"/>
  <c r="E602" i="6"/>
  <c r="D2127" i="6"/>
  <c r="E592" i="6"/>
  <c r="D3202" i="6"/>
  <c r="E98" i="6"/>
  <c r="D2262" i="6"/>
  <c r="E404" i="6"/>
  <c r="D2984" i="6"/>
  <c r="E3038" i="6"/>
  <c r="D4057" i="6"/>
  <c r="E554" i="6"/>
  <c r="D3967" i="6"/>
  <c r="E402" i="6"/>
  <c r="D3684" i="6"/>
  <c r="E203" i="6"/>
  <c r="D3355" i="6"/>
  <c r="E189" i="6"/>
  <c r="D2345" i="6"/>
  <c r="E715" i="6"/>
  <c r="D3314" i="6"/>
  <c r="E462" i="6"/>
  <c r="D3465" i="6"/>
  <c r="E887" i="6"/>
  <c r="D3096" i="6"/>
  <c r="D2752" i="6"/>
  <c r="E650" i="6"/>
  <c r="D3768" i="6"/>
  <c r="E1025" i="6"/>
  <c r="D3764" i="6"/>
  <c r="E89" i="6"/>
  <c r="D4068" i="6"/>
  <c r="E914" i="6"/>
  <c r="D3171" i="6"/>
  <c r="E412" i="6"/>
  <c r="D2223" i="6"/>
  <c r="E830" i="6"/>
  <c r="D3347" i="6"/>
  <c r="E856" i="6"/>
  <c r="D2337" i="6"/>
  <c r="E1174" i="6"/>
  <c r="E901" i="6"/>
  <c r="D2886" i="6"/>
  <c r="E1473" i="6"/>
  <c r="D3809" i="6"/>
  <c r="E306" i="6"/>
  <c r="D4113" i="6"/>
  <c r="E1380" i="6"/>
  <c r="E649" i="6"/>
  <c r="D4037" i="6"/>
  <c r="E928" i="6"/>
  <c r="E1407" i="6"/>
  <c r="D4198" i="6"/>
  <c r="E1285" i="6"/>
  <c r="E903" i="6"/>
  <c r="D3474" i="6"/>
  <c r="D4255" i="6"/>
  <c r="D3105" i="6"/>
  <c r="E982" i="6"/>
  <c r="D2531" i="6"/>
  <c r="E834" i="6"/>
  <c r="D2809" i="6"/>
  <c r="E417" i="6"/>
  <c r="D2338" i="6"/>
  <c r="E747" i="6"/>
  <c r="D3696" i="6"/>
  <c r="E524" i="6"/>
  <c r="D3381" i="6"/>
  <c r="E933" i="6"/>
  <c r="D3749" i="6"/>
  <c r="E1505" i="6"/>
  <c r="D3337" i="6"/>
  <c r="E568" i="6"/>
  <c r="E1306" i="6"/>
  <c r="D3154" i="6"/>
  <c r="E529" i="6"/>
  <c r="D3640" i="6"/>
  <c r="E808" i="6"/>
  <c r="D3097" i="6"/>
  <c r="E370" i="6"/>
  <c r="D2523" i="6"/>
  <c r="D4168" i="6"/>
  <c r="D2799" i="6"/>
  <c r="D3725" i="6"/>
  <c r="D3762" i="6"/>
  <c r="E526" i="6"/>
  <c r="D2889" i="6"/>
  <c r="E749" i="6"/>
  <c r="D3421" i="6"/>
  <c r="D2569" i="6"/>
  <c r="E272" i="6"/>
  <c r="D3192" i="6"/>
  <c r="E1601" i="6"/>
  <c r="D2877" i="6"/>
  <c r="D3617" i="6"/>
  <c r="E536" i="6"/>
  <c r="D3248" i="6"/>
  <c r="D4239" i="6"/>
  <c r="D3244" i="6"/>
  <c r="E224" i="6"/>
  <c r="D2847" i="6"/>
  <c r="E1433" i="6"/>
  <c r="D3345" i="6"/>
  <c r="E496" i="6"/>
  <c r="D4064" i="6"/>
  <c r="D4158" i="6"/>
  <c r="D3473" i="6"/>
  <c r="E387" i="6"/>
  <c r="D3959" i="6"/>
  <c r="E671" i="6"/>
  <c r="E180" i="6"/>
  <c r="D3840" i="6"/>
  <c r="E158" i="6"/>
  <c r="D3324" i="6"/>
  <c r="E852" i="6"/>
  <c r="D3628" i="6"/>
  <c r="E463" i="6"/>
  <c r="D3755" i="6"/>
  <c r="E824" i="6"/>
  <c r="D2522" i="6"/>
  <c r="D3213" i="6"/>
  <c r="D2907" i="6"/>
  <c r="E14" i="6"/>
  <c r="D3401" i="6"/>
  <c r="E708" i="6"/>
  <c r="D4056" i="6"/>
  <c r="D3781" i="6"/>
  <c r="E1184" i="6"/>
  <c r="D2876" i="6"/>
  <c r="E483" i="6"/>
  <c r="D3512" i="6"/>
  <c r="E947" i="6"/>
  <c r="D2969" i="6"/>
  <c r="E1312" i="6"/>
  <c r="D3391" i="6"/>
  <c r="E151" i="6"/>
  <c r="E1356" i="6"/>
  <c r="E1914" i="6"/>
  <c r="E3882" i="6"/>
  <c r="E1516" i="6"/>
  <c r="E3377" i="6"/>
  <c r="E2985" i="6"/>
  <c r="E2158" i="6"/>
  <c r="E2580" i="6"/>
  <c r="E2792" i="6"/>
  <c r="E2731" i="6"/>
  <c r="E2017" i="6"/>
  <c r="E2937" i="6"/>
  <c r="E2629" i="6"/>
  <c r="E3717" i="6"/>
  <c r="E2038" i="6"/>
  <c r="E3483" i="6"/>
  <c r="E1606" i="6"/>
  <c r="E3504" i="6"/>
  <c r="E2693" i="6"/>
  <c r="E3781" i="6"/>
  <c r="E2102" i="6"/>
  <c r="E2826" i="6"/>
  <c r="E2320" i="6"/>
  <c r="E3737" i="6"/>
  <c r="E1307" i="6"/>
  <c r="E3384" i="6"/>
  <c r="E2751" i="6"/>
  <c r="E3716" i="6"/>
  <c r="E1323" i="6"/>
  <c r="E3528" i="6"/>
  <c r="E2589" i="6"/>
  <c r="E3805" i="6"/>
  <c r="E1948" i="6"/>
  <c r="E3678" i="6"/>
  <c r="E1387" i="6"/>
  <c r="E3592" i="6"/>
  <c r="E2653" i="6"/>
  <c r="E3643" i="6"/>
  <c r="E2725" i="6"/>
  <c r="E3941" i="6"/>
  <c r="E1591" i="6"/>
  <c r="E3220" i="6"/>
  <c r="D651" i="6"/>
  <c r="D1983" i="6"/>
  <c r="E2631" i="6"/>
  <c r="E4172" i="6"/>
  <c r="E1934" i="6"/>
  <c r="E3507" i="6"/>
  <c r="E1071" i="6"/>
  <c r="E2156" i="6"/>
  <c r="E3961" i="6"/>
  <c r="E1659" i="6"/>
  <c r="E2946" i="6"/>
  <c r="E2925" i="6"/>
  <c r="E3924" i="6"/>
  <c r="E2575" i="6"/>
  <c r="E2682" i="6"/>
  <c r="E1865" i="6"/>
  <c r="E4097" i="6"/>
  <c r="E2092" i="6"/>
  <c r="E3373" i="6"/>
  <c r="E2639" i="6"/>
  <c r="E2746" i="6"/>
  <c r="E1929" i="6"/>
  <c r="E730" i="6"/>
  <c r="E2838" i="6"/>
  <c r="E3142" i="6"/>
  <c r="E1326" i="6"/>
  <c r="E2700" i="6"/>
  <c r="E2775" i="6"/>
  <c r="E1406" i="6"/>
  <c r="E3304" i="6"/>
  <c r="E2493" i="6"/>
  <c r="E3470" i="6"/>
  <c r="E1966" i="6"/>
  <c r="E2634" i="6"/>
  <c r="E3799" i="6"/>
  <c r="E3368" i="6"/>
  <c r="E2557" i="6"/>
  <c r="E3610" i="6"/>
  <c r="E1499" i="6"/>
  <c r="E2522" i="6"/>
  <c r="E1846" i="6"/>
  <c r="E3291" i="6"/>
  <c r="E2480" i="6"/>
  <c r="E2675" i="6"/>
  <c r="E4146" i="6"/>
  <c r="E2959" i="6"/>
  <c r="E1105" i="6"/>
  <c r="E3091" i="6"/>
  <c r="E2252" i="6"/>
  <c r="E2061" i="6"/>
  <c r="E2458" i="6"/>
  <c r="E1077" i="6"/>
  <c r="E3192" i="6"/>
  <c r="E2381" i="6"/>
  <c r="E4156" i="6"/>
  <c r="E1146" i="6"/>
  <c r="E3455" i="6"/>
  <c r="E2008" i="6"/>
  <c r="E3413" i="6"/>
  <c r="E1173" i="6"/>
  <c r="E3328" i="6"/>
  <c r="E1861" i="6"/>
  <c r="E3759" i="6"/>
  <c r="E2072" i="6"/>
  <c r="E3477" i="6"/>
  <c r="E1251" i="6"/>
  <c r="E3391" i="6"/>
  <c r="E1365" i="6"/>
  <c r="E2897" i="6"/>
  <c r="E2157" i="6"/>
  <c r="E1708" i="6"/>
  <c r="E1567" i="6"/>
  <c r="E2964" i="6"/>
  <c r="E2201" i="6"/>
  <c r="E2354" i="6"/>
  <c r="E2224" i="6"/>
  <c r="E1568" i="6"/>
  <c r="E2199" i="6"/>
  <c r="E3146" i="6"/>
  <c r="E2301" i="6"/>
  <c r="E2418" i="6"/>
  <c r="E2288" i="6"/>
  <c r="E3067" i="6"/>
  <c r="E1351" i="6"/>
  <c r="E3905" i="6"/>
  <c r="E1603" i="6"/>
  <c r="E2857" i="6"/>
  <c r="E3562" i="6"/>
  <c r="E2155" i="6"/>
  <c r="E3285" i="6"/>
  <c r="E1746" i="6"/>
  <c r="E3200" i="6"/>
  <c r="E2324" i="6"/>
  <c r="E1535" i="6"/>
  <c r="E3266" i="6"/>
  <c r="E2495" i="6"/>
  <c r="E2538" i="6"/>
  <c r="E1687" i="6"/>
  <c r="E3037" i="6"/>
  <c r="E2035" i="6"/>
  <c r="E4019" i="6"/>
  <c r="E1082" i="6"/>
  <c r="E3402" i="6"/>
  <c r="E2319" i="6"/>
  <c r="E3585" i="6"/>
  <c r="E2099" i="6"/>
  <c r="E4083" i="6"/>
  <c r="E1166" i="6"/>
  <c r="E3466" i="6"/>
  <c r="E2002" i="6"/>
  <c r="E3324" i="6"/>
  <c r="E2505" i="6"/>
  <c r="E3471" i="6"/>
  <c r="E2171" i="6"/>
  <c r="E4086" i="6"/>
  <c r="E2585" i="6"/>
  <c r="E3615" i="6"/>
  <c r="E1777" i="6"/>
  <c r="E3659" i="6"/>
  <c r="E2774" i="6"/>
  <c r="E3619" i="6"/>
  <c r="E2649" i="6"/>
  <c r="E3679" i="6"/>
  <c r="E1844" i="6"/>
  <c r="E979" i="6"/>
  <c r="E2237" i="6"/>
  <c r="E3812" i="6"/>
  <c r="E3432" i="6"/>
  <c r="E2621" i="6"/>
  <c r="E3708" i="6"/>
  <c r="E4149" i="6"/>
  <c r="E3878" i="6"/>
  <c r="E1573" i="6"/>
  <c r="E3274" i="6"/>
  <c r="E2439" i="6"/>
  <c r="E2894" i="6"/>
  <c r="E3771" i="6"/>
  <c r="E1234" i="6"/>
  <c r="E2818" i="6"/>
  <c r="E1964" i="6"/>
  <c r="E729" i="6"/>
  <c r="E2816" i="6"/>
  <c r="E3822" i="6"/>
  <c r="E2271" i="6"/>
  <c r="E3117" i="6"/>
  <c r="E1514" i="6"/>
  <c r="E3706" i="6"/>
  <c r="E2510" i="6"/>
  <c r="E3886" i="6"/>
  <c r="E1125" i="6"/>
  <c r="E3181" i="6"/>
  <c r="E2752" i="6"/>
  <c r="E3933" i="6"/>
  <c r="E1548" i="6"/>
  <c r="E3537" i="6"/>
  <c r="E2646" i="6"/>
  <c r="E22" i="6"/>
  <c r="E1839" i="6"/>
  <c r="E3681" i="6"/>
  <c r="E2790" i="6"/>
  <c r="E1210" i="6"/>
  <c r="E3370" i="6"/>
  <c r="E3303" i="6"/>
  <c r="E1123" i="6"/>
  <c r="E2500" i="6"/>
  <c r="E2854" i="6"/>
  <c r="E1278" i="6"/>
  <c r="E2612" i="6"/>
  <c r="E1134" i="6"/>
  <c r="E3314" i="6"/>
  <c r="E2607" i="6"/>
  <c r="E2330" i="6"/>
  <c r="E4138" i="6"/>
  <c r="E3429" i="6"/>
  <c r="E2143" i="6"/>
  <c r="E2978" i="6"/>
  <c r="E1290" i="6"/>
  <c r="E2836" i="6"/>
  <c r="E3423" i="6"/>
  <c r="E1269" i="6"/>
  <c r="E2947" i="6"/>
  <c r="E2974" i="6"/>
  <c r="E2117" i="6"/>
  <c r="E1895" i="6"/>
  <c r="E3225" i="6"/>
  <c r="E1367" i="6"/>
  <c r="E3723" i="6"/>
  <c r="E1405" i="6"/>
  <c r="D4148" i="6"/>
  <c r="E1300" i="6"/>
  <c r="E3039" i="6"/>
  <c r="E1717" i="6"/>
  <c r="E3787" i="6"/>
  <c r="E1469" i="6"/>
  <c r="E3161" i="6"/>
  <c r="E2198" i="6"/>
  <c r="E3028" i="6"/>
  <c r="E2832" i="6"/>
  <c r="E3175" i="6"/>
  <c r="E3555" i="6"/>
  <c r="E318" i="6"/>
  <c r="E2542" i="6"/>
  <c r="E3790" i="6"/>
  <c r="E2175" i="6"/>
  <c r="E2810" i="6"/>
  <c r="E1742" i="6"/>
  <c r="E3044" i="6"/>
  <c r="E2606" i="6"/>
  <c r="E3854" i="6"/>
  <c r="E2239" i="6"/>
  <c r="E2928" i="6"/>
  <c r="E1073" i="6"/>
  <c r="E3444" i="6"/>
  <c r="E2689" i="6"/>
  <c r="E3591" i="6"/>
  <c r="E1820" i="6"/>
  <c r="D1346" i="6"/>
  <c r="E1957" i="6"/>
  <c r="E3517" i="6"/>
  <c r="E1277" i="6"/>
  <c r="E2961" i="6"/>
  <c r="E766" i="6"/>
  <c r="E1970" i="6"/>
  <c r="E3356" i="6"/>
  <c r="E2473" i="6"/>
  <c r="E1864" i="6"/>
  <c r="E3269" i="6"/>
  <c r="E3938" i="6"/>
  <c r="E2997" i="6"/>
  <c r="E1227" i="6"/>
  <c r="E3625" i="6"/>
  <c r="E2862" i="6"/>
  <c r="E1906" i="6"/>
  <c r="E3523" i="6"/>
  <c r="E2021" i="6"/>
  <c r="E1739" i="6"/>
  <c r="E3689" i="6"/>
  <c r="E1112" i="6"/>
  <c r="E2421" i="6"/>
  <c r="E3254" i="6"/>
  <c r="E2779" i="6"/>
  <c r="E2170" i="6"/>
  <c r="E3198" i="6"/>
  <c r="E1563" i="6"/>
  <c r="E2475" i="6"/>
  <c r="E1866" i="6"/>
  <c r="E3834" i="6"/>
  <c r="E1596" i="6"/>
  <c r="E3973" i="6"/>
  <c r="E2600" i="6"/>
  <c r="E2539" i="6"/>
  <c r="E1930" i="6"/>
  <c r="E3898" i="6"/>
  <c r="E2203" i="6"/>
  <c r="E4053" i="6"/>
  <c r="E1668" i="6"/>
  <c r="E3657" i="6"/>
  <c r="E2766" i="6"/>
  <c r="E2555" i="6"/>
  <c r="E4087" i="6"/>
  <c r="E2563" i="6"/>
  <c r="E1527" i="6"/>
  <c r="E3212" i="6"/>
  <c r="E2329" i="6"/>
  <c r="E2632" i="6"/>
  <c r="E3813" i="6"/>
  <c r="E1428" i="6"/>
  <c r="E3417" i="6"/>
  <c r="E2526" i="6"/>
  <c r="E1130" i="6"/>
  <c r="E1467" i="6"/>
  <c r="E2507" i="6"/>
  <c r="E1765" i="6"/>
  <c r="E3866" i="6"/>
  <c r="E1564" i="6"/>
  <c r="E3749" i="6"/>
  <c r="E2202" i="6"/>
  <c r="E2571" i="6"/>
  <c r="E1834" i="6"/>
  <c r="E3930" i="6"/>
  <c r="E1403" i="6"/>
  <c r="E2554" i="6"/>
  <c r="E1734" i="6"/>
  <c r="E3323" i="6"/>
  <c r="E2384" i="6"/>
  <c r="E1783" i="6"/>
  <c r="E3275" i="6"/>
  <c r="E2941" i="6"/>
  <c r="E4029" i="6"/>
  <c r="E1697" i="6"/>
  <c r="E3116" i="6"/>
  <c r="E1894" i="6"/>
  <c r="E2868" i="6"/>
  <c r="E3005" i="6"/>
  <c r="E4093" i="6"/>
  <c r="E1789" i="6"/>
  <c r="E3129" i="6"/>
  <c r="E2294" i="6"/>
  <c r="E2988" i="6"/>
  <c r="E2189" i="6"/>
  <c r="E3143" i="6"/>
  <c r="D944" i="6"/>
  <c r="D2840" i="6"/>
  <c r="D246" i="6"/>
  <c r="D1629" i="6"/>
  <c r="D829" i="6"/>
  <c r="D2236" i="6"/>
  <c r="E4230" i="6"/>
  <c r="D2421" i="6"/>
  <c r="D268" i="6"/>
  <c r="D1340" i="6"/>
  <c r="D931" i="6"/>
  <c r="D1622" i="6"/>
  <c r="E3943" i="6"/>
  <c r="D2277" i="6"/>
  <c r="E4263" i="6"/>
  <c r="D2390" i="6"/>
  <c r="D488" i="6"/>
  <c r="D1630" i="6"/>
  <c r="D296" i="6"/>
  <c r="D1647" i="6"/>
  <c r="D815" i="6"/>
  <c r="D2198" i="6"/>
  <c r="D1961" i="6"/>
  <c r="D1282" i="6"/>
  <c r="E4079" i="6"/>
  <c r="D1905" i="6"/>
  <c r="D1649" i="6"/>
  <c r="D2091" i="6"/>
  <c r="D959" i="6"/>
  <c r="D1543" i="6"/>
  <c r="D519" i="6"/>
  <c r="D2094" i="6"/>
  <c r="E3976" i="6"/>
  <c r="D241" i="6"/>
  <c r="E3984" i="6"/>
  <c r="D2038" i="6"/>
  <c r="D212" i="6"/>
  <c r="D1571" i="6"/>
  <c r="D446" i="6"/>
  <c r="D1407" i="6"/>
  <c r="E3912" i="6"/>
  <c r="D1958" i="6"/>
  <c r="D390" i="6"/>
  <c r="E4235" i="6"/>
  <c r="D2683" i="6"/>
  <c r="D2436" i="6"/>
  <c r="D3449" i="6"/>
  <c r="D2393" i="6"/>
  <c r="D3743" i="6"/>
  <c r="D3277" i="6"/>
  <c r="D2511" i="6"/>
  <c r="D402" i="6"/>
  <c r="D1101" i="6"/>
  <c r="E4031" i="6"/>
  <c r="D1308" i="6"/>
  <c r="D392" i="6"/>
  <c r="D1915" i="6"/>
  <c r="D97" i="6"/>
  <c r="D2080" i="6"/>
  <c r="D640" i="6"/>
  <c r="D1718" i="6"/>
  <c r="D278" i="6"/>
  <c r="D1277" i="6"/>
  <c r="D861" i="6"/>
  <c r="D1884" i="6"/>
  <c r="E4262" i="6"/>
  <c r="E2945" i="6"/>
  <c r="D300" i="6"/>
  <c r="D489" i="6"/>
  <c r="D963" i="6"/>
  <c r="D1270" i="6"/>
  <c r="E4280" i="6"/>
  <c r="D1982" i="6"/>
  <c r="E3509" i="6"/>
  <c r="D1278" i="6"/>
  <c r="D350" i="6"/>
  <c r="D1452" i="6"/>
  <c r="D1493" i="6"/>
  <c r="E3832" i="6"/>
  <c r="D2100" i="6"/>
  <c r="D452" i="6"/>
  <c r="D1127" i="6"/>
  <c r="D562" i="6"/>
  <c r="D1468" i="6"/>
  <c r="D1569" i="6"/>
  <c r="D2343" i="6"/>
  <c r="D129" i="6"/>
  <c r="D1327" i="6"/>
  <c r="D404" i="6"/>
  <c r="D1763" i="6"/>
  <c r="D1067" i="6"/>
  <c r="D1015" i="6"/>
  <c r="D3249" i="6"/>
  <c r="D2834" i="6"/>
  <c r="D3802" i="6"/>
  <c r="D3395" i="6"/>
  <c r="D1180" i="6"/>
  <c r="D3577" i="6"/>
  <c r="D4025" i="6"/>
  <c r="D184" i="6"/>
  <c r="D1279" i="6"/>
  <c r="D703" i="6"/>
  <c r="D1830" i="6"/>
  <c r="D1849" i="6"/>
  <c r="E3925" i="6"/>
  <c r="D1145" i="6"/>
  <c r="D2221" i="6"/>
  <c r="D653" i="6"/>
  <c r="D2693" i="6"/>
  <c r="D891" i="6"/>
  <c r="D1418" i="6"/>
  <c r="D522" i="6"/>
  <c r="D2073" i="6"/>
  <c r="E4000" i="6"/>
  <c r="D2829" i="6"/>
  <c r="E3959" i="6"/>
  <c r="D2367" i="6"/>
  <c r="D1529" i="6"/>
  <c r="D2470" i="6"/>
  <c r="D443" i="6"/>
  <c r="E3243" i="6"/>
  <c r="E3760" i="6"/>
  <c r="D1787" i="6"/>
  <c r="D451" i="6"/>
  <c r="D2045" i="6"/>
  <c r="E3783" i="6"/>
  <c r="D1352" i="6"/>
  <c r="D1617" i="6"/>
  <c r="D1536" i="6"/>
  <c r="D177" i="6"/>
  <c r="D1183" i="6"/>
  <c r="D2233" i="6"/>
  <c r="E3782" i="6"/>
  <c r="D358" i="6"/>
  <c r="D1293" i="6"/>
  <c r="D728" i="6"/>
  <c r="D260" i="6"/>
  <c r="D2535" i="6"/>
  <c r="D1008" i="6"/>
  <c r="D2638" i="6"/>
  <c r="D2814" i="6"/>
  <c r="D2688" i="6"/>
  <c r="D1364" i="6"/>
  <c r="D2362" i="6"/>
  <c r="D3935" i="6"/>
  <c r="D3469" i="6"/>
  <c r="D3011" i="6"/>
  <c r="D3971" i="6"/>
  <c r="D1540" i="6"/>
  <c r="D276" i="6"/>
  <c r="D2147" i="6"/>
  <c r="D939" i="6"/>
  <c r="D2193" i="6"/>
  <c r="D830" i="6"/>
  <c r="D2106" i="6"/>
  <c r="D43" i="6"/>
  <c r="D1402" i="6"/>
  <c r="D197" i="6"/>
  <c r="D2016" i="6"/>
  <c r="E3792" i="6"/>
  <c r="D2295" i="6"/>
  <c r="D311" i="6"/>
  <c r="D1552" i="6"/>
  <c r="D461" i="6"/>
  <c r="D1502" i="6"/>
  <c r="D190" i="6"/>
  <c r="D2085" i="6"/>
  <c r="D773" i="6"/>
  <c r="D2027" i="6"/>
  <c r="D1721" i="6"/>
  <c r="D2662" i="6"/>
  <c r="D721" i="6"/>
  <c r="D2757" i="6"/>
  <c r="E4249" i="6"/>
  <c r="E2284" i="6"/>
  <c r="D726" i="6"/>
  <c r="D1462" i="6"/>
  <c r="D22" i="6"/>
  <c r="D2422" i="6"/>
  <c r="D308" i="6"/>
  <c r="D249" i="6"/>
  <c r="D30" i="6"/>
  <c r="D1434" i="6"/>
  <c r="D602" i="6"/>
  <c r="D2750" i="6"/>
  <c r="D550" i="6"/>
  <c r="D1485" i="6"/>
  <c r="E4135" i="6"/>
  <c r="D2092" i="6"/>
  <c r="D1752" i="6"/>
  <c r="D2610" i="6"/>
  <c r="D1832" i="6"/>
  <c r="D3185" i="6"/>
  <c r="D2760" i="6"/>
  <c r="D2125" i="6"/>
  <c r="D1589" i="6"/>
  <c r="D1138" i="6"/>
  <c r="E3727" i="6"/>
  <c r="D2704" i="6"/>
  <c r="D1441" i="6"/>
  <c r="D1947" i="6"/>
  <c r="D559" i="6"/>
  <c r="D1243" i="6"/>
  <c r="D544" i="6"/>
  <c r="D2413" i="6"/>
  <c r="E4119" i="6"/>
  <c r="D953" i="6"/>
  <c r="D509" i="6"/>
  <c r="D1916" i="6"/>
  <c r="E3896" i="6"/>
  <c r="D1212" i="6"/>
  <c r="D111" i="6"/>
  <c r="D745" i="6"/>
  <c r="D611" i="6"/>
  <c r="D1627" i="6"/>
  <c r="E4225" i="6"/>
  <c r="D1885" i="6"/>
  <c r="D1385" i="6"/>
  <c r="D505" i="6"/>
  <c r="D965" i="6"/>
  <c r="D1573" i="6"/>
  <c r="D261" i="6"/>
  <c r="D1515" i="6"/>
  <c r="E4290" i="6"/>
  <c r="D673" i="6"/>
  <c r="D635" i="6"/>
  <c r="D1674" i="6"/>
  <c r="D789" i="6"/>
  <c r="E3586" i="6"/>
  <c r="D131" i="6"/>
  <c r="D2573" i="6"/>
  <c r="D903" i="6"/>
  <c r="D2273" i="6"/>
  <c r="E4090" i="6"/>
  <c r="D1626" i="6"/>
  <c r="D794" i="6"/>
  <c r="D2281" i="6"/>
  <c r="D44" i="6"/>
  <c r="D3723" i="6"/>
  <c r="D3340" i="6"/>
  <c r="D2965" i="6"/>
  <c r="D1675" i="6"/>
  <c r="D1139" i="6"/>
  <c r="D2772" i="6"/>
  <c r="D3761" i="6"/>
  <c r="D1286" i="6"/>
  <c r="D422" i="6"/>
  <c r="D1869" i="6"/>
  <c r="D1005" i="6"/>
  <c r="D3623" i="6"/>
  <c r="E4183" i="6"/>
  <c r="D1772" i="6"/>
  <c r="D109" i="6"/>
  <c r="D1039" i="6"/>
  <c r="D415" i="6"/>
  <c r="D91" i="6"/>
  <c r="D2169" i="6"/>
  <c r="E3863" i="6"/>
  <c r="D1369" i="6"/>
  <c r="E3030" i="6"/>
  <c r="D2079" i="6"/>
  <c r="D2725" i="6"/>
  <c r="D472" i="6"/>
  <c r="D1887" i="6"/>
  <c r="E3532" i="6"/>
  <c r="D1002" i="6"/>
  <c r="D1819" i="6"/>
  <c r="D99" i="6"/>
  <c r="D1113" i="6"/>
  <c r="D754" i="6"/>
  <c r="D1373" i="6"/>
  <c r="D137" i="6"/>
  <c r="D2654" i="6"/>
  <c r="D752" i="6"/>
  <c r="D2749" i="6"/>
  <c r="D48" i="6"/>
  <c r="D1190" i="6"/>
  <c r="E4279" i="6"/>
  <c r="D2437" i="6"/>
  <c r="D205" i="6"/>
  <c r="D1356" i="6"/>
  <c r="D511" i="6"/>
  <c r="E3457" i="6"/>
  <c r="E4190" i="6"/>
  <c r="D1927" i="6"/>
  <c r="D391" i="6"/>
  <c r="D1148" i="6"/>
  <c r="E2225" i="6"/>
  <c r="E1758" i="6"/>
  <c r="E4181" i="6"/>
  <c r="E1943" i="6"/>
  <c r="E3460" i="6"/>
  <c r="E1938" i="6"/>
  <c r="E3491" i="6"/>
  <c r="E2197" i="6"/>
  <c r="E3286" i="6"/>
  <c r="E2007" i="6"/>
  <c r="E58" i="6"/>
  <c r="E1303" i="6"/>
  <c r="E2875" i="6"/>
  <c r="E2713" i="6"/>
  <c r="E2420" i="6"/>
  <c r="E1908" i="6"/>
  <c r="D1242" i="6"/>
  <c r="E3954" i="6"/>
  <c r="E2489" i="6"/>
  <c r="E3135" i="6"/>
  <c r="E1963" i="6"/>
  <c r="E2122" i="6"/>
  <c r="E2644" i="6"/>
  <c r="E2430" i="6"/>
  <c r="E3661" i="6"/>
  <c r="E2191" i="6"/>
  <c r="E2953" i="6"/>
  <c r="E2637" i="6"/>
  <c r="E3604" i="6"/>
  <c r="E1404" i="6"/>
  <c r="E3329" i="6"/>
  <c r="E2502" i="6"/>
  <c r="E3547" i="6"/>
  <c r="E1716" i="6"/>
  <c r="E3705" i="6"/>
  <c r="E1468" i="6"/>
  <c r="E3393" i="6"/>
  <c r="E2573" i="6"/>
  <c r="E3745" i="6"/>
  <c r="E2266" i="6"/>
  <c r="E2483" i="6"/>
  <c r="E1810" i="6"/>
  <c r="E820" i="6"/>
  <c r="E1587" i="6"/>
  <c r="E2627" i="6"/>
  <c r="E1890" i="6"/>
  <c r="E3986" i="6"/>
  <c r="E1684" i="6"/>
  <c r="E3869" i="6"/>
  <c r="E2368" i="6"/>
  <c r="E2691" i="6"/>
  <c r="E1954" i="6"/>
  <c r="E4050" i="6"/>
  <c r="E2337" i="6"/>
  <c r="E2940" i="6"/>
  <c r="E1209" i="6"/>
  <c r="E2858" i="6"/>
  <c r="E2918" i="6"/>
  <c r="E3395" i="6"/>
  <c r="E4224" i="6"/>
  <c r="E1265" i="6"/>
  <c r="E3497" i="6"/>
  <c r="E2734" i="6"/>
  <c r="E3982" i="6"/>
  <c r="E3525" i="6"/>
  <c r="E2109" i="6"/>
  <c r="E2891" i="6"/>
  <c r="E1756" i="6"/>
  <c r="E3669" i="6"/>
  <c r="E1186" i="6"/>
  <c r="E2244" i="6"/>
  <c r="E2222" i="6"/>
  <c r="E2874" i="6"/>
  <c r="E1255" i="6"/>
  <c r="E2069" i="6"/>
  <c r="E2336" i="6"/>
  <c r="E3901" i="6"/>
  <c r="E2286" i="6"/>
  <c r="E2977" i="6"/>
  <c r="E2173" i="6"/>
  <c r="E1997" i="6"/>
  <c r="E1491" i="6"/>
  <c r="E3568" i="6"/>
  <c r="E2757" i="6"/>
  <c r="E3845" i="6"/>
  <c r="E1969" i="6"/>
  <c r="E2962" i="6"/>
  <c r="E2581" i="6"/>
  <c r="E3733" i="6"/>
  <c r="E2182" i="6"/>
  <c r="E3011" i="6"/>
  <c r="E1558" i="6"/>
  <c r="E3520" i="6"/>
  <c r="E2645" i="6"/>
  <c r="E3797" i="6"/>
  <c r="E2246" i="6"/>
  <c r="E3281" i="6"/>
  <c r="E2318" i="6"/>
  <c r="E3148" i="6"/>
  <c r="E2228" i="6"/>
  <c r="E3295" i="6"/>
  <c r="D904" i="6"/>
  <c r="D2892" i="6"/>
  <c r="D1221" i="6"/>
  <c r="D293" i="6"/>
  <c r="D1828" i="6"/>
  <c r="D948" i="6"/>
  <c r="D2082" i="6"/>
  <c r="D919" i="6"/>
  <c r="D1731" i="6"/>
  <c r="D52" i="6"/>
  <c r="D801" i="6"/>
  <c r="D286" i="6"/>
  <c r="E2293" i="6"/>
  <c r="E4239" i="6"/>
  <c r="D2494" i="6"/>
  <c r="D464" i="6"/>
  <c r="D1634" i="6"/>
  <c r="D614" i="6"/>
  <c r="D1239" i="6"/>
  <c r="D279" i="6"/>
  <c r="D1790" i="6"/>
  <c r="D862" i="6"/>
  <c r="D1964" i="6"/>
  <c r="D1898" i="6"/>
  <c r="D234" i="6"/>
  <c r="D1194" i="6"/>
  <c r="E3230" i="6"/>
  <c r="D1396" i="6"/>
  <c r="D224" i="6"/>
  <c r="D2357" i="6"/>
  <c r="D879" i="6"/>
  <c r="D1519" i="6"/>
  <c r="D175" i="6"/>
  <c r="D1381" i="6"/>
  <c r="E4160" i="6"/>
  <c r="D1207" i="6"/>
  <c r="D1419" i="6"/>
  <c r="D659" i="6"/>
  <c r="D2568" i="6"/>
  <c r="D1712" i="6"/>
  <c r="D295" i="6"/>
  <c r="D1319" i="6"/>
  <c r="D878" i="6"/>
  <c r="D3720" i="6"/>
  <c r="D4253" i="6"/>
  <c r="D4281" i="6"/>
  <c r="D1816" i="6"/>
  <c r="D2952" i="6"/>
  <c r="D3789" i="6"/>
  <c r="D1654" i="6"/>
  <c r="D2234" i="6"/>
  <c r="D506" i="6"/>
  <c r="D1530" i="6"/>
  <c r="E3872" i="6"/>
  <c r="D1732" i="6"/>
  <c r="D432" i="6"/>
  <c r="D809" i="6"/>
  <c r="D1193" i="6"/>
  <c r="D1216" i="6"/>
  <c r="D1000" i="6"/>
  <c r="D2142" i="6"/>
  <c r="D318" i="6"/>
  <c r="D1701" i="6"/>
  <c r="D901" i="6"/>
  <c r="D561" i="6"/>
  <c r="E4302" i="6"/>
  <c r="E1187" i="6"/>
  <c r="D340" i="6"/>
  <c r="D1412" i="6"/>
  <c r="D1003" i="6"/>
  <c r="D1694" i="6"/>
  <c r="E4192" i="6"/>
  <c r="D2086" i="6"/>
  <c r="D1030" i="6"/>
  <c r="D1382" i="6"/>
  <c r="D326" i="6"/>
  <c r="D1428" i="6"/>
  <c r="D29" i="6"/>
  <c r="D991" i="6"/>
  <c r="D684" i="6"/>
  <c r="D1659" i="6"/>
  <c r="D918" i="6"/>
  <c r="E2308" i="6"/>
  <c r="D180" i="6"/>
  <c r="D2319" i="6"/>
  <c r="E4143" i="6"/>
  <c r="D289" i="6"/>
  <c r="E4277" i="6"/>
  <c r="D1611" i="6"/>
  <c r="D851" i="6"/>
  <c r="D2274" i="6"/>
  <c r="D147" i="6"/>
  <c r="D2705" i="6"/>
  <c r="D2103" i="6"/>
  <c r="D2492" i="6"/>
  <c r="D1692" i="6"/>
  <c r="D4089" i="6"/>
  <c r="D2521" i="6"/>
  <c r="D2746" i="6"/>
  <c r="D672" i="6"/>
  <c r="D1895" i="6"/>
  <c r="E4286" i="6"/>
  <c r="D1191" i="6"/>
  <c r="E3935" i="6"/>
  <c r="D1969" i="6"/>
  <c r="D558" i="6"/>
  <c r="D1550" i="6"/>
  <c r="E4154" i="6"/>
  <c r="D2510" i="6"/>
  <c r="E4202" i="6"/>
  <c r="D2098" i="6"/>
  <c r="D882" i="6"/>
  <c r="D1394" i="6"/>
  <c r="D178" i="6"/>
  <c r="D2710" i="6"/>
  <c r="E4304" i="6"/>
  <c r="D2215" i="6"/>
  <c r="D2017" i="6"/>
  <c r="D2267" i="6"/>
  <c r="D803" i="6"/>
  <c r="D1604" i="6"/>
  <c r="E4080" i="6"/>
  <c r="D2211" i="6"/>
  <c r="D491" i="6"/>
  <c r="D1182" i="6"/>
  <c r="E3637" i="6"/>
  <c r="D2056" i="6"/>
  <c r="D1593" i="6"/>
  <c r="D2151" i="6"/>
  <c r="D153" i="6"/>
  <c r="D1159" i="6"/>
  <c r="E3775" i="6"/>
  <c r="D2862" i="6"/>
  <c r="D206" i="6"/>
  <c r="D1269" i="6"/>
  <c r="D576" i="6"/>
  <c r="E3600" i="6"/>
  <c r="D41" i="6"/>
  <c r="D2614" i="6"/>
  <c r="D584" i="6"/>
  <c r="D2244" i="6"/>
  <c r="D1096" i="6"/>
  <c r="D3999" i="6"/>
  <c r="D3144" i="6"/>
  <c r="D3981" i="6"/>
  <c r="D3523" i="6"/>
  <c r="D3121" i="6"/>
  <c r="D4081" i="6"/>
  <c r="D572" i="6"/>
  <c r="D1196" i="6"/>
  <c r="E4186" i="6"/>
  <c r="D1478" i="6"/>
  <c r="D1450" i="6"/>
  <c r="D2061" i="6"/>
  <c r="E4072" i="6"/>
  <c r="D1250" i="6"/>
  <c r="D482" i="6"/>
  <c r="D2566" i="6"/>
  <c r="D600" i="6"/>
  <c r="D1503" i="6"/>
  <c r="E4214" i="6"/>
  <c r="D2054" i="6"/>
  <c r="D601" i="6"/>
  <c r="D949" i="6"/>
  <c r="D486" i="6"/>
  <c r="D1158" i="6"/>
  <c r="E3712" i="6"/>
  <c r="D1400" i="6"/>
  <c r="D1332" i="6"/>
  <c r="E3807" i="6"/>
  <c r="D2471" i="6"/>
  <c r="D1505" i="6"/>
  <c r="D2574" i="6"/>
  <c r="D291" i="6"/>
  <c r="D1335" i="6"/>
  <c r="D766" i="6"/>
  <c r="D1886" i="6"/>
  <c r="D62" i="6"/>
  <c r="D2846" i="6"/>
  <c r="D284" i="6"/>
  <c r="D1023" i="6"/>
  <c r="E4241" i="6"/>
  <c r="D1538" i="6"/>
  <c r="D578" i="6"/>
  <c r="D2854" i="6"/>
  <c r="D398" i="6"/>
  <c r="D1461" i="6"/>
  <c r="D981" i="6"/>
  <c r="D2068" i="6"/>
  <c r="D4245" i="6"/>
  <c r="D2440" i="6"/>
  <c r="D2694" i="6"/>
  <c r="D2641" i="6"/>
  <c r="D1350" i="6"/>
  <c r="D2101" i="6"/>
  <c r="D4189" i="6"/>
  <c r="E4216" i="6"/>
  <c r="D2383" i="6"/>
  <c r="D1673" i="6"/>
  <c r="D2486" i="6"/>
  <c r="D715" i="6"/>
  <c r="E4161" i="6"/>
  <c r="D11" i="6"/>
  <c r="D2389" i="6"/>
  <c r="D783" i="6"/>
  <c r="D2153" i="6"/>
  <c r="D997" i="6"/>
  <c r="D1508" i="6"/>
  <c r="D628" i="6"/>
  <c r="D2115" i="6"/>
  <c r="E4242" i="6"/>
  <c r="D1009" i="6"/>
  <c r="D1099" i="6"/>
  <c r="D2074" i="6"/>
  <c r="D395" i="6"/>
  <c r="D1370" i="6"/>
  <c r="D549" i="6"/>
  <c r="E4077" i="6"/>
  <c r="E4292" i="6"/>
  <c r="D1933" i="6"/>
  <c r="D557" i="6"/>
  <c r="D2405" i="6"/>
  <c r="D2131" i="6"/>
  <c r="D332" i="6"/>
  <c r="D1691" i="6"/>
  <c r="D995" i="6"/>
  <c r="D481" i="6"/>
  <c r="E4176" i="6"/>
  <c r="D1891" i="6"/>
  <c r="D171" i="6"/>
  <c r="D2454" i="6"/>
  <c r="D40" i="6"/>
  <c r="D1338" i="6"/>
  <c r="E4188" i="6"/>
  <c r="D1730" i="6"/>
  <c r="D770" i="6"/>
  <c r="D793" i="6"/>
  <c r="D438" i="6"/>
  <c r="D3833" i="6"/>
  <c r="D3426" i="6"/>
  <c r="D2391" i="6"/>
  <c r="D1651" i="6"/>
  <c r="D3715" i="6"/>
  <c r="D2159" i="6"/>
  <c r="D2482" i="6"/>
  <c r="D1262" i="6"/>
  <c r="D270" i="6"/>
  <c r="D1845" i="6"/>
  <c r="D853" i="6"/>
  <c r="D2043" i="6"/>
  <c r="D960" i="6"/>
  <c r="D1748" i="6"/>
  <c r="E4275" i="6"/>
  <c r="D937" i="6"/>
  <c r="D263" i="6"/>
  <c r="E2944" i="6"/>
  <c r="E3662" i="6"/>
  <c r="D2278" i="6"/>
  <c r="D1217" i="6"/>
  <c r="D1595" i="6"/>
  <c r="D591" i="6"/>
  <c r="D2701" i="6"/>
  <c r="D320" i="6"/>
  <c r="D1863" i="6"/>
  <c r="D839" i="6"/>
  <c r="D1981" i="6"/>
  <c r="D587" i="6"/>
  <c r="D1562" i="6"/>
  <c r="E4201" i="6"/>
  <c r="D2217" i="6"/>
  <c r="D37" i="6"/>
  <c r="E3342" i="6"/>
  <c r="E3864" i="6"/>
  <c r="D2308" i="6"/>
  <c r="D344" i="6"/>
  <c r="D4308" i="6"/>
  <c r="D1806" i="6"/>
  <c r="D1185" i="6"/>
  <c r="D2208" i="6"/>
  <c r="D693" i="6"/>
  <c r="D1972" i="6"/>
  <c r="E3638" i="6"/>
  <c r="D2646" i="6"/>
  <c r="D232" i="6"/>
  <c r="D2741" i="6"/>
  <c r="D751" i="6"/>
  <c r="E3906" i="6"/>
  <c r="E2236" i="6"/>
  <c r="E3611" i="6"/>
  <c r="E2095" i="6"/>
  <c r="E2900" i="6"/>
  <c r="E2026" i="6"/>
  <c r="E2827" i="6"/>
  <c r="E2334" i="6"/>
  <c r="E3709" i="6"/>
  <c r="E2159" i="6"/>
  <c r="E1705" i="6"/>
  <c r="E2780" i="6"/>
  <c r="E2251" i="6"/>
  <c r="E3676" i="6"/>
  <c r="E2064" i="6"/>
  <c r="E3469" i="6"/>
  <c r="D487" i="6"/>
  <c r="E3850" i="6"/>
  <c r="E2217" i="6"/>
  <c r="E3287" i="6"/>
  <c r="E1987" i="6"/>
  <c r="E2146" i="6"/>
  <c r="E3020" i="6"/>
  <c r="E2454" i="6"/>
  <c r="E3830" i="6"/>
  <c r="E2279" i="6"/>
  <c r="E904" i="6"/>
  <c r="E2661" i="6"/>
  <c r="E3794" i="6"/>
  <c r="E1492" i="6"/>
  <c r="E3481" i="6"/>
  <c r="E2590" i="6"/>
  <c r="E2924" i="6"/>
  <c r="E1753" i="6"/>
  <c r="E3858" i="6"/>
  <c r="E1556" i="6"/>
  <c r="E3545" i="6"/>
  <c r="E2597" i="6"/>
  <c r="E3897" i="6"/>
  <c r="E2305" i="6"/>
  <c r="E2635" i="6"/>
  <c r="E1898" i="6"/>
  <c r="E1419" i="6"/>
  <c r="E2587" i="6"/>
  <c r="E1847" i="6"/>
  <c r="E3236" i="6"/>
  <c r="E2481" i="6"/>
  <c r="E3191" i="6"/>
  <c r="E4021" i="6"/>
  <c r="E2520" i="6"/>
  <c r="E1911" i="6"/>
  <c r="E3300" i="6"/>
  <c r="E2545" i="6"/>
  <c r="E3798" i="6"/>
  <c r="E2425" i="6"/>
  <c r="E3071" i="6"/>
  <c r="E1899" i="6"/>
  <c r="E3819" i="6"/>
  <c r="D645" i="6"/>
  <c r="E3376" i="6"/>
  <c r="E1276" i="6"/>
  <c r="E3201" i="6"/>
  <c r="E2374" i="6"/>
  <c r="E3675" i="6"/>
  <c r="E3989" i="6"/>
  <c r="E2552" i="6"/>
  <c r="E2348" i="6"/>
  <c r="E2074" i="6"/>
  <c r="E3454" i="6"/>
  <c r="E1643" i="6"/>
  <c r="E1383" i="6"/>
  <c r="E1990" i="6"/>
  <c r="E2220" i="6"/>
  <c r="E2624" i="6"/>
  <c r="E243" i="6"/>
  <c r="E2815" i="6"/>
  <c r="E3542" i="6"/>
  <c r="E2054" i="6"/>
  <c r="E2772" i="6"/>
  <c r="E2688" i="6"/>
  <c r="E2730" i="6"/>
  <c r="E1259" i="6"/>
  <c r="E3464" i="6"/>
  <c r="E2525" i="6"/>
  <c r="E3741" i="6"/>
  <c r="E2057" i="6"/>
  <c r="E3131" i="6"/>
  <c r="E2669" i="6"/>
  <c r="E3885" i="6"/>
  <c r="E1115" i="6"/>
  <c r="E36" i="6"/>
  <c r="E1646" i="6"/>
  <c r="E3672" i="6"/>
  <c r="E2733" i="6"/>
  <c r="E3949" i="6"/>
  <c r="E1655" i="6"/>
  <c r="E1685" i="6"/>
  <c r="E3433" i="6"/>
  <c r="E2670" i="6"/>
  <c r="E3918" i="6"/>
  <c r="E2303" i="6"/>
  <c r="D1664" i="6"/>
  <c r="D2978" i="6"/>
  <c r="D1325" i="6"/>
  <c r="D269" i="6"/>
  <c r="D1932" i="6"/>
  <c r="D924" i="6"/>
  <c r="D2058" i="6"/>
  <c r="D895" i="6"/>
  <c r="D1835" i="6"/>
  <c r="D28" i="6"/>
  <c r="D1131" i="6"/>
  <c r="D262" i="6"/>
  <c r="E3870" i="6"/>
  <c r="E4215" i="6"/>
  <c r="D2598" i="6"/>
  <c r="D440" i="6"/>
  <c r="D1610" i="6"/>
  <c r="D462" i="6"/>
  <c r="D1343" i="6"/>
  <c r="D255" i="6"/>
  <c r="D1894" i="6"/>
  <c r="D838" i="6"/>
  <c r="D1940" i="6"/>
  <c r="D466" i="6"/>
  <c r="D2352" i="6"/>
  <c r="E3238" i="6"/>
  <c r="D2375" i="6"/>
  <c r="E4298" i="6"/>
  <c r="E3004" i="6"/>
  <c r="D855" i="6"/>
  <c r="D1623" i="6"/>
  <c r="D151" i="6"/>
  <c r="D2300" i="6"/>
  <c r="D365" i="6"/>
  <c r="D1001" i="6"/>
  <c r="D159" i="6"/>
  <c r="D1395" i="6"/>
  <c r="D507" i="6"/>
  <c r="D2544" i="6"/>
  <c r="D527" i="6"/>
  <c r="D1526" i="6"/>
  <c r="E4040" i="6"/>
  <c r="D2109" i="6"/>
  <c r="D3222" i="6"/>
  <c r="D2841" i="6"/>
  <c r="D3807" i="6"/>
  <c r="D3464" i="6"/>
  <c r="D2966" i="6"/>
  <c r="D2166" i="6"/>
  <c r="D3175" i="6"/>
  <c r="E4273" i="6"/>
  <c r="D2225" i="6"/>
  <c r="D610" i="6"/>
  <c r="D2368" i="6"/>
  <c r="D764" i="6"/>
  <c r="E3570" i="6"/>
  <c r="D60" i="6"/>
  <c r="D1991" i="6"/>
  <c r="D976" i="6"/>
  <c r="D2146" i="6"/>
  <c r="E4114" i="6"/>
  <c r="D1549" i="6"/>
  <c r="D685" i="6"/>
  <c r="D2156" i="6"/>
  <c r="E4299" i="6"/>
  <c r="D3344" i="6"/>
  <c r="E3768" i="6"/>
  <c r="D2059" i="6"/>
  <c r="D444" i="6"/>
  <c r="D1355" i="6"/>
  <c r="D678" i="6"/>
  <c r="D362" i="6"/>
  <c r="D1447" i="6"/>
  <c r="D231" i="6"/>
  <c r="D1998" i="6"/>
  <c r="D814" i="6"/>
  <c r="D2108" i="6"/>
  <c r="D69" i="6"/>
  <c r="D1476" i="6"/>
  <c r="D724" i="6"/>
  <c r="D2083" i="6"/>
  <c r="D958" i="6"/>
  <c r="D1676" i="6"/>
  <c r="D156" i="6"/>
  <c r="D2743" i="6"/>
  <c r="E4207" i="6"/>
  <c r="D1033" i="6"/>
  <c r="E4253" i="6"/>
  <c r="D1587" i="6"/>
  <c r="D699" i="6"/>
  <c r="D2250" i="6"/>
  <c r="D247" i="6"/>
  <c r="D4179" i="6"/>
  <c r="D1631" i="6"/>
  <c r="D2145" i="6"/>
  <c r="D3234" i="6"/>
  <c r="D2292" i="6"/>
  <c r="D3080" i="6"/>
  <c r="D4040" i="6"/>
  <c r="D1359" i="6"/>
  <c r="D399" i="6"/>
  <c r="D1910" i="6"/>
  <c r="D982" i="6"/>
  <c r="D2148" i="6"/>
  <c r="E3701" i="6"/>
  <c r="D1789" i="6"/>
  <c r="D86" i="6"/>
  <c r="D1065" i="6"/>
  <c r="D456" i="6"/>
  <c r="E3480" i="6"/>
  <c r="D858" i="6"/>
  <c r="D1498" i="6"/>
  <c r="D154" i="6"/>
  <c r="D1700" i="6"/>
  <c r="D784" i="6"/>
  <c r="D2447" i="6"/>
  <c r="D1225" i="6"/>
  <c r="D2550" i="6"/>
  <c r="E3736" i="6"/>
  <c r="D2110" i="6"/>
  <c r="D636" i="6"/>
  <c r="D1547" i="6"/>
  <c r="E4250" i="6"/>
  <c r="D2210" i="6"/>
  <c r="D166" i="6"/>
  <c r="E4055" i="6"/>
  <c r="D1873" i="6"/>
  <c r="E3612" i="6"/>
  <c r="D1480" i="6"/>
  <c r="D1377" i="6"/>
  <c r="D1839" i="6"/>
  <c r="E3879" i="6"/>
  <c r="D2735" i="6"/>
  <c r="D566" i="6"/>
  <c r="D1949" i="6"/>
  <c r="D936" i="6"/>
  <c r="D2024" i="6"/>
  <c r="D81" i="6"/>
  <c r="D2119" i="6"/>
  <c r="D624" i="6"/>
  <c r="E4170" i="6"/>
  <c r="D3085" i="6"/>
  <c r="D3533" i="6"/>
  <c r="D3158" i="6"/>
  <c r="D4035" i="6"/>
  <c r="D3633" i="6"/>
  <c r="D2577" i="6"/>
  <c r="D225" i="6"/>
  <c r="D420" i="6"/>
  <c r="D1172" i="6"/>
  <c r="D1083" i="6"/>
  <c r="D1454" i="6"/>
  <c r="D18" i="6"/>
  <c r="D2037" i="6"/>
  <c r="D1034" i="6"/>
  <c r="D1226" i="6"/>
  <c r="D330" i="6"/>
  <c r="D2542" i="6"/>
  <c r="D448" i="6"/>
  <c r="D1479" i="6"/>
  <c r="D967" i="6"/>
  <c r="D2030" i="6"/>
  <c r="E3903" i="6"/>
  <c r="E3123" i="6"/>
  <c r="D334" i="6"/>
  <c r="D1134" i="6"/>
  <c r="D917" i="6"/>
  <c r="D1208" i="6"/>
  <c r="E4234" i="6"/>
  <c r="D2742" i="6"/>
  <c r="E4295" i="6"/>
  <c r="D2837" i="6"/>
  <c r="D520" i="6"/>
  <c r="D1598" i="6"/>
  <c r="D287" i="6"/>
  <c r="D1222" i="6"/>
  <c r="D870" i="6"/>
  <c r="D1805" i="6"/>
  <c r="E4311" i="6"/>
  <c r="D772" i="6"/>
  <c r="D1678" i="6"/>
  <c r="D411" i="6"/>
  <c r="D2154" i="6"/>
  <c r="D1066" i="6"/>
  <c r="D2663" i="6"/>
  <c r="D758" i="6"/>
  <c r="D2141" i="6"/>
  <c r="D54" i="6"/>
  <c r="D1437" i="6"/>
  <c r="D3806" i="6"/>
  <c r="D3431" i="6"/>
  <c r="D3216" i="6"/>
  <c r="D1862" i="6"/>
  <c r="D1326" i="6"/>
  <c r="D3286" i="6"/>
  <c r="D3734" i="6"/>
  <c r="E3936" i="6"/>
  <c r="D1085" i="6"/>
  <c r="D1713" i="6"/>
  <c r="D1280" i="6"/>
  <c r="D691" i="6"/>
  <c r="E3094" i="6"/>
  <c r="E4305" i="6"/>
  <c r="D2813" i="6"/>
  <c r="D823" i="6"/>
  <c r="D2257" i="6"/>
  <c r="D973" i="6"/>
  <c r="D1612" i="6"/>
  <c r="D604" i="6"/>
  <c r="D2219" i="6"/>
  <c r="E4218" i="6"/>
  <c r="D857" i="6"/>
  <c r="D1075" i="6"/>
  <c r="D2178" i="6"/>
  <c r="D371" i="6"/>
  <c r="D1474" i="6"/>
  <c r="D525" i="6"/>
  <c r="E3093" i="6"/>
  <c r="E4032" i="6"/>
  <c r="D1909" i="6"/>
  <c r="D405" i="6"/>
  <c r="D2381" i="6"/>
  <c r="D771" i="6"/>
  <c r="D1283" i="6"/>
  <c r="D459" i="6"/>
  <c r="D1946" i="6"/>
  <c r="D1114" i="6"/>
  <c r="D2455" i="6"/>
  <c r="D979" i="6"/>
  <c r="D1890" i="6"/>
  <c r="D528" i="6"/>
  <c r="D1495" i="6"/>
  <c r="D418" i="6"/>
  <c r="E3164" i="6"/>
  <c r="D417" i="6"/>
  <c r="E4217" i="6"/>
  <c r="D1642" i="6"/>
  <c r="D1820" i="6"/>
  <c r="D2554" i="6"/>
  <c r="D1534" i="6"/>
  <c r="D2495" i="6"/>
  <c r="D2884" i="6"/>
  <c r="D3313" i="6"/>
  <c r="D4048" i="6"/>
  <c r="D2696" i="6"/>
  <c r="D1942" i="6"/>
  <c r="D630" i="6"/>
  <c r="D1238" i="6"/>
  <c r="E4244" i="6"/>
  <c r="D1156" i="6"/>
  <c r="D73" i="6"/>
  <c r="D1117" i="6"/>
  <c r="D317" i="6"/>
  <c r="D1724" i="6"/>
  <c r="D623" i="6"/>
  <c r="D1210" i="6"/>
  <c r="E3815" i="6"/>
  <c r="D2216" i="6"/>
  <c r="D1577" i="6"/>
  <c r="D2019" i="6"/>
  <c r="D631" i="6"/>
  <c r="D2582" i="6"/>
  <c r="D680" i="6"/>
  <c r="D2677" i="6"/>
  <c r="E4294" i="6"/>
  <c r="D1118" i="6"/>
  <c r="D563" i="6"/>
  <c r="D1666" i="6"/>
  <c r="E4168" i="6"/>
  <c r="D281" i="6"/>
  <c r="D13" i="6"/>
  <c r="E3194" i="6"/>
  <c r="D896" i="6"/>
  <c r="D2276" i="6"/>
  <c r="D192" i="6"/>
  <c r="D1426" i="6"/>
  <c r="D342" i="6"/>
  <c r="D2517" i="6"/>
  <c r="D200" i="6"/>
  <c r="D1436" i="6"/>
  <c r="D556" i="6"/>
  <c r="D1754" i="6"/>
  <c r="D720" i="6"/>
  <c r="D1687" i="6"/>
  <c r="D16" i="6"/>
  <c r="D449" i="6"/>
  <c r="D355" i="6"/>
  <c r="E4058" i="6"/>
  <c r="E4018" i="6"/>
  <c r="E1588" i="6"/>
  <c r="E3449" i="6"/>
  <c r="E2686" i="6"/>
  <c r="E3180" i="6"/>
  <c r="E2114" i="6"/>
  <c r="E4082" i="6"/>
  <c r="E1652" i="6"/>
  <c r="E3513" i="6"/>
  <c r="E1907" i="6"/>
  <c r="E3260" i="6"/>
  <c r="E2758" i="6"/>
  <c r="E4070" i="6"/>
  <c r="E1832" i="6"/>
  <c r="E3207" i="6"/>
  <c r="E4317" i="6"/>
  <c r="E4002" i="6"/>
  <c r="E2409" i="6"/>
  <c r="E1799" i="6"/>
  <c r="E3205" i="6"/>
  <c r="E2234" i="6"/>
  <c r="E1883" i="6"/>
  <c r="E3803" i="6"/>
  <c r="E1421" i="6"/>
  <c r="E2986" i="6"/>
  <c r="E2414" i="6"/>
  <c r="E3754" i="6"/>
  <c r="E2267" i="6"/>
  <c r="E2994" i="6"/>
  <c r="E1827" i="6"/>
  <c r="E3747" i="6"/>
  <c r="E1850" i="6"/>
  <c r="E3108" i="6"/>
  <c r="E2353" i="6"/>
  <c r="E3063" i="6"/>
  <c r="E1891" i="6"/>
  <c r="E3682" i="6"/>
  <c r="E2877" i="6"/>
  <c r="E3965" i="6"/>
  <c r="E1271" i="6"/>
  <c r="E3052" i="6"/>
  <c r="E1122" i="6"/>
  <c r="E2269" i="6"/>
  <c r="E2174" i="6"/>
  <c r="E2899" i="6"/>
  <c r="E2808" i="6"/>
  <c r="E3087" i="6"/>
  <c r="E2999" i="6"/>
  <c r="E3725" i="6"/>
  <c r="E2238" i="6"/>
  <c r="E3002" i="6"/>
  <c r="E1787" i="6"/>
  <c r="E3686" i="6"/>
  <c r="E1853" i="6"/>
  <c r="E3223" i="6"/>
  <c r="E1923" i="6"/>
  <c r="E3971" i="6"/>
  <c r="D605" i="6"/>
  <c r="E2852" i="6"/>
  <c r="E1364" i="6"/>
  <c r="E3353" i="6"/>
  <c r="E2462" i="6"/>
  <c r="E3838" i="6"/>
  <c r="E4141" i="6"/>
  <c r="E2640" i="6"/>
  <c r="E2969" i="6"/>
  <c r="E1431" i="6"/>
  <c r="E3731" i="6"/>
  <c r="E1078" i="6"/>
  <c r="E2322" i="6"/>
  <c r="E2142" i="6"/>
  <c r="E2952" i="6"/>
  <c r="E2776" i="6"/>
  <c r="E836" i="6"/>
  <c r="E2903" i="6"/>
  <c r="E3757" i="6"/>
  <c r="E2206" i="6"/>
  <c r="E3036" i="6"/>
  <c r="E2840" i="6"/>
  <c r="E2219" i="6"/>
  <c r="E1411" i="6"/>
  <c r="E3616" i="6"/>
  <c r="E2677" i="6"/>
  <c r="E3893" i="6"/>
  <c r="E3411" i="6"/>
  <c r="E2145" i="6"/>
  <c r="E3382" i="6"/>
  <c r="E1110" i="6"/>
  <c r="E2996" i="6"/>
  <c r="E2030" i="6"/>
  <c r="E3440" i="6"/>
  <c r="E1295" i="6"/>
  <c r="E3590" i="6"/>
  <c r="E1196" i="6"/>
  <c r="E3065" i="6"/>
  <c r="E2046" i="6"/>
  <c r="E3137" i="6"/>
  <c r="E2300" i="6"/>
  <c r="E3572" i="6"/>
  <c r="E2071" i="6"/>
  <c r="D2342" i="6"/>
  <c r="D2363" i="6"/>
  <c r="D1941" i="6"/>
  <c r="D757" i="6"/>
  <c r="D1237" i="6"/>
  <c r="D53" i="6"/>
  <c r="D1371" i="6"/>
  <c r="D160" i="6"/>
  <c r="D1140" i="6"/>
  <c r="D516" i="6"/>
  <c r="D1747" i="6"/>
  <c r="D750" i="6"/>
  <c r="D2384" i="6"/>
  <c r="D1121" i="6"/>
  <c r="D2407" i="6"/>
  <c r="D928" i="6"/>
  <c r="D2290" i="6"/>
  <c r="D822" i="6"/>
  <c r="D1200" i="6"/>
  <c r="D743" i="6"/>
  <c r="D1255" i="6"/>
  <c r="D39" i="6"/>
  <c r="D1309" i="6"/>
  <c r="D570" i="6"/>
  <c r="D1881" i="6"/>
  <c r="E4184" i="6"/>
  <c r="D2328" i="6"/>
  <c r="D20" i="6"/>
  <c r="D2565" i="6"/>
  <c r="D831" i="6"/>
  <c r="D1727" i="6"/>
  <c r="D127" i="6"/>
  <c r="D2408" i="6"/>
  <c r="D213" i="6"/>
  <c r="D833" i="6"/>
  <c r="D204" i="6"/>
  <c r="D2075" i="6"/>
  <c r="D867" i="6"/>
  <c r="D2121" i="6"/>
  <c r="D567" i="6"/>
  <c r="D1950" i="6"/>
  <c r="E4178" i="6"/>
  <c r="D1246" i="6"/>
  <c r="D3268" i="6"/>
  <c r="D2893" i="6"/>
  <c r="D3853" i="6"/>
  <c r="D3478" i="6"/>
  <c r="D1423" i="6"/>
  <c r="D3596" i="6"/>
  <c r="D4044" i="6"/>
  <c r="E3880" i="6"/>
  <c r="D2201" i="6"/>
  <c r="D458" i="6"/>
  <c r="D2472" i="6"/>
  <c r="D612" i="6"/>
  <c r="E3889" i="6"/>
  <c r="E4226" i="6"/>
  <c r="D2299" i="6"/>
  <c r="D952" i="6"/>
  <c r="D2122" i="6"/>
  <c r="D974" i="6"/>
  <c r="D1525" i="6"/>
  <c r="D533" i="6"/>
  <c r="D2132" i="6"/>
  <c r="E4088" i="6"/>
  <c r="D737" i="6"/>
  <c r="D996" i="6"/>
  <c r="D2035" i="6"/>
  <c r="D292" i="6"/>
  <c r="D1331" i="6"/>
  <c r="D526" i="6"/>
  <c r="E2546" i="6"/>
  <c r="E4269" i="6"/>
  <c r="D1974" i="6"/>
  <c r="D534" i="6"/>
  <c r="D1472" i="6"/>
  <c r="D820" i="6"/>
  <c r="D1324" i="6"/>
  <c r="D508" i="6"/>
  <c r="D1931" i="6"/>
  <c r="E3888" i="6"/>
  <c r="D4297" i="6"/>
  <c r="D433" i="6"/>
  <c r="D644" i="6"/>
  <c r="D1433" i="6"/>
  <c r="D1912" i="6"/>
  <c r="D1683" i="6"/>
  <c r="D423" i="6"/>
  <c r="D233" i="6"/>
  <c r="D1059" i="6"/>
  <c r="D1563" i="6"/>
  <c r="D1803" i="6"/>
  <c r="D1900" i="6"/>
  <c r="D1607" i="6"/>
  <c r="D3746" i="6"/>
  <c r="D1312" i="6"/>
  <c r="D3592" i="6"/>
  <c r="D3094" i="6"/>
  <c r="D4054" i="6"/>
  <c r="D1783" i="6"/>
  <c r="D439" i="6"/>
  <c r="D1056" i="6"/>
  <c r="D1022" i="6"/>
  <c r="D2252" i="6"/>
  <c r="E3484" i="6"/>
  <c r="D2213" i="6"/>
  <c r="D126" i="6"/>
  <c r="D1509" i="6"/>
  <c r="D496" i="6"/>
  <c r="E2082" i="6"/>
  <c r="D834" i="6"/>
  <c r="D1602" i="6"/>
  <c r="D130" i="6"/>
  <c r="D1804" i="6"/>
  <c r="D760" i="6"/>
  <c r="D1608" i="6"/>
  <c r="D1265" i="6"/>
  <c r="D1792" i="6"/>
  <c r="E4056" i="6"/>
  <c r="D257" i="6"/>
  <c r="D484" i="6"/>
  <c r="D1523" i="6"/>
  <c r="E3691" i="6"/>
  <c r="D2186" i="6"/>
  <c r="D14" i="6"/>
  <c r="E4142" i="6"/>
  <c r="E3548" i="6"/>
  <c r="D1288" i="6"/>
  <c r="D1086" i="6"/>
  <c r="D1475" i="6"/>
  <c r="D471" i="6"/>
  <c r="D2327" i="6"/>
  <c r="D1097" i="6"/>
  <c r="D1541" i="6"/>
  <c r="D613" i="6"/>
  <c r="D1739" i="6"/>
  <c r="D1625" i="6"/>
  <c r="D2374" i="6"/>
  <c r="D185" i="6"/>
  <c r="D2469" i="6"/>
  <c r="D3546" i="6"/>
  <c r="D3994" i="6"/>
  <c r="D3587" i="6"/>
  <c r="D3204" i="6"/>
  <c r="D4145" i="6"/>
  <c r="D2354" i="6"/>
  <c r="D2478" i="6"/>
  <c r="D1245" i="6"/>
  <c r="D780" i="6"/>
  <c r="D1852" i="6"/>
  <c r="D76" i="6"/>
  <c r="D2134" i="6"/>
  <c r="D122" i="6"/>
  <c r="D1430" i="6"/>
  <c r="D35" i="6"/>
  <c r="D1906" i="6"/>
  <c r="D690" i="6"/>
  <c r="D2415" i="6"/>
  <c r="D808" i="6"/>
  <c r="D2285" i="6"/>
  <c r="D104" i="6"/>
  <c r="D1455" i="6"/>
  <c r="E4007" i="6"/>
  <c r="D1263" i="6"/>
  <c r="D694" i="6"/>
  <c r="D1814" i="6"/>
  <c r="E4308" i="6"/>
  <c r="D2774" i="6"/>
  <c r="E4274" i="6"/>
  <c r="D2359" i="6"/>
  <c r="D17" i="6"/>
  <c r="D2462" i="6"/>
  <c r="D560" i="6"/>
  <c r="D1702" i="6"/>
  <c r="D135" i="6"/>
  <c r="D1198" i="6"/>
  <c r="D718" i="6"/>
  <c r="D1781" i="6"/>
  <c r="E4120" i="6"/>
  <c r="E3217" i="6"/>
  <c r="D214" i="6"/>
  <c r="D2130" i="6"/>
  <c r="D722" i="6"/>
  <c r="D753" i="6"/>
  <c r="D169" i="6"/>
  <c r="D1733" i="6"/>
  <c r="D805" i="6"/>
  <c r="D817" i="6"/>
  <c r="D207" i="6"/>
  <c r="D3852" i="6"/>
  <c r="D3477" i="6"/>
  <c r="D2187" i="6"/>
  <c r="D1838" i="6"/>
  <c r="D3798" i="6"/>
  <c r="D2804" i="6"/>
  <c r="D3780" i="6"/>
  <c r="D298" i="6"/>
  <c r="D1497" i="6"/>
  <c r="E3622" i="6"/>
  <c r="D57" i="6"/>
  <c r="E3952" i="6"/>
  <c r="D2067" i="6"/>
  <c r="D1648" i="6"/>
  <c r="D408" i="6"/>
  <c r="D1311" i="6"/>
  <c r="D1514" i="6"/>
  <c r="D174" i="6"/>
  <c r="D2228" i="6"/>
  <c r="D1092" i="6"/>
  <c r="D1524" i="6"/>
  <c r="D388" i="6"/>
  <c r="D1714" i="6"/>
  <c r="D196" i="6"/>
  <c r="D1427" i="6"/>
  <c r="D347" i="6"/>
  <c r="D2090" i="6"/>
  <c r="D1013" i="6"/>
  <c r="D2006" i="6"/>
  <c r="D182" i="6"/>
  <c r="D1302" i="6"/>
  <c r="D765" i="6"/>
  <c r="D2231" i="6"/>
  <c r="D811" i="6"/>
  <c r="D1387" i="6"/>
  <c r="D435" i="6"/>
  <c r="D2050" i="6"/>
  <c r="D1090" i="6"/>
  <c r="D2559" i="6"/>
  <c r="D827" i="6"/>
  <c r="D1866" i="6"/>
  <c r="D504" i="6"/>
  <c r="D1599" i="6"/>
  <c r="D266" i="6"/>
  <c r="E3599" i="6"/>
  <c r="D914" i="6"/>
  <c r="D1618" i="6"/>
  <c r="D210" i="6"/>
  <c r="D1391" i="6"/>
  <c r="D1859" i="6"/>
  <c r="D1901" i="6"/>
  <c r="D3396" i="6"/>
  <c r="D3825" i="6"/>
  <c r="D2769" i="6"/>
  <c r="D3678" i="6"/>
  <c r="D1093" i="6"/>
  <c r="D606" i="6"/>
  <c r="D1342" i="6"/>
  <c r="E4220" i="6"/>
  <c r="D2296" i="6"/>
  <c r="D188" i="6"/>
  <c r="D2397" i="6"/>
  <c r="E3702" i="6"/>
  <c r="D1316" i="6"/>
  <c r="D436" i="6"/>
  <c r="D1570" i="6"/>
  <c r="D290" i="6"/>
  <c r="D2775" i="6"/>
  <c r="E3919" i="6"/>
  <c r="D777" i="6"/>
  <c r="D1107" i="6"/>
  <c r="E3874" i="6"/>
  <c r="D656" i="6"/>
  <c r="D2781" i="6"/>
  <c r="E4270" i="6"/>
  <c r="D1122" i="6"/>
  <c r="D102" i="6"/>
  <c r="D1051" i="6"/>
  <c r="D2282" i="6"/>
  <c r="E4104" i="6"/>
  <c r="D1578" i="6"/>
  <c r="D501" i="6"/>
  <c r="D1544" i="6"/>
  <c r="D1728" i="6"/>
  <c r="D552" i="6"/>
  <c r="D1850" i="6"/>
  <c r="D382" i="6"/>
  <c r="D1592" i="6"/>
  <c r="E4259" i="6"/>
  <c r="D1860" i="6"/>
  <c r="D596" i="6"/>
  <c r="D1858" i="6"/>
  <c r="D696" i="6"/>
  <c r="D1791" i="6"/>
  <c r="E4310" i="6"/>
  <c r="D1070" i="6"/>
  <c r="D480" i="6"/>
  <c r="D2608" i="6"/>
  <c r="E2404" i="6"/>
  <c r="E3013" i="6"/>
  <c r="E3914" i="6"/>
  <c r="E1612" i="6"/>
  <c r="E3601" i="6"/>
  <c r="E2710" i="6"/>
  <c r="E3076" i="6"/>
  <c r="E1882" i="6"/>
  <c r="E3978" i="6"/>
  <c r="E1676" i="6"/>
  <c r="E3665" i="6"/>
  <c r="E1995" i="6"/>
  <c r="E3412" i="6"/>
  <c r="E2846" i="6"/>
  <c r="E3166" i="6"/>
  <c r="E1984" i="6"/>
  <c r="E2707" i="6"/>
  <c r="E3773" i="6"/>
  <c r="E2366" i="6"/>
  <c r="E3558" i="6"/>
  <c r="E2127" i="6"/>
  <c r="E2850" i="6"/>
  <c r="E3196" i="6"/>
  <c r="E2066" i="6"/>
  <c r="E2724" i="6"/>
  <c r="E1177" i="6"/>
  <c r="E2802" i="6"/>
  <c r="E2901" i="6"/>
  <c r="E4137" i="6"/>
  <c r="E2616" i="6"/>
  <c r="E2812" i="6"/>
  <c r="E2138" i="6"/>
  <c r="E3605" i="6"/>
  <c r="E2033" i="6"/>
  <c r="E1877" i="6"/>
  <c r="E2680" i="6"/>
  <c r="E2930" i="6"/>
  <c r="E1239" i="6"/>
  <c r="E4073" i="6"/>
  <c r="E2517" i="6"/>
  <c r="E3646" i="6"/>
  <c r="E2118" i="6"/>
  <c r="E2913" i="6"/>
  <c r="E1236" i="6"/>
  <c r="E2443" i="6"/>
  <c r="E2262" i="6"/>
  <c r="E3092" i="6"/>
  <c r="E1981" i="6"/>
  <c r="E828" i="6"/>
  <c r="E1778" i="6"/>
  <c r="E3877" i="6"/>
  <c r="E2326" i="6"/>
  <c r="E3156" i="6"/>
  <c r="E2242" i="6"/>
  <c r="E3846" i="6"/>
  <c r="E2345" i="6"/>
  <c r="E1711" i="6"/>
  <c r="E3141" i="6"/>
  <c r="E1474" i="6"/>
  <c r="D2069" i="6"/>
  <c r="E1260" i="6"/>
  <c r="E2668" i="6"/>
  <c r="E1559" i="6"/>
  <c r="E3566" i="6"/>
  <c r="E1155" i="6"/>
  <c r="E2536" i="6"/>
  <c r="E4101" i="6"/>
  <c r="E1710" i="6"/>
  <c r="E3124" i="6"/>
  <c r="E2369" i="6"/>
  <c r="E2347" i="6"/>
  <c r="E1627" i="6"/>
  <c r="E1447" i="6"/>
  <c r="E2893" i="6"/>
  <c r="E3981" i="6"/>
  <c r="E2472" i="6"/>
  <c r="E3022" i="6"/>
  <c r="E1691" i="6"/>
  <c r="E2684" i="6"/>
  <c r="E2957" i="6"/>
  <c r="E4045" i="6"/>
  <c r="E1738" i="6"/>
  <c r="E2586" i="6"/>
  <c r="E1897" i="6"/>
  <c r="E4001" i="6"/>
  <c r="E1019" i="6"/>
  <c r="E3307" i="6"/>
  <c r="E1913" i="6"/>
  <c r="E4145" i="6"/>
  <c r="E1142" i="6"/>
  <c r="E3153" i="6"/>
  <c r="E1797" i="6"/>
  <c r="E3336" i="6"/>
  <c r="E1977" i="6"/>
  <c r="E3062" i="6"/>
  <c r="E1228" i="6"/>
  <c r="E548" i="6"/>
  <c r="E2134" i="6"/>
  <c r="E3289" i="6"/>
  <c r="E2398" i="6"/>
  <c r="E3774" i="6"/>
  <c r="E2223" i="6"/>
  <c r="D2144" i="6"/>
  <c r="D1016" i="6"/>
  <c r="D477" i="6"/>
  <c r="D1213" i="6"/>
  <c r="E3602" i="6"/>
  <c r="D1551" i="6"/>
  <c r="D139" i="6"/>
  <c r="D2102" i="6"/>
  <c r="D1091" i="6"/>
  <c r="D1211" i="6"/>
  <c r="D387" i="6"/>
  <c r="D2360" i="6"/>
  <c r="D1353" i="6"/>
  <c r="D1784" i="6"/>
  <c r="E4231" i="6"/>
  <c r="D2230" i="6"/>
  <c r="D1050" i="6"/>
  <c r="E3125" i="6"/>
  <c r="D463" i="6"/>
  <c r="D1231" i="6"/>
  <c r="E3046" i="6"/>
  <c r="D2639" i="6"/>
  <c r="E4291" i="6"/>
  <c r="D2624" i="6"/>
  <c r="E3983" i="6"/>
  <c r="D2647" i="6"/>
  <c r="D1425" i="6"/>
  <c r="D1695" i="6"/>
  <c r="D2382" i="6"/>
  <c r="D96" i="6"/>
  <c r="D2477" i="6"/>
  <c r="D615" i="6"/>
  <c r="D2113" i="6"/>
  <c r="D573" i="6"/>
  <c r="D1711" i="6"/>
  <c r="D2179" i="6"/>
  <c r="D843" i="6"/>
  <c r="D1150" i="6"/>
  <c r="E4122" i="6"/>
  <c r="D1798" i="6"/>
  <c r="D934" i="6"/>
  <c r="D1080" i="6"/>
  <c r="D230" i="6"/>
  <c r="D3354" i="6"/>
  <c r="D2947" i="6"/>
  <c r="D3907" i="6"/>
  <c r="D649" i="6"/>
  <c r="D4108" i="6"/>
  <c r="D3170" i="6"/>
  <c r="D4130" i="6"/>
  <c r="D163" i="6"/>
  <c r="D1522" i="6"/>
  <c r="D818" i="6"/>
  <c r="D2177" i="6"/>
  <c r="D972" i="6"/>
  <c r="D2044" i="6"/>
  <c r="D1633" i="6"/>
  <c r="D1960" i="6"/>
  <c r="D193" i="6"/>
  <c r="D1435" i="6"/>
  <c r="D47" i="6"/>
  <c r="D2205" i="6"/>
  <c r="D893" i="6"/>
  <c r="D1501" i="6"/>
  <c r="D189" i="6"/>
  <c r="D1443" i="6"/>
  <c r="E4315" i="6"/>
  <c r="D1404" i="6"/>
  <c r="D652" i="6"/>
  <c r="D2011" i="6"/>
  <c r="D886" i="6"/>
  <c r="D1847" i="6"/>
  <c r="E4309" i="6"/>
  <c r="D1143" i="6"/>
  <c r="D574" i="6"/>
  <c r="D2551" i="6"/>
  <c r="D796" i="6"/>
  <c r="D1300" i="6"/>
  <c r="D356" i="6"/>
  <c r="D1907" i="6"/>
  <c r="D1019" i="6"/>
  <c r="D2209" i="6"/>
  <c r="D876" i="6"/>
  <c r="D1851" i="6"/>
  <c r="D1281" i="6"/>
  <c r="D1720" i="6"/>
  <c r="D323" i="6"/>
  <c r="E3769" i="6"/>
  <c r="D1035" i="6"/>
  <c r="D1667" i="6"/>
  <c r="D331" i="6"/>
  <c r="D2029" i="6"/>
  <c r="D1876" i="6"/>
  <c r="D1824" i="6"/>
  <c r="D2619" i="6"/>
  <c r="D4317" i="6"/>
  <c r="D3606" i="6"/>
  <c r="D3140" i="6"/>
  <c r="D4100" i="6"/>
  <c r="D735" i="6"/>
  <c r="D1439" i="6"/>
  <c r="D31" i="6"/>
  <c r="D1416" i="6"/>
  <c r="D1557" i="6"/>
  <c r="E3991" i="6"/>
  <c r="E4228" i="6"/>
  <c r="D1357" i="6"/>
  <c r="D493" i="6"/>
  <c r="D2820" i="6"/>
  <c r="D1555" i="6"/>
  <c r="E4281" i="6"/>
  <c r="D2218" i="6"/>
  <c r="D618" i="6"/>
  <c r="D1104" i="6"/>
  <c r="E4319" i="6"/>
  <c r="D1561" i="6"/>
  <c r="E3718" i="6"/>
  <c r="D121" i="6"/>
  <c r="D3280" i="6"/>
  <c r="D1575" i="6"/>
  <c r="D844" i="6"/>
  <c r="D2203" i="6"/>
  <c r="D140" i="6"/>
  <c r="D1499" i="6"/>
  <c r="D374" i="6"/>
  <c r="D2129" i="6"/>
  <c r="D1841" i="6"/>
  <c r="D2528" i="6"/>
  <c r="D1137" i="6"/>
  <c r="D1579" i="6"/>
  <c r="D447" i="6"/>
  <c r="D2431" i="6"/>
  <c r="D1061" i="6"/>
  <c r="D1645" i="6"/>
  <c r="D589" i="6"/>
  <c r="D1715" i="6"/>
  <c r="D1473" i="6"/>
  <c r="D2350" i="6"/>
  <c r="D33" i="6"/>
  <c r="D2445" i="6"/>
  <c r="D2419" i="6"/>
  <c r="D2684" i="6"/>
  <c r="D3697" i="6"/>
  <c r="D3290" i="6"/>
  <c r="D1760" i="6"/>
  <c r="D1920" i="6"/>
  <c r="D3065" i="6"/>
  <c r="E4227" i="6"/>
  <c r="D2243" i="6"/>
  <c r="D564" i="6"/>
  <c r="D1539" i="6"/>
  <c r="D798" i="6"/>
  <c r="E1869" i="6"/>
  <c r="D94" i="6"/>
  <c r="D2010" i="6"/>
  <c r="D666" i="6"/>
  <c r="D2212" i="6"/>
  <c r="D49" i="6"/>
  <c r="D1751" i="6"/>
  <c r="D791" i="6"/>
  <c r="D961" i="6"/>
  <c r="D87" i="6"/>
  <c r="D1165" i="6"/>
  <c r="E4213" i="6"/>
  <c r="D2181" i="6"/>
  <c r="D478" i="6"/>
  <c r="D1477" i="6"/>
  <c r="D848" i="6"/>
  <c r="E2960" i="6"/>
  <c r="D977" i="6"/>
  <c r="D2822" i="6"/>
  <c r="D856" i="6"/>
  <c r="D3792" i="6"/>
  <c r="D1024" i="6"/>
  <c r="D495" i="6"/>
  <c r="D1878" i="6"/>
  <c r="E3784" i="6"/>
  <c r="D1174" i="6"/>
  <c r="D201" i="6"/>
  <c r="D2078" i="6"/>
  <c r="D254" i="6"/>
  <c r="D1187" i="6"/>
  <c r="D826" i="6"/>
  <c r="D1445" i="6"/>
  <c r="D209" i="6"/>
  <c r="D1837" i="6"/>
  <c r="D781" i="6"/>
  <c r="D1133" i="6"/>
  <c r="D1513" i="6"/>
  <c r="D3938" i="6"/>
  <c r="D1864" i="6"/>
  <c r="D2163" i="6"/>
  <c r="D2975" i="6"/>
  <c r="D3332" i="6"/>
  <c r="D2906" i="6"/>
  <c r="D3866" i="6"/>
  <c r="D2631" i="6"/>
  <c r="D1345" i="6"/>
  <c r="D2734" i="6"/>
  <c r="E4223" i="6"/>
  <c r="D385" i="6"/>
  <c r="D707" i="6"/>
  <c r="D1456" i="6"/>
  <c r="D256" i="6"/>
  <c r="D1287" i="6"/>
  <c r="D82" i="6"/>
  <c r="E2804" i="6"/>
  <c r="D812" i="6"/>
  <c r="D1500" i="6"/>
  <c r="D108" i="6"/>
  <c r="D1782" i="6"/>
  <c r="D474" i="6"/>
  <c r="D2258" i="6"/>
  <c r="D67" i="6"/>
  <c r="D1554" i="6"/>
  <c r="D658" i="6"/>
  <c r="D265" i="6"/>
  <c r="D670" i="6"/>
  <c r="D1669" i="6"/>
  <c r="E4284" i="6"/>
  <c r="D305" i="6"/>
  <c r="D336" i="6"/>
  <c r="E3360" i="6"/>
  <c r="D2003" i="6"/>
  <c r="D923" i="6"/>
  <c r="D1299" i="6"/>
  <c r="D219" i="6"/>
  <c r="D2448" i="6"/>
  <c r="E4016" i="6"/>
  <c r="D1179" i="6"/>
  <c r="D992" i="6"/>
  <c r="D2349" i="6"/>
  <c r="D626" i="6"/>
  <c r="D1379" i="6"/>
  <c r="D1018" i="6"/>
  <c r="D2042" i="6"/>
  <c r="D314" i="6"/>
  <c r="E4212" i="6"/>
  <c r="D2493" i="6"/>
  <c r="D3889" i="6"/>
  <c r="D2970" i="6"/>
  <c r="D2546" i="6"/>
  <c r="D4306" i="6"/>
  <c r="D1506" i="6"/>
  <c r="D1054" i="6"/>
  <c r="D582" i="6"/>
  <c r="D1446" i="6"/>
  <c r="E4196" i="6"/>
  <c r="D2406" i="6"/>
  <c r="D36" i="6"/>
  <c r="D2501" i="6"/>
  <c r="E2865" i="6"/>
  <c r="D1420" i="6"/>
  <c r="D412" i="6"/>
  <c r="D1546" i="6"/>
  <c r="D138" i="6"/>
  <c r="D1672" i="6"/>
  <c r="E3767" i="6"/>
  <c r="D1856" i="6"/>
  <c r="D955" i="6"/>
  <c r="E2524" i="6"/>
  <c r="D632" i="6"/>
  <c r="D1144" i="6"/>
  <c r="E4246" i="6"/>
  <c r="D1087" i="6"/>
  <c r="E4268" i="6"/>
  <c r="D1746" i="6"/>
  <c r="D850" i="6"/>
  <c r="D921" i="6"/>
  <c r="D146" i="6"/>
  <c r="D2358" i="6"/>
  <c r="D1233" i="6"/>
  <c r="D2845" i="6"/>
  <c r="E3800" i="6"/>
  <c r="D1584" i="6"/>
  <c r="D930" i="6"/>
  <c r="E3003" i="6"/>
  <c r="D536" i="6"/>
  <c r="D2220" i="6"/>
  <c r="D892" i="6"/>
  <c r="D1247" i="6"/>
  <c r="D1102" i="6"/>
  <c r="E4255" i="6"/>
  <c r="D2541" i="6"/>
  <c r="D1703" i="6"/>
  <c r="E1927" i="6"/>
  <c r="E2781" i="6"/>
  <c r="E4066" i="6"/>
  <c r="E3311" i="6"/>
  <c r="E2139" i="6"/>
  <c r="E4059" i="6"/>
  <c r="E3228" i="6"/>
  <c r="E2034" i="6"/>
  <c r="E3134" i="6"/>
  <c r="E3375" i="6"/>
  <c r="E1311" i="6"/>
  <c r="E3021" i="6"/>
  <c r="E2083" i="6"/>
  <c r="E4003" i="6"/>
  <c r="E1557" i="6"/>
  <c r="E3130" i="6"/>
  <c r="D634" i="6"/>
  <c r="E3494" i="6"/>
  <c r="E2390" i="6"/>
  <c r="E3766" i="6"/>
  <c r="E2215" i="6"/>
  <c r="E3061" i="6"/>
  <c r="E3348" i="6"/>
  <c r="E2154" i="6"/>
  <c r="E3630" i="6"/>
  <c r="E1341" i="6"/>
  <c r="E3042" i="6"/>
  <c r="E2989" i="6"/>
  <c r="E3554" i="6"/>
  <c r="E2704" i="6"/>
  <c r="E3047" i="6"/>
  <c r="E1729" i="6"/>
  <c r="E120" i="6"/>
  <c r="E2121" i="6"/>
  <c r="E2938" i="6"/>
  <c r="E2768" i="6"/>
  <c r="E3111" i="6"/>
  <c r="E1811" i="6"/>
  <c r="E3190" i="6"/>
  <c r="E2605" i="6"/>
  <c r="E3821" i="6"/>
  <c r="E2270" i="6"/>
  <c r="E3100" i="6"/>
  <c r="E2723" i="6"/>
  <c r="E1324" i="6"/>
  <c r="E3185" i="6"/>
  <c r="E2422" i="6"/>
  <c r="E3650" i="6"/>
  <c r="E2784" i="6"/>
  <c r="E3837" i="6"/>
  <c r="E1388" i="6"/>
  <c r="E3249" i="6"/>
  <c r="E2486" i="6"/>
  <c r="E3734" i="6"/>
  <c r="E2672" i="6"/>
  <c r="E3222" i="6"/>
  <c r="E2063" i="6"/>
  <c r="E2460" i="6"/>
  <c r="E2697" i="6"/>
  <c r="D1453" i="6"/>
  <c r="E1707" i="6"/>
  <c r="E2747" i="6"/>
  <c r="E2010" i="6"/>
  <c r="E2904" i="6"/>
  <c r="E1062" i="6"/>
  <c r="E2291" i="6"/>
  <c r="E3997" i="6"/>
  <c r="E1749" i="6"/>
  <c r="E3276" i="6"/>
  <c r="E2393" i="6"/>
  <c r="E2499" i="6"/>
  <c r="E1651" i="6"/>
  <c r="E2932" i="6"/>
  <c r="E2917" i="6"/>
  <c r="E4133" i="6"/>
  <c r="E2188" i="6"/>
  <c r="E4108" i="6"/>
  <c r="E1715" i="6"/>
  <c r="E3025" i="6"/>
  <c r="E2981" i="6"/>
  <c r="E763" i="6"/>
  <c r="E1762" i="6"/>
  <c r="E2738" i="6"/>
  <c r="E1921" i="6"/>
  <c r="E4153" i="6"/>
  <c r="E1154" i="6"/>
  <c r="E3459" i="6"/>
  <c r="E2065" i="6"/>
  <c r="E3565" i="6"/>
  <c r="E2604" i="6"/>
  <c r="E1495" i="6"/>
  <c r="E1950" i="6"/>
  <c r="E3488" i="6"/>
  <c r="E2129" i="6"/>
  <c r="E3668" i="6"/>
  <c r="E2880" i="6"/>
  <c r="E1855" i="6"/>
  <c r="E3057" i="6"/>
  <c r="E2178" i="6"/>
  <c r="E3262" i="6"/>
  <c r="E1069" i="6"/>
  <c r="E3577" i="6"/>
  <c r="D125" i="6"/>
  <c r="D2718" i="6"/>
  <c r="D517" i="6"/>
  <c r="D1637" i="6"/>
  <c r="E3960" i="6"/>
  <c r="D1328" i="6"/>
  <c r="D115" i="6"/>
  <c r="D1271" i="6"/>
  <c r="E3366" i="6"/>
  <c r="D1635" i="6"/>
  <c r="D427" i="6"/>
  <c r="D905" i="6"/>
  <c r="D1393" i="6"/>
  <c r="D2590" i="6"/>
  <c r="E4271" i="6"/>
  <c r="D2685" i="6"/>
  <c r="D1026" i="6"/>
  <c r="E3503" i="6"/>
  <c r="D503" i="6"/>
  <c r="D1655" i="6"/>
  <c r="E3848" i="6"/>
  <c r="D2336" i="6"/>
  <c r="E4267" i="6"/>
  <c r="D2728" i="6"/>
  <c r="E3831" i="6"/>
  <c r="D2751" i="6"/>
  <c r="D1401" i="6"/>
  <c r="D1671" i="6"/>
  <c r="D328" i="6"/>
  <c r="D1295" i="6"/>
  <c r="D847" i="6"/>
  <c r="D1846" i="6"/>
  <c r="E3847" i="6"/>
  <c r="E3001" i="6"/>
  <c r="D343" i="6"/>
  <c r="D361" i="6"/>
  <c r="D819" i="6"/>
  <c r="D1254" i="6"/>
  <c r="E4023" i="6"/>
  <c r="D1774" i="6"/>
  <c r="D782" i="6"/>
  <c r="D1041" i="6"/>
  <c r="D66" i="6"/>
  <c r="D2739" i="6"/>
  <c r="D3057" i="6"/>
  <c r="D2204" i="6"/>
  <c r="D3285" i="6"/>
  <c r="D3682" i="6"/>
  <c r="D2555" i="6"/>
  <c r="D2873" i="6"/>
  <c r="D1112" i="6"/>
  <c r="D282" i="6"/>
  <c r="D2552" i="6"/>
  <c r="E3911" i="6"/>
  <c r="D2525" i="6"/>
  <c r="D756" i="6"/>
  <c r="D2678" i="6"/>
  <c r="D1161" i="6"/>
  <c r="D2773" i="6"/>
  <c r="D203" i="6"/>
  <c r="E3614" i="6"/>
  <c r="D869" i="6"/>
  <c r="D1605" i="6"/>
  <c r="D165" i="6"/>
  <c r="D1046" i="6"/>
  <c r="D531" i="6"/>
  <c r="D553" i="6"/>
  <c r="D116" i="6"/>
  <c r="D1603" i="6"/>
  <c r="D779" i="6"/>
  <c r="D1857" i="6"/>
  <c r="D799" i="6"/>
  <c r="D1734" i="6"/>
  <c r="D95" i="6"/>
  <c r="D825" i="6"/>
  <c r="D1241" i="6"/>
  <c r="E4243" i="6"/>
  <c r="D1980" i="6"/>
  <c r="D716" i="6"/>
  <c r="D1276" i="6"/>
  <c r="D12" i="6"/>
  <c r="D1274" i="6"/>
  <c r="D916" i="6"/>
  <c r="D297" i="6"/>
  <c r="D1641" i="6"/>
  <c r="D2838" i="6"/>
  <c r="D363" i="6"/>
  <c r="D1164" i="6"/>
  <c r="D1011" i="6"/>
  <c r="D1771" i="6"/>
  <c r="D307" i="6"/>
  <c r="D23" i="6"/>
  <c r="D3208" i="6"/>
  <c r="D3656" i="6"/>
  <c r="D4187" i="6"/>
  <c r="D4118" i="6"/>
  <c r="D3652" i="6"/>
  <c r="D3226" i="6"/>
  <c r="D1142" i="6"/>
  <c r="D583" i="6"/>
  <c r="D1415" i="6"/>
  <c r="E4197" i="6"/>
  <c r="D1224" i="6"/>
  <c r="D93" i="6"/>
  <c r="D1408" i="6"/>
  <c r="E2968" i="6"/>
  <c r="D1333" i="6"/>
  <c r="D341" i="6"/>
  <c r="D1531" i="6"/>
  <c r="D195" i="6"/>
  <c r="D1170" i="6"/>
  <c r="D786" i="6"/>
  <c r="D2672" i="6"/>
  <c r="D1004" i="6"/>
  <c r="E3860" i="6"/>
  <c r="D1409" i="6"/>
  <c r="D2503" i="6"/>
  <c r="E4287" i="6"/>
  <c r="D1063" i="6"/>
  <c r="D79" i="6"/>
  <c r="D1795" i="6"/>
  <c r="D971" i="6"/>
  <c r="D1077" i="6"/>
  <c r="D267" i="6"/>
  <c r="D2152" i="6"/>
  <c r="D1386" i="6"/>
  <c r="E3927" i="6"/>
  <c r="D2041" i="6"/>
  <c r="E3502" i="6"/>
  <c r="D2195" i="6"/>
  <c r="D935" i="6"/>
  <c r="D2320" i="6"/>
  <c r="D494" i="6"/>
  <c r="D377" i="6"/>
  <c r="E3776" i="6"/>
  <c r="D1064" i="6"/>
  <c r="D1833" i="6"/>
  <c r="D2087" i="6"/>
  <c r="D1129" i="6"/>
  <c r="D2326" i="6"/>
  <c r="D2527" i="6"/>
  <c r="D1744" i="6"/>
  <c r="D2418" i="6"/>
  <c r="D2675" i="6"/>
  <c r="D2695" i="6"/>
  <c r="D4250" i="6"/>
  <c r="D4273" i="6"/>
  <c r="E4203" i="6"/>
  <c r="D873" i="6"/>
  <c r="D540" i="6"/>
  <c r="D1643" i="6"/>
  <c r="D774" i="6"/>
  <c r="E2786" i="6"/>
  <c r="D70" i="6"/>
  <c r="D2114" i="6"/>
  <c r="D642" i="6"/>
  <c r="D625" i="6"/>
  <c r="D25" i="6"/>
  <c r="D1855" i="6"/>
  <c r="D767" i="6"/>
  <c r="D1151" i="6"/>
  <c r="D63" i="6"/>
  <c r="D1141" i="6"/>
  <c r="E4189" i="6"/>
  <c r="D569" i="6"/>
  <c r="D454" i="6"/>
  <c r="D1581" i="6"/>
  <c r="D824" i="6"/>
  <c r="E3842" i="6"/>
  <c r="D161" i="6"/>
  <c r="D2798" i="6"/>
  <c r="D704" i="6"/>
  <c r="D1938" i="6"/>
  <c r="D854" i="6"/>
  <c r="D1470" i="6"/>
  <c r="D542" i="6"/>
  <c r="D2053" i="6"/>
  <c r="E4112" i="6"/>
  <c r="D2251" i="6"/>
  <c r="E3627" i="6"/>
  <c r="D1997" i="6"/>
  <c r="D275" i="6"/>
  <c r="D1186" i="6"/>
  <c r="D429" i="6"/>
  <c r="E3957" i="6"/>
  <c r="D1166" i="6"/>
  <c r="E4300" i="6"/>
  <c r="D1749" i="6"/>
  <c r="D1925" i="6"/>
  <c r="D2046" i="6"/>
  <c r="D2268" i="6"/>
  <c r="D3487" i="6"/>
  <c r="D3844" i="6"/>
  <c r="D3418" i="6"/>
  <c r="D2283" i="6"/>
  <c r="D2556" i="6"/>
  <c r="D2584" i="6"/>
  <c r="D1705" i="6"/>
  <c r="D2607" i="6"/>
  <c r="D593" i="6"/>
  <c r="D1399" i="6"/>
  <c r="D747" i="6"/>
  <c r="D2805" i="6"/>
  <c r="D616" i="6"/>
  <c r="D1264" i="6"/>
  <c r="D186" i="6"/>
  <c r="D1317" i="6"/>
  <c r="D852" i="6"/>
  <c r="D1924" i="6"/>
  <c r="D148" i="6"/>
  <c r="D2206" i="6"/>
  <c r="D450" i="6"/>
  <c r="D1315" i="6"/>
  <c r="D107" i="6"/>
  <c r="D1978" i="6"/>
  <c r="D762" i="6"/>
  <c r="D2487" i="6"/>
  <c r="D646" i="6"/>
  <c r="D1773" i="6"/>
  <c r="E4260" i="6"/>
  <c r="D1040" i="6"/>
  <c r="D312" i="6"/>
  <c r="E3132" i="6"/>
  <c r="D643" i="6"/>
  <c r="D1275" i="6"/>
  <c r="E4193" i="6"/>
  <c r="D1533" i="6"/>
  <c r="D1417" i="6"/>
  <c r="D2138" i="6"/>
  <c r="E4265" i="6"/>
  <c r="D1679" i="6"/>
  <c r="D719" i="6"/>
  <c r="D1861" i="6"/>
  <c r="D467" i="6"/>
  <c r="D1378" i="6"/>
  <c r="E3302" i="6"/>
  <c r="D2033" i="6"/>
  <c r="D2023" i="6"/>
  <c r="D2385" i="6"/>
  <c r="D1240" i="6"/>
  <c r="D2355" i="6"/>
  <c r="D2504" i="6"/>
  <c r="D2851" i="6"/>
  <c r="D1482" i="6"/>
  <c r="D1511" i="6"/>
  <c r="E3720" i="6"/>
  <c r="D2062" i="6"/>
  <c r="D366" i="6"/>
  <c r="D2055" i="6"/>
  <c r="D396" i="6"/>
  <c r="D2318" i="6"/>
  <c r="D245" i="6"/>
  <c r="D2036" i="6"/>
  <c r="D900" i="6"/>
  <c r="D2226" i="6"/>
  <c r="D498" i="6"/>
  <c r="D2768" i="6"/>
  <c r="E3808" i="6"/>
  <c r="D329" i="6"/>
  <c r="E4266" i="6"/>
  <c r="D2599" i="6"/>
  <c r="E4191" i="6"/>
  <c r="D2702" i="6"/>
  <c r="D416" i="6"/>
  <c r="D1778" i="6"/>
  <c r="D310" i="6"/>
  <c r="D2170" i="6"/>
  <c r="D954" i="6"/>
  <c r="D1466" i="6"/>
  <c r="D250" i="6"/>
  <c r="D2782" i="6"/>
  <c r="D1209" i="6"/>
  <c r="D1656" i="6"/>
  <c r="E3549" i="6"/>
  <c r="D2175" i="6"/>
  <c r="D778" i="6"/>
  <c r="E3208" i="6"/>
  <c r="D384" i="6"/>
  <c r="D2196" i="6"/>
  <c r="D740" i="6"/>
  <c r="D1223" i="6"/>
  <c r="D1042" i="6"/>
  <c r="D1871" i="6"/>
  <c r="D911" i="6"/>
  <c r="D1167" i="6"/>
  <c r="D1153" i="6"/>
  <c r="E1951" i="6"/>
  <c r="E3446" i="6"/>
  <c r="E2800" i="6"/>
  <c r="E3015" i="6"/>
  <c r="E1775" i="6"/>
  <c r="E3763" i="6"/>
  <c r="E1359" i="6"/>
  <c r="E2888" i="6"/>
  <c r="E1694" i="6"/>
  <c r="E3079" i="6"/>
  <c r="E1843" i="6"/>
  <c r="E2864" i="6"/>
  <c r="E1851" i="6"/>
  <c r="E3899" i="6"/>
  <c r="E1581" i="6"/>
  <c r="E3282" i="6"/>
  <c r="D530" i="6"/>
  <c r="E2478" i="6"/>
  <c r="E3739" i="6"/>
  <c r="E1357" i="6"/>
  <c r="E2883" i="6"/>
  <c r="E2093" i="6"/>
  <c r="E2050" i="6"/>
  <c r="E3308" i="6"/>
  <c r="E2553" i="6"/>
  <c r="E3199" i="6"/>
  <c r="E2027" i="6"/>
  <c r="E3890" i="6"/>
  <c r="E2149" i="6"/>
  <c r="E4165" i="6"/>
  <c r="E1798" i="6"/>
  <c r="E3188" i="6"/>
  <c r="E1986" i="6"/>
  <c r="E3475" i="6"/>
  <c r="E2275" i="6"/>
  <c r="E3158" i="6"/>
  <c r="E1863" i="6"/>
  <c r="E3252" i="6"/>
  <c r="E2501" i="6"/>
  <c r="E2660" i="6"/>
  <c r="E1755" i="6"/>
  <c r="E2896" i="6"/>
  <c r="E1575" i="6"/>
  <c r="E2619" i="6"/>
  <c r="E1036" i="6"/>
  <c r="E3081" i="6"/>
  <c r="E1829" i="6"/>
  <c r="E3350" i="6"/>
  <c r="E2424" i="6"/>
  <c r="E3150" i="6"/>
  <c r="E1132" i="6"/>
  <c r="E3145" i="6"/>
  <c r="E2211" i="6"/>
  <c r="E869" i="6"/>
  <c r="E2696" i="6"/>
  <c r="E3700" i="6"/>
  <c r="E2151" i="6"/>
  <c r="E2992" i="6"/>
  <c r="E1298" i="6"/>
  <c r="D1349" i="6"/>
  <c r="E1164" i="6"/>
  <c r="E2866" i="6"/>
  <c r="E2162" i="6"/>
  <c r="E3644" i="6"/>
  <c r="E1126" i="6"/>
  <c r="E2456" i="6"/>
  <c r="E1346" i="6"/>
  <c r="E3561" i="6"/>
  <c r="E2798" i="6"/>
  <c r="E4046" i="6"/>
  <c r="D426" i="6"/>
  <c r="E2651" i="6"/>
  <c r="E2042" i="6"/>
  <c r="E4010" i="6"/>
  <c r="E1644" i="6"/>
  <c r="E2392" i="6"/>
  <c r="E3406" i="6"/>
  <c r="E2715" i="6"/>
  <c r="E2106" i="6"/>
  <c r="E4074" i="6"/>
  <c r="E1594" i="6"/>
  <c r="E2698" i="6"/>
  <c r="E2022" i="6"/>
  <c r="E3467" i="6"/>
  <c r="E2656" i="6"/>
  <c r="E2659" i="6"/>
  <c r="E1607" i="6"/>
  <c r="E3163" i="6"/>
  <c r="E2352" i="6"/>
  <c r="E2547" i="6"/>
  <c r="E1874" i="6"/>
  <c r="E3512" i="6"/>
  <c r="E1779" i="6"/>
  <c r="E3227" i="6"/>
  <c r="E2416" i="6"/>
  <c r="E2611" i="6"/>
  <c r="E2310" i="6"/>
  <c r="E2921" i="6"/>
  <c r="E1946" i="6"/>
  <c r="E4042" i="6"/>
  <c r="E1101" i="6"/>
  <c r="E4155" i="6"/>
  <c r="E3430" i="6"/>
  <c r="D38" i="6"/>
  <c r="D369" i="6"/>
  <c r="D621" i="6"/>
  <c r="D1580" i="6"/>
  <c r="D927" i="6"/>
  <c r="D603" i="6"/>
  <c r="D223" i="6"/>
  <c r="D1995" i="6"/>
  <c r="D723" i="6"/>
  <c r="D313" i="6"/>
  <c r="D2297" i="6"/>
  <c r="E3974" i="6"/>
  <c r="D984" i="6"/>
  <c r="D2533" i="6"/>
  <c r="D280" i="6"/>
  <c r="D155" i="6"/>
  <c r="D88" i="6"/>
  <c r="D513" i="6"/>
  <c r="D607" i="6"/>
  <c r="D1542" i="6"/>
  <c r="D1753" i="6"/>
  <c r="D437" i="6"/>
  <c r="D1048" i="6"/>
  <c r="E4167" i="6"/>
  <c r="D2640" i="6"/>
  <c r="D1889" i="6"/>
  <c r="D2485" i="6"/>
  <c r="D368" i="6"/>
  <c r="D1719" i="6"/>
  <c r="D887" i="6"/>
  <c r="D705" i="6"/>
  <c r="E3743" i="6"/>
  <c r="E1217" i="6"/>
  <c r="D319" i="6"/>
  <c r="D1588" i="6"/>
  <c r="E4258" i="6"/>
  <c r="D1870" i="6"/>
  <c r="D50" i="6"/>
  <c r="D1199" i="6"/>
  <c r="E4159" i="6"/>
  <c r="D1750" i="6"/>
  <c r="D1990" i="6"/>
  <c r="D2263" i="6"/>
  <c r="D1298" i="6"/>
  <c r="D3797" i="6"/>
  <c r="D2815" i="6"/>
  <c r="D2372" i="6"/>
  <c r="D4251" i="6"/>
  <c r="D2329" i="6"/>
  <c r="D1218" i="6"/>
  <c r="D258" i="6"/>
  <c r="D2239" i="6"/>
  <c r="E3823" i="6"/>
  <c r="D2629" i="6"/>
  <c r="D732" i="6"/>
  <c r="D2287" i="6"/>
  <c r="D1201" i="6"/>
  <c r="D2398" i="6"/>
  <c r="D179" i="6"/>
  <c r="E3428" i="6"/>
  <c r="D845" i="6"/>
  <c r="D1709" i="6"/>
  <c r="D141" i="6"/>
  <c r="D1904" i="6"/>
  <c r="D379" i="6"/>
  <c r="D1089" i="6"/>
  <c r="D92" i="6"/>
  <c r="D1707" i="6"/>
  <c r="D755" i="6"/>
  <c r="D1801" i="6"/>
  <c r="D647" i="6"/>
  <c r="D1710" i="6"/>
  <c r="E4261" i="6"/>
  <c r="D633" i="6"/>
  <c r="D1072" i="6"/>
  <c r="E2372" i="6"/>
  <c r="D692" i="6"/>
  <c r="D1380" i="6"/>
  <c r="E4306" i="6"/>
  <c r="D1662" i="6"/>
  <c r="D354" i="6"/>
  <c r="D2123" i="6"/>
  <c r="E4314" i="6"/>
  <c r="D2430" i="6"/>
  <c r="D912" i="6"/>
  <c r="D1926" i="6"/>
  <c r="D1780" i="6"/>
  <c r="D132" i="6"/>
  <c r="D1053" i="6"/>
  <c r="D795" i="6"/>
  <c r="D3597" i="6"/>
  <c r="D4045" i="6"/>
  <c r="D3670" i="6"/>
  <c r="D3295" i="6"/>
  <c r="D2817" i="6"/>
  <c r="D3738" i="6"/>
  <c r="D1467" i="6"/>
  <c r="D1528" i="6"/>
  <c r="D943" i="6"/>
  <c r="D2111" i="6"/>
  <c r="D239" i="6"/>
  <c r="D393" i="6"/>
  <c r="D133" i="6"/>
  <c r="D841" i="6"/>
  <c r="D118" i="6"/>
  <c r="D2013" i="6"/>
  <c r="D701" i="6"/>
  <c r="D1955" i="6"/>
  <c r="D235" i="6"/>
  <c r="D1594" i="6"/>
  <c r="D890" i="6"/>
  <c r="D2249" i="6"/>
  <c r="D1044" i="6"/>
  <c r="D2057" i="6"/>
  <c r="D1769" i="6"/>
  <c r="D2456" i="6"/>
  <c r="D1031" i="6"/>
  <c r="D1507" i="6"/>
  <c r="D119" i="6"/>
  <c r="D1899" i="6"/>
  <c r="D947" i="6"/>
  <c r="D1195" i="6"/>
  <c r="D243" i="6"/>
  <c r="D2344" i="6"/>
  <c r="E4272" i="6"/>
  <c r="D2567" i="6"/>
  <c r="D1793" i="6"/>
  <c r="D2670" i="6"/>
  <c r="D835" i="6"/>
  <c r="E3534" i="6"/>
  <c r="D1289" i="6"/>
  <c r="D2237" i="6"/>
  <c r="D797" i="6"/>
  <c r="D2709" i="6"/>
  <c r="E3824" i="6"/>
  <c r="D2622" i="6"/>
  <c r="E4162" i="6"/>
  <c r="D2717" i="6"/>
  <c r="D90" i="6"/>
  <c r="D4007" i="6"/>
  <c r="D3984" i="6"/>
  <c r="D1119" i="6"/>
  <c r="D2480" i="6"/>
  <c r="D4193" i="6"/>
  <c r="D2911" i="6"/>
  <c r="D3871" i="6"/>
  <c r="D373" i="6"/>
  <c r="D1652" i="6"/>
  <c r="D1028" i="6"/>
  <c r="D2259" i="6"/>
  <c r="E4293" i="6"/>
  <c r="D577" i="6"/>
  <c r="D475" i="6"/>
  <c r="D1363" i="6"/>
  <c r="E3574" i="6"/>
  <c r="D1621" i="6"/>
  <c r="D1249" i="6"/>
  <c r="D2605" i="6"/>
  <c r="D32" i="6"/>
  <c r="D1767" i="6"/>
  <c r="D551" i="6"/>
  <c r="D1821" i="6"/>
  <c r="D359" i="6"/>
  <c r="D1614" i="6"/>
  <c r="D942" i="6"/>
  <c r="D2197" i="6"/>
  <c r="D65" i="6"/>
  <c r="D2648" i="6"/>
  <c r="D1257" i="6"/>
  <c r="D2671" i="6"/>
  <c r="E3992" i="6"/>
  <c r="D545" i="6"/>
  <c r="D894" i="6"/>
  <c r="D1574" i="6"/>
  <c r="D518" i="6"/>
  <c r="D2157" i="6"/>
  <c r="E3968" i="6"/>
  <c r="D2227" i="6"/>
  <c r="D910" i="6"/>
  <c r="D1973" i="6"/>
  <c r="D123" i="6"/>
  <c r="D1162" i="6"/>
  <c r="D277" i="6"/>
  <c r="E3980" i="6"/>
  <c r="D989" i="6"/>
  <c r="D1725" i="6"/>
  <c r="D285" i="6"/>
  <c r="D2185" i="6"/>
  <c r="D1126" i="6"/>
  <c r="D3908" i="6"/>
  <c r="D3021" i="6"/>
  <c r="D3930" i="6"/>
  <c r="D1320" i="6"/>
  <c r="D2655" i="6"/>
  <c r="D2789" i="6"/>
  <c r="D1681" i="6"/>
  <c r="D2711" i="6"/>
  <c r="D401" i="6"/>
  <c r="D1291" i="6"/>
  <c r="D351" i="6"/>
  <c r="D1954" i="6"/>
  <c r="D80" i="6"/>
  <c r="D1559" i="6"/>
  <c r="D599" i="6"/>
  <c r="D1677" i="6"/>
  <c r="D301" i="6"/>
  <c r="D1260" i="6"/>
  <c r="D956" i="6"/>
  <c r="D1867" i="6"/>
  <c r="E4221" i="6"/>
  <c r="D938" i="6"/>
  <c r="D403" i="6"/>
  <c r="D353" i="6"/>
  <c r="D1058" i="6"/>
  <c r="D1229" i="6"/>
  <c r="D1177" i="6"/>
  <c r="E4136" i="6"/>
  <c r="D1094" i="6"/>
  <c r="D430" i="6"/>
  <c r="D1685" i="6"/>
  <c r="D800" i="6"/>
  <c r="D1078" i="6"/>
  <c r="D683" i="6"/>
  <c r="D1699" i="6"/>
  <c r="E4297" i="6"/>
  <c r="D1957" i="6"/>
  <c r="D1457" i="6"/>
  <c r="D2242" i="6"/>
  <c r="D240" i="6"/>
  <c r="D2143" i="6"/>
  <c r="D759" i="6"/>
  <c r="D1965" i="6"/>
  <c r="D315" i="6"/>
  <c r="D1354" i="6"/>
  <c r="D970" i="6"/>
  <c r="D1993" i="6"/>
  <c r="D3687" i="6"/>
  <c r="D3536" i="6"/>
  <c r="D4242" i="6"/>
  <c r="D2591" i="6"/>
  <c r="D3367" i="6"/>
  <c r="D2018" i="6"/>
  <c r="D4109" i="6"/>
  <c r="D15" i="6"/>
  <c r="D697" i="6"/>
  <c r="D598" i="6"/>
  <c r="D1597" i="6"/>
  <c r="D968" i="6"/>
  <c r="E3097" i="6"/>
  <c r="D264" i="6"/>
  <c r="D2012" i="6"/>
  <c r="D620" i="6"/>
  <c r="D897" i="6"/>
  <c r="D986" i="6"/>
  <c r="D2120" i="6"/>
  <c r="D1737" i="6"/>
  <c r="D2214" i="6"/>
  <c r="D849" i="6"/>
  <c r="D1367" i="6"/>
  <c r="D105" i="6"/>
  <c r="D2453" i="6"/>
  <c r="D648" i="6"/>
  <c r="D1615" i="6"/>
  <c r="D538" i="6"/>
  <c r="E3284" i="6"/>
  <c r="E4209" i="6"/>
  <c r="D1826" i="6"/>
  <c r="D546" i="6"/>
  <c r="D2028" i="6"/>
  <c r="E4247" i="6"/>
  <c r="D1697" i="6"/>
  <c r="D2766" i="6"/>
  <c r="D529" i="6"/>
  <c r="D2861" i="6"/>
  <c r="E3677" i="6"/>
  <c r="D2351" i="6"/>
  <c r="D744" i="6"/>
  <c r="D1565" i="6"/>
  <c r="D1100" i="6"/>
  <c r="D1903" i="6"/>
  <c r="E3752" i="6"/>
  <c r="D2429" i="6"/>
  <c r="D951" i="6"/>
  <c r="D1591" i="6"/>
  <c r="E2564" i="6"/>
  <c r="E3730" i="6"/>
  <c r="E2824" i="6"/>
  <c r="E3167" i="6"/>
  <c r="E1867" i="6"/>
  <c r="E112" i="6"/>
  <c r="E1551" i="6"/>
  <c r="E3084" i="6"/>
  <c r="E1917" i="6"/>
  <c r="E3231" i="6"/>
  <c r="E1931" i="6"/>
  <c r="E3069" i="6"/>
  <c r="E2003" i="6"/>
  <c r="E4051" i="6"/>
  <c r="E2970" i="6"/>
  <c r="E1511" i="6"/>
  <c r="D1962" i="6"/>
  <c r="E2965" i="6"/>
  <c r="E4034" i="6"/>
  <c r="E1091" i="6"/>
  <c r="E2298" i="6"/>
  <c r="D4167" i="6"/>
  <c r="E1818" i="6"/>
  <c r="E3204" i="6"/>
  <c r="E2317" i="6"/>
  <c r="E3351" i="6"/>
  <c r="E2051" i="6"/>
  <c r="E3786" i="6"/>
  <c r="E2845" i="6"/>
  <c r="E4061" i="6"/>
  <c r="E1823" i="6"/>
  <c r="E3340" i="6"/>
  <c r="E1741" i="6"/>
  <c r="E3371" i="6"/>
  <c r="E2909" i="6"/>
  <c r="E4125" i="6"/>
  <c r="E1887" i="6"/>
  <c r="E429" i="6"/>
  <c r="E2235" i="6"/>
  <c r="E4081" i="6"/>
  <c r="E1052" i="6"/>
  <c r="E3089" i="6"/>
  <c r="E1893" i="6"/>
  <c r="E2771" i="6"/>
  <c r="E1244" i="6"/>
  <c r="E3233" i="6"/>
  <c r="E2342" i="6"/>
  <c r="E1508" i="6"/>
  <c r="E2512" i="6"/>
  <c r="E3685" i="6"/>
  <c r="E1308" i="6"/>
  <c r="E3297" i="6"/>
  <c r="E2406" i="6"/>
  <c r="E2609" i="6"/>
  <c r="E3636" i="6"/>
  <c r="E1293" i="6"/>
  <c r="E2628" i="6"/>
  <c r="E2998" i="6"/>
  <c r="E3358" i="6"/>
  <c r="D114" i="6"/>
  <c r="E2411" i="6"/>
  <c r="E1335" i="6"/>
  <c r="E3060" i="6"/>
  <c r="E2292" i="6"/>
  <c r="E2608" i="6"/>
  <c r="E3635" i="6"/>
  <c r="E1340" i="6"/>
  <c r="E3265" i="6"/>
  <c r="E2438" i="6"/>
  <c r="E3750" i="6"/>
  <c r="E1379" i="6"/>
  <c r="E2355" i="6"/>
  <c r="E1423" i="6"/>
  <c r="E3714" i="6"/>
  <c r="E1412" i="6"/>
  <c r="E3524" i="6"/>
  <c r="E2101" i="6"/>
  <c r="E2419" i="6"/>
  <c r="E1727" i="6"/>
  <c r="E3778" i="6"/>
  <c r="E1315" i="6"/>
  <c r="E2402" i="6"/>
  <c r="E1263" i="6"/>
  <c r="E3171" i="6"/>
  <c r="E2277" i="6"/>
  <c r="E437" i="6"/>
  <c r="E1701" i="6"/>
  <c r="E3315" i="6"/>
  <c r="E2376" i="6"/>
  <c r="E2699" i="6"/>
  <c r="E1962" i="6"/>
  <c r="E3664" i="6"/>
  <c r="E1806" i="6"/>
  <c r="E3379" i="6"/>
  <c r="E2440" i="6"/>
  <c r="E2763" i="6"/>
  <c r="E1771" i="6"/>
  <c r="E3105" i="6"/>
  <c r="E2098" i="6"/>
  <c r="E3540" i="6"/>
  <c r="E3439" i="6"/>
  <c r="E4132" i="6"/>
  <c r="D2960" i="6"/>
  <c r="E4204" i="6"/>
  <c r="D2260" i="6"/>
  <c r="D469" i="6"/>
  <c r="D1556" i="6"/>
  <c r="D775" i="6"/>
  <c r="E3479" i="6"/>
  <c r="D71" i="6"/>
  <c r="D1971" i="6"/>
  <c r="D571" i="6"/>
  <c r="D2229" i="6"/>
  <c r="E3839" i="6"/>
  <c r="D2414" i="6"/>
  <c r="D832" i="6"/>
  <c r="D2509" i="6"/>
  <c r="D128" i="6"/>
  <c r="D1206" i="6"/>
  <c r="E4254" i="6"/>
  <c r="D321" i="6"/>
  <c r="D455" i="6"/>
  <c r="D1518" i="6"/>
  <c r="D1601" i="6"/>
  <c r="E3346" i="6"/>
  <c r="E4103" i="6"/>
  <c r="D2616" i="6"/>
  <c r="D1609" i="6"/>
  <c r="D1987" i="6"/>
  <c r="E3110" i="6"/>
  <c r="D1567" i="6"/>
  <c r="D671" i="6"/>
  <c r="D2118" i="6"/>
  <c r="E4285" i="6"/>
  <c r="E3744" i="6"/>
  <c r="D2669" i="6"/>
  <c r="D807" i="6"/>
  <c r="D172" i="6"/>
  <c r="D1147" i="6"/>
  <c r="D406" i="6"/>
  <c r="E2426" i="6"/>
  <c r="E4095" i="6"/>
  <c r="D1854" i="6"/>
  <c r="D414" i="6"/>
  <c r="D1344" i="6"/>
  <c r="D2207" i="6"/>
  <c r="D2891" i="6"/>
  <c r="D3339" i="6"/>
  <c r="D2937" i="6"/>
  <c r="D4170" i="6"/>
  <c r="D3231" i="6"/>
  <c r="D2888" i="6"/>
  <c r="D1834" i="6"/>
  <c r="D746" i="6"/>
  <c r="D1130" i="6"/>
  <c r="E4144" i="6"/>
  <c r="D2446" i="6"/>
  <c r="E4175" i="6"/>
  <c r="D465" i="6"/>
  <c r="D2176" i="6"/>
  <c r="D792" i="6"/>
  <c r="D667" i="6"/>
  <c r="D1742" i="6"/>
  <c r="D46" i="6"/>
  <c r="D889" i="6"/>
  <c r="D629" i="6"/>
  <c r="D2797" i="6"/>
  <c r="D739" i="6"/>
  <c r="D1716" i="6"/>
  <c r="D580" i="6"/>
  <c r="D681" i="6"/>
  <c r="E4194" i="6"/>
  <c r="D1202" i="6"/>
  <c r="E3728" i="6"/>
  <c r="D1135" i="6"/>
  <c r="D303" i="6"/>
  <c r="D1686" i="6"/>
  <c r="D1449" i="6"/>
  <c r="D2188" i="6"/>
  <c r="D668" i="6"/>
  <c r="D1484" i="6"/>
  <c r="E4282" i="6"/>
  <c r="D1766" i="6"/>
  <c r="D202" i="6"/>
  <c r="D2099" i="6"/>
  <c r="E4128" i="6"/>
  <c r="D2534" i="6"/>
  <c r="D888" i="6"/>
  <c r="D1902" i="6"/>
  <c r="D364" i="6"/>
  <c r="D1339" i="6"/>
  <c r="D1027" i="6"/>
  <c r="D2002" i="6"/>
  <c r="D3139" i="6"/>
  <c r="D4099" i="6"/>
  <c r="D3716" i="6"/>
  <c r="D3341" i="6"/>
  <c r="D2883" i="6"/>
  <c r="D1979" i="6"/>
  <c r="D3084" i="6"/>
  <c r="D208" i="6"/>
  <c r="D1175" i="6"/>
  <c r="D727" i="6"/>
  <c r="D1726" i="6"/>
  <c r="E3710" i="6"/>
  <c r="E2764" i="6"/>
  <c r="D1169" i="6"/>
  <c r="D2117" i="6"/>
  <c r="D677" i="6"/>
  <c r="D2589" i="6"/>
  <c r="D1043" i="6"/>
  <c r="D1442" i="6"/>
  <c r="D674" i="6"/>
  <c r="D2097" i="6"/>
  <c r="E4288" i="6"/>
  <c r="D2853" i="6"/>
  <c r="E3666" i="6"/>
  <c r="D2232" i="6"/>
  <c r="D1553" i="6"/>
  <c r="D2366" i="6"/>
  <c r="D595" i="6"/>
  <c r="E4041" i="6"/>
  <c r="D1204" i="6"/>
  <c r="D68" i="6"/>
  <c r="D1811" i="6"/>
  <c r="D731" i="6"/>
  <c r="D2049" i="6"/>
  <c r="D58" i="6"/>
  <c r="D2520" i="6"/>
  <c r="E3626" i="6"/>
  <c r="D2543" i="6"/>
  <c r="D875" i="6"/>
  <c r="D2720" i="6"/>
  <c r="D1329" i="6"/>
  <c r="D1374" i="6"/>
  <c r="D837" i="6"/>
  <c r="D2334" i="6"/>
  <c r="E3588" i="6"/>
  <c r="D2726" i="6"/>
  <c r="E4098" i="6"/>
  <c r="D2821" i="6"/>
  <c r="D84" i="6"/>
  <c r="D3989" i="6"/>
  <c r="D1388" i="6"/>
  <c r="D1081" i="6"/>
  <c r="D2585" i="6"/>
  <c r="D3423" i="6"/>
  <c r="D2957" i="6"/>
  <c r="D3917" i="6"/>
  <c r="D1116" i="6"/>
  <c r="D236" i="6"/>
  <c r="D1723" i="6"/>
  <c r="D899" i="6"/>
  <c r="D2089" i="6"/>
  <c r="D790" i="6"/>
  <c r="D1682" i="6"/>
  <c r="E4257" i="6"/>
  <c r="D409" i="6"/>
  <c r="D157" i="6"/>
  <c r="E3674" i="6"/>
  <c r="D975" i="6"/>
  <c r="D1743" i="6"/>
  <c r="D271" i="6"/>
  <c r="D2424" i="6"/>
  <c r="D485" i="6"/>
  <c r="D1055" i="6"/>
  <c r="D150" i="6"/>
  <c r="D1661" i="6"/>
  <c r="D733" i="6"/>
  <c r="D1923" i="6"/>
  <c r="D1745" i="6"/>
  <c r="D2558" i="6"/>
  <c r="D913" i="6"/>
  <c r="D2653" i="6"/>
  <c r="D83" i="6"/>
  <c r="E3054" i="6"/>
  <c r="D2190" i="6"/>
  <c r="D1006" i="6"/>
  <c r="D1486" i="6"/>
  <c r="D302" i="6"/>
  <c r="D1596" i="6"/>
  <c r="E4301" i="6"/>
  <c r="D1366" i="6"/>
  <c r="D483" i="6"/>
  <c r="D1842" i="6"/>
  <c r="D637" i="6"/>
  <c r="D1566" i="6"/>
  <c r="D1029" i="6"/>
  <c r="D2149" i="6"/>
  <c r="D325" i="6"/>
  <c r="D337" i="6"/>
  <c r="D3034" i="6"/>
  <c r="D3482" i="6"/>
  <c r="D3075" i="6"/>
  <c r="D2620" i="6"/>
  <c r="D2758" i="6"/>
  <c r="D1613" i="6"/>
  <c r="D2765" i="6"/>
  <c r="D1657" i="6"/>
  <c r="D1160" i="6"/>
  <c r="D217" i="6"/>
  <c r="D1267" i="6"/>
  <c r="D199" i="6"/>
  <c r="D1930" i="6"/>
  <c r="D56" i="6"/>
  <c r="D1663" i="6"/>
  <c r="D575" i="6"/>
  <c r="D1653" i="6"/>
  <c r="D149" i="6"/>
  <c r="D1236" i="6"/>
  <c r="D804" i="6"/>
  <c r="D1843" i="6"/>
  <c r="D1038" i="6"/>
  <c r="E2435" i="6"/>
  <c r="D251" i="6"/>
  <c r="D2314" i="6"/>
  <c r="D906" i="6"/>
  <c r="D1205" i="6"/>
  <c r="D785" i="6"/>
  <c r="D1853" i="6"/>
  <c r="D925" i="6"/>
  <c r="D1149" i="6"/>
  <c r="D221" i="6"/>
  <c r="D1411" i="6"/>
  <c r="D124" i="6"/>
  <c r="D865" i="6"/>
  <c r="D787" i="6"/>
  <c r="D1698" i="6"/>
  <c r="D941" i="6"/>
  <c r="E4038" i="6"/>
  <c r="D1491" i="6"/>
  <c r="D2597" i="6"/>
  <c r="E4096" i="6"/>
  <c r="D4178" i="6"/>
  <c r="D1294" i="6"/>
  <c r="D675" i="6"/>
  <c r="D2034" i="6"/>
  <c r="E4289" i="6"/>
  <c r="D1330" i="6"/>
  <c r="D3669" i="6"/>
  <c r="D3294" i="6"/>
  <c r="D2919" i="6"/>
  <c r="D3943" i="6"/>
  <c r="D1163" i="6"/>
  <c r="D3203" i="6"/>
  <c r="D3651" i="6"/>
  <c r="D55" i="6"/>
  <c r="D1438" i="6"/>
  <c r="D638" i="6"/>
  <c r="D2021" i="6"/>
  <c r="E3174" i="6"/>
  <c r="E2568" i="6"/>
  <c r="D304" i="6"/>
  <c r="D1125" i="6"/>
  <c r="D660" i="6"/>
  <c r="D1463" i="6"/>
  <c r="D962" i="6"/>
  <c r="D2656" i="6"/>
  <c r="D1777" i="6"/>
  <c r="D2679" i="6"/>
  <c r="D1047" i="6"/>
  <c r="D1471" i="6"/>
  <c r="D145" i="6"/>
  <c r="D1057" i="6"/>
  <c r="D688" i="6"/>
  <c r="D1840" i="6"/>
  <c r="D514" i="6"/>
  <c r="E2982" i="6"/>
  <c r="D1098" i="6"/>
  <c r="D1802" i="6"/>
  <c r="D394" i="6"/>
  <c r="D2004" i="6"/>
  <c r="E3652" i="6"/>
  <c r="D2112" i="6"/>
  <c r="D712" i="6"/>
  <c r="D2325" i="6"/>
  <c r="D1069" i="6"/>
  <c r="E4303" i="6"/>
  <c r="D2333" i="6"/>
  <c r="D229" i="6"/>
  <c r="D1252" i="6"/>
  <c r="D535" i="6"/>
  <c r="E3239" i="6"/>
  <c r="D24" i="6"/>
  <c r="D1136" i="6"/>
  <c r="D543" i="6"/>
  <c r="D4185" i="6"/>
</calcChain>
</file>

<file path=xl/sharedStrings.xml><?xml version="1.0" encoding="utf-8"?>
<sst xmlns="http://schemas.openxmlformats.org/spreadsheetml/2006/main" count="24832" uniqueCount="8391">
  <si>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</si>
  <si>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</si>
  <si>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</si>
  <si>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</si>
  <si>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</si>
  <si>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</si>
  <si>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</si>
  <si>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</si>
  <si>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</si>
  <si>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</si>
  <si>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</si>
  <si>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</si>
  <si>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</si>
  <si>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</si>
  <si>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</si>
  <si>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</si>
  <si>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</si>
  <si>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</si>
  <si>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</si>
  <si>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</si>
  <si>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</si>
  <si>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</si>
  <si>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</si>
  <si>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</si>
  <si>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</si>
  <si>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</si>
  <si>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</si>
  <si>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</si>
  <si>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</si>
  <si>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</si>
  <si>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</si>
  <si>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</si>
  <si>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</si>
  <si>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</si>
  <si>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</si>
  <si>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</si>
  <si>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</si>
  <si>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</si>
  <si>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</si>
  <si>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</si>
  <si>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</si>
  <si>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</si>
  <si>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</si>
  <si>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</si>
  <si>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</si>
  <si>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</si>
  <si>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</si>
  <si>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</si>
  <si>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</si>
  <si>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</si>
  <si>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</si>
  <si>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</si>
  <si>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</si>
  <si>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</si>
  <si>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</si>
  <si>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</si>
  <si>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</si>
  <si>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</si>
  <si>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</si>
  <si>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</si>
  <si>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</si>
  <si>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</si>
  <si>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</si>
  <si>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</si>
  <si>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</si>
  <si>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</si>
  <si>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</si>
  <si>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</si>
  <si>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</si>
  <si>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</si>
  <si>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</si>
  <si>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</si>
  <si>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</si>
  <si>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</si>
  <si>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</si>
  <si>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</si>
  <si>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</si>
  <si>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</si>
  <si>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</si>
  <si>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</si>
  <si>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</si>
  <si>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</si>
  <si>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</si>
  <si>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</si>
  <si>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</si>
  <si>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</si>
  <si>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</si>
  <si>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</si>
  <si>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</si>
  <si>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</si>
  <si>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</si>
  <si>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</si>
  <si>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</si>
  <si>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</si>
  <si>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</si>
  <si>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</si>
  <si>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</si>
  <si>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</si>
  <si>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</si>
  <si>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</si>
  <si>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</si>
  <si>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</si>
  <si>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</si>
  <si>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</si>
  <si>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</si>
  <si>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</si>
  <si>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</si>
  <si>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</si>
  <si>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</si>
  <si>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</si>
  <si>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</si>
  <si>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</si>
  <si>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</si>
  <si>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</si>
  <si>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</si>
  <si>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</si>
  <si>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</si>
  <si>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</si>
  <si>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</si>
  <si>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</si>
  <si>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</si>
  <si>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</si>
  <si>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</si>
  <si>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</si>
  <si>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</si>
  <si>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</si>
  <si>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</si>
  <si>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</si>
  <si>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</si>
  <si>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</si>
  <si>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</si>
  <si>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</si>
  <si>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</si>
  <si>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</si>
  <si>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</si>
  <si>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</si>
  <si>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</si>
  <si>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</si>
  <si>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</si>
  <si>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</si>
  <si>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</si>
  <si>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</si>
  <si>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</si>
  <si>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</si>
  <si>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</si>
  <si>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</si>
  <si>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</si>
  <si>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</si>
  <si>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</si>
  <si>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</si>
  <si>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</si>
  <si>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</si>
  <si>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</si>
  <si>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</si>
  <si>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</si>
  <si>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</si>
  <si>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</si>
  <si>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</si>
  <si>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</si>
  <si>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</si>
  <si>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</si>
  <si>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</si>
  <si>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</si>
  <si>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</si>
  <si>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</si>
  <si>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</si>
  <si>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</si>
  <si>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</si>
  <si>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</si>
  <si>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</si>
  <si>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</si>
  <si>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</si>
  <si>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</si>
  <si>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</si>
  <si>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</si>
  <si>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</si>
  <si>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</si>
  <si>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</si>
  <si>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</si>
  <si>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</si>
  <si>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</si>
  <si>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</si>
  <si>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</si>
  <si>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</si>
  <si>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</si>
  <si>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</si>
  <si>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</si>
  <si>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</si>
  <si>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</si>
  <si>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</si>
  <si>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</si>
  <si>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</si>
  <si>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</si>
  <si>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</si>
  <si>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</si>
  <si>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</si>
  <si>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</si>
  <si>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</si>
  <si>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</si>
  <si>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</si>
  <si>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</si>
  <si>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</si>
  <si>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</si>
  <si>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</si>
  <si>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</si>
  <si>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</si>
  <si>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</si>
  <si>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</si>
  <si>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</si>
  <si>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</si>
  <si>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</si>
  <si>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</si>
  <si>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</si>
  <si>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</si>
  <si>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</si>
  <si>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</si>
  <si>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</si>
  <si>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</si>
  <si>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</si>
  <si>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</si>
  <si>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</si>
  <si>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</si>
  <si>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</si>
  <si>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</si>
  <si>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</si>
  <si>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</si>
  <si>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</si>
  <si>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</si>
  <si>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</si>
  <si>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</si>
  <si>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</si>
  <si>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</si>
  <si>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</si>
  <si>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</si>
  <si>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</si>
  <si>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</si>
  <si>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</si>
  <si>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</si>
  <si>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</si>
  <si>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</si>
  <si>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</si>
  <si>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</si>
  <si>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</si>
  <si>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</si>
  <si>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</si>
  <si>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</si>
  <si>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</si>
  <si>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</si>
  <si>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</si>
  <si>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</si>
  <si>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</si>
  <si>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</si>
  <si>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</si>
  <si>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</si>
  <si>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</si>
  <si>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</si>
  <si>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</si>
  <si>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</si>
  <si>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</si>
  <si>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</si>
  <si>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</si>
  <si>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</si>
  <si>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</si>
  <si>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</si>
  <si>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</si>
  <si>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</si>
  <si>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</si>
  <si>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</si>
  <si>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</si>
  <si>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</si>
  <si>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</si>
  <si>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</si>
  <si>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</si>
  <si>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</si>
  <si>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</si>
  <si>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</si>
  <si>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</si>
  <si>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</si>
  <si>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</si>
  <si>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</si>
  <si>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</si>
  <si>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</si>
  <si>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</si>
  <si>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</si>
  <si>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</si>
  <si>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</si>
  <si>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</si>
  <si>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</si>
  <si>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</si>
  <si>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</si>
  <si>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</si>
  <si>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</si>
  <si>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</si>
  <si>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</si>
  <si>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</si>
  <si>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</si>
  <si>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</si>
  <si>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</si>
  <si>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</si>
  <si>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</si>
  <si>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</si>
  <si>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</si>
  <si>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</si>
  <si>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</si>
  <si>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</si>
  <si>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</si>
  <si>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</si>
  <si>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</si>
  <si>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</si>
  <si>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</si>
  <si>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</si>
  <si>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</si>
  <si>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</si>
  <si>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</si>
  <si>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</si>
  <si>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</si>
  <si>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</si>
  <si>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</si>
  <si>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</si>
  <si>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</si>
  <si>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</si>
  <si>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</si>
  <si>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</si>
  <si>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</si>
  <si>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</si>
  <si>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</si>
  <si>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</si>
  <si>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</si>
  <si>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</si>
  <si>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</si>
  <si>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</si>
  <si>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</si>
  <si>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</si>
  <si>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</si>
  <si>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</si>
  <si>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</si>
  <si>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</si>
  <si>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</si>
  <si>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</si>
  <si>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</si>
  <si>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</si>
  <si>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</si>
  <si>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</si>
  <si>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</si>
  <si>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</si>
  <si>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</si>
  <si>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</si>
  <si>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</si>
  <si>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</si>
  <si>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</si>
  <si>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</si>
  <si>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</si>
  <si>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</si>
  <si>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</si>
  <si>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</si>
  <si>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</si>
  <si>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</si>
  <si>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</si>
  <si>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</si>
  <si>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</si>
  <si>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</si>
  <si>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</si>
  <si>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</si>
  <si>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</si>
  <si>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</si>
  <si>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</si>
  <si>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</si>
  <si>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</si>
  <si>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</si>
  <si>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</si>
  <si>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</si>
  <si>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</si>
  <si>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</si>
  <si>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</si>
  <si>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</si>
  <si>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</si>
  <si>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</si>
  <si>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</si>
  <si>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</si>
  <si>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</si>
  <si>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</si>
  <si>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</si>
  <si>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</si>
  <si>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</si>
  <si>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</si>
  <si>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</si>
  <si>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</si>
  <si>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</si>
  <si>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</si>
  <si>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</si>
  <si>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</si>
  <si>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</si>
  <si>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</si>
  <si>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</si>
  <si>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</si>
  <si>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</si>
  <si>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</si>
  <si>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</si>
  <si>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</si>
  <si>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</si>
  <si>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</si>
  <si>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</si>
  <si>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</si>
  <si>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</si>
  <si>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</si>
  <si>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</si>
  <si>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</si>
  <si>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</si>
  <si>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</si>
  <si>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</si>
  <si>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</si>
  <si>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</si>
  <si>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</si>
  <si>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</si>
  <si>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</si>
  <si>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</si>
  <si>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</si>
  <si>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</si>
  <si>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</si>
  <si>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</si>
  <si>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</si>
  <si>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</si>
  <si>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</si>
  <si>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</si>
  <si>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</si>
  <si>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</si>
  <si>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</si>
  <si>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</si>
  <si>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</si>
  <si>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</si>
  <si>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</si>
  <si>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</si>
  <si>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</si>
  <si>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</si>
  <si>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</si>
  <si>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</si>
  <si>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</si>
  <si>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</si>
  <si>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</si>
  <si>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</si>
  <si>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</si>
  <si>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</si>
  <si>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</si>
  <si>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</si>
  <si>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</si>
  <si>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</si>
  <si>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</si>
  <si>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</si>
  <si>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</si>
  <si>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</si>
  <si>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</si>
  <si>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</si>
  <si>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</si>
  <si>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</si>
  <si>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</si>
  <si>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</si>
  <si>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</si>
  <si>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</si>
  <si>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</si>
  <si>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</si>
  <si>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</si>
  <si>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</si>
  <si>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</si>
  <si>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</si>
  <si>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</si>
  <si>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</si>
  <si>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</si>
  <si>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</si>
  <si>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</si>
  <si>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</si>
  <si>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</si>
  <si>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</si>
  <si>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</si>
  <si>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</si>
  <si>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</si>
  <si>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</si>
  <si>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</si>
  <si>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</si>
  <si>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</si>
  <si>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</si>
  <si>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</si>
  <si>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</si>
  <si>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</si>
  <si>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</si>
  <si>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</si>
  <si>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</si>
  <si>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</si>
  <si>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</si>
  <si>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</si>
  <si>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</si>
  <si>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</si>
  <si>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</si>
  <si>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</si>
  <si>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</si>
  <si>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</si>
  <si>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</si>
  <si>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</si>
  <si>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</si>
  <si>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</si>
  <si>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</si>
  <si>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</si>
  <si>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</si>
  <si>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</si>
  <si>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</si>
  <si>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</si>
  <si>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</si>
  <si>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</si>
  <si>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</si>
  <si>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</si>
  <si>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</si>
  <si>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</si>
  <si>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</si>
  <si>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</si>
  <si>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</si>
  <si>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</si>
  <si>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</si>
  <si>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</si>
  <si>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</si>
  <si>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</si>
  <si>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</si>
  <si>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</si>
  <si>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</si>
  <si>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</si>
  <si>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</si>
  <si>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</si>
  <si>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</si>
  <si>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</si>
  <si>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</si>
  <si>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</si>
  <si>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</si>
  <si>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</si>
  <si>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</si>
  <si>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</si>
  <si>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</si>
  <si>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</si>
  <si>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</si>
  <si>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</si>
  <si>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</si>
  <si>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</si>
  <si>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</si>
  <si>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</si>
  <si>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</si>
  <si>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</si>
  <si>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</si>
  <si>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</si>
  <si>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</si>
  <si>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</si>
  <si>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</si>
  <si>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</si>
  <si>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</si>
  <si>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</si>
  <si>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</si>
  <si>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</si>
  <si>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</si>
  <si>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</si>
  <si>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</si>
  <si>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</si>
  <si>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</si>
  <si>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</si>
  <si>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</si>
  <si>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</si>
  <si>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</si>
  <si>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</si>
  <si>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</si>
  <si>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</si>
  <si>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</si>
  <si>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</si>
  <si>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</si>
  <si>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</si>
  <si>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</si>
  <si>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</si>
  <si>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</si>
  <si>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</si>
  <si>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</si>
  <si>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</si>
  <si>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</si>
  <si>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</si>
  <si>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</si>
  <si>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</si>
  <si>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</si>
  <si>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</si>
  <si>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</si>
  <si>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</si>
  <si>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</si>
  <si>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</si>
  <si>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</si>
  <si>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</si>
  <si>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</si>
  <si>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</si>
  <si>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</si>
  <si>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</si>
  <si>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</si>
  <si>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</si>
  <si>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</si>
  <si>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</si>
  <si>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</si>
  <si>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</si>
  <si>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</si>
  <si>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</si>
  <si>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</si>
  <si>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</si>
  <si>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</si>
  <si>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</si>
  <si>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</si>
  <si>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</si>
  <si>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</si>
  <si>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</si>
  <si>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</si>
  <si>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</si>
  <si>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</si>
  <si>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</si>
  <si>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</si>
  <si>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</si>
  <si>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</si>
  <si>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</si>
  <si>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</si>
  <si>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</si>
  <si>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</si>
  <si>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</si>
  <si>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</si>
  <si>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</si>
  <si>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</si>
  <si>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</si>
  <si>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</si>
  <si>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</si>
  <si>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</si>
  <si>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</si>
  <si>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</si>
  <si>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</si>
  <si>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</si>
  <si>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</si>
  <si>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</si>
  <si>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</si>
  <si>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</si>
  <si>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</si>
  <si>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</si>
  <si>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</si>
  <si>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</si>
  <si>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</si>
  <si>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</si>
  <si>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</si>
  <si>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</si>
  <si>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</si>
  <si>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</si>
  <si>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</si>
  <si>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</si>
  <si>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</si>
  <si>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</si>
  <si>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</si>
  <si>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</si>
  <si>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</si>
  <si>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</si>
  <si>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</si>
  <si>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</si>
  <si>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</si>
  <si>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</si>
  <si>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</si>
  <si>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</si>
  <si>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</si>
  <si>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</si>
  <si>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</si>
  <si>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</si>
  <si>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</si>
  <si>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</si>
  <si>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</si>
  <si>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</si>
  <si>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</si>
  <si>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</si>
  <si>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</si>
  <si>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</si>
  <si>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</si>
  <si>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</si>
  <si>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</si>
  <si>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</si>
  <si>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</si>
  <si>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</si>
  <si>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</si>
  <si>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</si>
  <si>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</si>
  <si>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</si>
  <si>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</si>
  <si>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</si>
  <si>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</si>
  <si>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</si>
  <si>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</si>
  <si>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</si>
  <si>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</si>
  <si>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</si>
  <si>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</si>
  <si>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</si>
  <si>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</si>
  <si>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</si>
  <si>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</si>
  <si>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</si>
  <si>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</si>
  <si>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</si>
  <si>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</si>
  <si>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</si>
  <si>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</si>
  <si>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</si>
  <si>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</si>
  <si>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</si>
  <si>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</si>
  <si>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</si>
  <si>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</si>
  <si>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</si>
  <si>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</si>
  <si>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</si>
  <si>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</si>
  <si>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</si>
  <si>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</si>
  <si>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</si>
  <si>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</si>
  <si>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</si>
  <si>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</si>
  <si>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</si>
  <si>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</si>
  <si>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</si>
  <si>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</si>
  <si>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</si>
  <si>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</si>
  <si>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</si>
  <si>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</si>
  <si>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</si>
  <si>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</si>
  <si>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</si>
  <si>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</si>
  <si>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</si>
  <si>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</si>
  <si>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</si>
  <si>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</si>
  <si>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</si>
  <si>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</si>
  <si>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</si>
  <si>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</si>
  <si>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</si>
  <si>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</si>
  <si>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</si>
  <si>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</si>
  <si>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</si>
  <si>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</si>
  <si>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</si>
  <si>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</si>
  <si>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</si>
  <si>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</si>
  <si>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</si>
  <si>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</si>
  <si>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</si>
  <si>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</si>
  <si>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</si>
  <si>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</si>
  <si>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</si>
  <si>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</si>
  <si>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</si>
  <si>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</si>
  <si>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</si>
  <si>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</si>
  <si>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</si>
  <si>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</si>
  <si>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</si>
  <si>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</si>
  <si>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</si>
  <si>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</si>
  <si>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</si>
  <si>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</si>
  <si>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</si>
  <si>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</si>
  <si>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</si>
  <si>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</si>
  <si>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</si>
  <si>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</si>
  <si>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</si>
  <si>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</si>
  <si>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</si>
  <si>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</si>
  <si>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</si>
  <si>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</si>
  <si>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</si>
  <si>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</si>
  <si>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</si>
  <si>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</si>
  <si>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</si>
  <si>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</si>
  <si>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</si>
  <si>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</si>
  <si>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</si>
  <si>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</si>
  <si>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</si>
  <si>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</si>
  <si>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</si>
  <si>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</si>
  <si>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</si>
  <si>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</si>
  <si>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</si>
  <si>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</si>
  <si>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</si>
  <si>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</si>
  <si>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</si>
  <si>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</si>
  <si>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</si>
  <si>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</si>
  <si>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</si>
  <si>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</si>
  <si>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</si>
  <si>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</si>
  <si>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</si>
  <si>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</si>
  <si>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</si>
  <si>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</si>
  <si>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</si>
  <si>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</si>
  <si>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</si>
  <si>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</si>
  <si>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</si>
  <si>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</si>
  <si>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</si>
  <si>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</si>
  <si>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</si>
  <si>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</si>
  <si>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</si>
  <si>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</si>
  <si>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</si>
  <si>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</si>
  <si>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</si>
  <si>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</si>
  <si>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</si>
  <si>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</si>
  <si>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</si>
  <si>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</si>
  <si>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</si>
  <si>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</si>
  <si>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</si>
  <si>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</si>
  <si>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</si>
  <si>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</si>
  <si>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</si>
  <si>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</si>
  <si>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</si>
  <si>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</si>
  <si>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</si>
  <si>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</si>
  <si>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</si>
  <si>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</si>
  <si>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</si>
  <si>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</si>
  <si>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</si>
  <si>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</si>
  <si>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</si>
  <si>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</si>
  <si>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</si>
  <si>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</si>
  <si>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</si>
  <si>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</si>
  <si>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</si>
  <si>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</si>
  <si>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</si>
  <si>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</si>
  <si>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</si>
  <si>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</si>
  <si>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</si>
  <si>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</si>
  <si>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</si>
  <si>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</si>
  <si>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</si>
  <si>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</si>
  <si>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</si>
  <si>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</si>
  <si>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</si>
  <si>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</si>
  <si>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</si>
  <si>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</si>
  <si>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</si>
  <si>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</si>
  <si>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</si>
  <si>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</si>
  <si>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</si>
  <si>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</si>
  <si>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</si>
  <si>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</si>
  <si>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</si>
  <si>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</si>
  <si>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</si>
  <si>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</si>
  <si>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</si>
  <si>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</si>
  <si>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</si>
  <si>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</si>
  <si>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</si>
  <si>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</si>
  <si>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</si>
  <si>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</si>
  <si>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</si>
  <si>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</si>
  <si>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</si>
  <si>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</si>
  <si>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</si>
  <si>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</si>
  <si>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</si>
  <si>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</si>
  <si>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</si>
  <si>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</si>
  <si>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</si>
  <si>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</si>
  <si>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</si>
  <si>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</si>
  <si>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</si>
  <si>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</si>
  <si>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</si>
  <si>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</si>
  <si>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</si>
  <si>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</si>
  <si>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</si>
  <si>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</si>
  <si>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</si>
  <si>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</si>
  <si>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</si>
  <si>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</si>
  <si>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</si>
  <si>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</si>
  <si>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</si>
  <si>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</si>
  <si>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</si>
  <si>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</si>
  <si>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</si>
  <si>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</si>
  <si>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</si>
  <si>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</si>
  <si>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</si>
  <si>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</si>
  <si>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</si>
  <si>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</si>
  <si>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</si>
  <si>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</si>
  <si>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</si>
  <si>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</si>
  <si>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</si>
  <si>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</si>
  <si>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</si>
  <si>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</si>
  <si>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</si>
  <si>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</si>
  <si>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</si>
  <si>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</si>
  <si>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</si>
  <si>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</si>
  <si>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</si>
  <si>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</si>
  <si>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</si>
  <si>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</si>
  <si>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</si>
  <si>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</si>
  <si>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</si>
  <si>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</si>
  <si>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</si>
  <si>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</si>
  <si>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</si>
  <si>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</si>
  <si>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</si>
  <si>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</si>
  <si>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</si>
  <si>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</si>
  <si>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</si>
  <si>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</si>
  <si>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</si>
  <si>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</si>
  <si>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</si>
  <si>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</si>
  <si>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</si>
  <si>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</si>
  <si>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</si>
  <si>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</si>
  <si>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</si>
  <si>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</si>
  <si>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</si>
  <si>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</si>
  <si>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</si>
  <si>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</si>
  <si>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</si>
  <si>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</si>
  <si>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</si>
  <si>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</si>
  <si>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</si>
  <si>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</si>
  <si>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</si>
  <si>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</si>
  <si>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</si>
  <si>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</si>
  <si>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</si>
  <si>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</si>
  <si>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</si>
  <si>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</si>
  <si>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</si>
  <si>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</si>
  <si>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</si>
  <si>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</si>
  <si>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</si>
  <si>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</si>
  <si>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</si>
  <si>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</si>
  <si>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</si>
  <si>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</si>
  <si>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</si>
  <si>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</si>
  <si>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</si>
  <si>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</si>
  <si>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</si>
  <si>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</si>
  <si>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</si>
  <si>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</si>
  <si>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</si>
  <si>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</si>
  <si>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</si>
  <si>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</si>
  <si>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</si>
  <si>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</si>
  <si>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</si>
  <si>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</si>
  <si>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</si>
  <si>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</si>
  <si>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</si>
  <si>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</si>
  <si>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</si>
  <si>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</si>
  <si>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</si>
  <si>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</si>
  <si>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</si>
  <si>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</si>
  <si>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</si>
  <si>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</si>
  <si>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</si>
  <si>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</si>
  <si>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</si>
  <si>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</si>
  <si>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</si>
  <si>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</si>
  <si>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</si>
  <si>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</si>
  <si>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</si>
  <si>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</si>
  <si>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</si>
  <si>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</si>
  <si>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</si>
  <si>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</si>
  <si>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</si>
  <si>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</si>
  <si>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</si>
  <si>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</si>
  <si>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</si>
  <si>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</si>
  <si>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</si>
  <si>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</si>
  <si>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</si>
  <si>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</si>
  <si>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</si>
  <si>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</si>
  <si>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</si>
  <si>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</si>
  <si>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</si>
  <si>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</si>
  <si>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</si>
  <si>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</si>
  <si>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</si>
  <si>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</si>
  <si>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</si>
  <si>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</si>
  <si>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</si>
  <si>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</si>
  <si>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</si>
  <si>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</si>
  <si>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</si>
  <si>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</si>
  <si>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</si>
  <si>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</si>
  <si>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</si>
  <si>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</si>
  <si>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</si>
  <si>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</si>
  <si>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</si>
  <si>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</si>
  <si>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</si>
  <si>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</si>
  <si>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</si>
  <si>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</si>
  <si>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</si>
  <si>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</si>
  <si>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</si>
  <si>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</si>
  <si>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</si>
  <si>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</si>
  <si>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</si>
  <si>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</si>
  <si>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</si>
  <si>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</si>
  <si>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</si>
  <si>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</si>
  <si>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</si>
  <si>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</si>
  <si>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</si>
  <si>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</si>
  <si>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</si>
  <si>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</si>
  <si>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</si>
  <si>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</si>
  <si>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</si>
  <si>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</si>
  <si>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</si>
  <si>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</si>
  <si>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</si>
  <si>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</si>
  <si>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</si>
  <si>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</si>
  <si>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</si>
  <si>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</si>
  <si>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</si>
  <si>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</si>
  <si>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</si>
  <si>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</si>
  <si>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</si>
  <si>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</si>
  <si>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</si>
  <si>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</si>
  <si>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</si>
  <si>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</si>
  <si>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</si>
  <si>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</si>
  <si>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</si>
  <si>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</si>
  <si>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</si>
  <si>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</si>
  <si>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</si>
  <si>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</si>
  <si>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</si>
  <si>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</si>
  <si>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</si>
  <si>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</si>
  <si>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</si>
  <si>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</si>
  <si>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</si>
  <si>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</si>
  <si>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</si>
  <si>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</si>
  <si>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</si>
  <si>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</si>
  <si>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</si>
  <si>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</si>
  <si>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</si>
  <si>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</si>
  <si>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</si>
  <si>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</si>
  <si>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</si>
  <si>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</si>
  <si>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</si>
  <si>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</si>
  <si>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</si>
  <si>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</si>
  <si>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</si>
  <si>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</si>
  <si>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</si>
  <si>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</si>
  <si>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</si>
  <si>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</si>
  <si>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</si>
  <si>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</si>
  <si>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</si>
  <si>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</si>
  <si>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</si>
  <si>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</si>
  <si>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</si>
  <si>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</si>
  <si>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</si>
  <si>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</si>
  <si>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</si>
  <si>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</si>
  <si>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</si>
  <si>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</si>
  <si>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</si>
  <si>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</si>
  <si>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</si>
  <si>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</si>
  <si>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</si>
  <si>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</si>
  <si>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</si>
  <si>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</si>
  <si>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</si>
  <si>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</si>
  <si>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</si>
  <si>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</si>
  <si>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</si>
  <si>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</si>
  <si>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</si>
  <si>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</si>
  <si>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</si>
  <si>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</si>
  <si>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</si>
  <si>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</si>
  <si>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</si>
  <si>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</si>
  <si>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</si>
  <si>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</si>
  <si>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</si>
  <si>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</si>
  <si>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</si>
  <si>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</si>
  <si>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</si>
  <si>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</si>
  <si>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</si>
  <si>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</si>
  <si>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</si>
  <si>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</si>
  <si>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</si>
  <si>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</si>
  <si>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</si>
  <si>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</si>
  <si>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</si>
  <si>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</si>
  <si>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</si>
  <si>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</si>
  <si>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</si>
  <si>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</si>
  <si>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</si>
  <si>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</si>
  <si>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</si>
  <si>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</si>
  <si>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</si>
  <si>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</si>
  <si>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</si>
  <si>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</si>
  <si>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</si>
  <si>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</si>
  <si>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</si>
  <si>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</si>
  <si>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</si>
  <si>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</si>
  <si>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</si>
  <si>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</si>
  <si>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</si>
  <si>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</si>
  <si>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</si>
  <si>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</si>
  <si>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</si>
  <si>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</si>
  <si>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</si>
  <si>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</si>
  <si>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</si>
  <si>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</si>
  <si>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</si>
  <si>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</si>
  <si>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</si>
  <si>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</si>
  <si>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</si>
  <si>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</si>
  <si>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</si>
  <si>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</si>
  <si>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</si>
  <si>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</si>
  <si>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</si>
  <si>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</si>
  <si>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</si>
  <si>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</si>
  <si>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</si>
  <si>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</si>
  <si>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</si>
  <si>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</si>
  <si>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</si>
  <si>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</si>
  <si>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</si>
  <si>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</si>
  <si>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</si>
  <si>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</si>
  <si>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</si>
  <si>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</si>
  <si>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</si>
  <si>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</si>
  <si>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</si>
  <si>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</si>
  <si>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</si>
  <si>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</si>
  <si>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</si>
  <si>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</si>
  <si>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</si>
  <si>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</si>
  <si>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</si>
  <si>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</si>
  <si>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</si>
  <si>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</si>
  <si>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</si>
  <si>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</si>
  <si>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</si>
  <si>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</si>
  <si>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</si>
  <si>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</si>
  <si>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</si>
  <si>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</si>
  <si>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</si>
  <si>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</si>
  <si>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</si>
  <si>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</si>
  <si>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</si>
  <si>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</si>
  <si>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</si>
  <si>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</si>
  <si>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</si>
  <si>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</si>
  <si>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</si>
  <si>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</si>
  <si>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</si>
  <si>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</si>
  <si>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</si>
  <si>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</si>
  <si>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</si>
  <si>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</si>
  <si>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</si>
  <si>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</si>
  <si>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</si>
  <si>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</si>
  <si>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</si>
  <si>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</si>
  <si>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</si>
  <si>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</si>
  <si>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</si>
  <si>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</si>
  <si>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</si>
  <si>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</si>
  <si>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</si>
  <si>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</si>
  <si>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</si>
  <si>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</si>
  <si>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</si>
  <si>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</si>
  <si>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</si>
  <si>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</si>
  <si>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</si>
  <si>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</si>
  <si>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</si>
  <si>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</si>
  <si>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</si>
  <si>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</si>
  <si>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</si>
  <si>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</si>
  <si>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</si>
  <si>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</si>
  <si>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</si>
  <si>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</si>
  <si>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</si>
  <si>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</si>
  <si>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</si>
  <si>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</si>
  <si>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</si>
  <si>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</si>
  <si>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</si>
  <si>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</si>
  <si>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</si>
  <si>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</si>
  <si>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</si>
  <si>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</si>
  <si>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</si>
  <si>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</si>
  <si>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</si>
  <si>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</si>
  <si>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</si>
  <si>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</si>
  <si>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</si>
  <si>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</si>
  <si>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</si>
  <si>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</si>
  <si>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</si>
  <si>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</si>
  <si>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</si>
  <si>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</si>
  <si>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</si>
  <si>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</si>
  <si>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</si>
  <si>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</si>
  <si>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</si>
  <si>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</si>
  <si>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</si>
  <si>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</si>
  <si>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</si>
  <si>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</si>
  <si>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</si>
  <si>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</si>
  <si>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</si>
  <si>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</si>
  <si>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</si>
  <si>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</si>
  <si>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</si>
  <si>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</si>
  <si>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</si>
  <si>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</si>
  <si>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</si>
  <si>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</si>
  <si>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</si>
  <si>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</si>
  <si>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</si>
  <si>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</si>
  <si>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</si>
  <si>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</si>
  <si>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</si>
  <si>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</si>
  <si>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</si>
  <si>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</si>
  <si>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</si>
  <si>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</si>
  <si>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</si>
  <si>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</si>
  <si>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</si>
  <si>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</si>
  <si>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</si>
  <si>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</si>
  <si>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</si>
  <si>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</si>
  <si>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</si>
  <si>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</si>
  <si>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</si>
  <si>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</si>
  <si>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</si>
  <si>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</si>
  <si>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</si>
  <si>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</si>
  <si>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</si>
  <si>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</si>
  <si>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</si>
  <si>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</si>
  <si>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</si>
  <si>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</si>
  <si>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</si>
  <si>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</si>
  <si>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</si>
  <si>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</si>
  <si>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</si>
  <si>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</si>
  <si>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</si>
  <si>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</si>
  <si>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</si>
  <si>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</si>
  <si>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</si>
  <si>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</si>
  <si>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</si>
  <si>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</si>
  <si>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</si>
  <si>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</si>
  <si>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</si>
  <si>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</si>
  <si>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</si>
  <si>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</si>
  <si>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</si>
  <si>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</si>
  <si>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</si>
  <si>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</si>
  <si>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</si>
  <si>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</si>
  <si>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</si>
  <si>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</si>
  <si>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</si>
  <si>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</si>
  <si>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</si>
  <si>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</si>
  <si>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</si>
  <si>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</si>
  <si>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</si>
  <si>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</si>
  <si>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</si>
  <si>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</si>
  <si>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</si>
  <si>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</si>
  <si>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</si>
  <si>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</si>
  <si>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</si>
  <si>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</si>
  <si>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</si>
  <si>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</si>
  <si>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</si>
  <si>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</si>
  <si>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</si>
  <si>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</si>
  <si>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</si>
  <si>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</si>
  <si>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</si>
  <si>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</si>
  <si>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</si>
  <si>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</si>
  <si>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</si>
  <si>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</si>
  <si>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</si>
  <si>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</si>
  <si>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</si>
  <si>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</si>
  <si>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</si>
  <si>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</si>
  <si>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</si>
  <si>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</si>
  <si>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</si>
  <si>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</si>
  <si>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</si>
  <si>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</si>
  <si>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</si>
  <si>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</si>
  <si>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</si>
  <si>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</si>
  <si>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</si>
  <si>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</si>
  <si>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</si>
  <si>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</si>
  <si>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</si>
  <si>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</si>
  <si>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</si>
  <si>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</si>
  <si>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</si>
  <si>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</si>
  <si>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</si>
  <si>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</si>
  <si>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</si>
  <si>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</si>
  <si>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</si>
  <si>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</si>
  <si>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</si>
  <si>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</si>
  <si>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</si>
  <si>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</si>
  <si>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</si>
  <si>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</si>
  <si>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</si>
  <si>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</si>
  <si>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</si>
  <si>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</si>
  <si>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</si>
  <si>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</si>
  <si>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</si>
  <si>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</si>
  <si>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</si>
  <si>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</si>
  <si>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</si>
  <si>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</si>
  <si>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</si>
  <si>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</si>
  <si>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</si>
  <si>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</si>
  <si>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</si>
  <si>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</si>
  <si>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</si>
  <si>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</si>
  <si>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</si>
  <si>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</si>
  <si>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</si>
  <si>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</si>
  <si>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</si>
  <si>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</si>
  <si>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</si>
  <si>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</si>
  <si>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</si>
  <si>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</si>
  <si>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</si>
  <si>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</si>
  <si>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</si>
  <si>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</si>
  <si>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</si>
  <si>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</si>
  <si>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</si>
  <si>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</si>
  <si>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</si>
  <si>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</si>
  <si>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</si>
  <si>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</si>
  <si>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</si>
  <si>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</si>
  <si>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</si>
  <si>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</si>
  <si>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</si>
  <si>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</si>
  <si>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</si>
  <si>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</si>
  <si>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</si>
  <si>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</si>
  <si>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</si>
  <si>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</si>
  <si>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</si>
  <si>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</si>
  <si>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</si>
  <si>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</si>
  <si>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</si>
  <si>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</si>
  <si>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</si>
  <si>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</si>
  <si>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</si>
  <si>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</si>
  <si>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</si>
  <si>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</si>
  <si>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</si>
  <si>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</si>
  <si>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</si>
  <si>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</si>
  <si>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</si>
  <si>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</si>
  <si>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</si>
  <si>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</si>
  <si>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</si>
  <si>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</si>
  <si>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</si>
  <si>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</si>
  <si>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</si>
  <si>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</si>
  <si>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</si>
  <si>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</si>
  <si>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</si>
  <si>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</si>
  <si>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</si>
  <si>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</si>
  <si>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</si>
  <si>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</si>
  <si>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</si>
  <si>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</si>
  <si>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</si>
  <si>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</si>
  <si>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</si>
  <si>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</si>
  <si>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</si>
  <si>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</si>
  <si>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</si>
  <si>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</si>
  <si>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</si>
  <si>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</si>
  <si>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</si>
  <si>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</si>
  <si>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</si>
  <si>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</si>
  <si>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</si>
  <si>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</si>
  <si>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</si>
  <si>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</si>
  <si>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</si>
  <si>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</si>
  <si>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</si>
  <si>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</si>
  <si>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</si>
  <si>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</si>
  <si>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</si>
  <si>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</si>
  <si>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</si>
  <si>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</si>
  <si>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</si>
  <si>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</si>
  <si>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</si>
  <si>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</si>
  <si>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</si>
  <si>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</si>
  <si>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</si>
  <si>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</si>
  <si>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</si>
  <si>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</si>
  <si>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</si>
  <si>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</si>
  <si>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</si>
  <si>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</si>
  <si>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</si>
  <si>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</si>
  <si>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</si>
  <si>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</si>
  <si>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</si>
  <si>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</si>
  <si>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</si>
  <si>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</si>
  <si>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</si>
  <si>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</si>
  <si>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</si>
  <si>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</si>
  <si>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</si>
  <si>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</si>
  <si>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</si>
  <si>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</si>
  <si>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</si>
  <si>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</si>
  <si>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</si>
  <si>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</si>
  <si>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</si>
  <si>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</si>
  <si>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</si>
  <si>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</si>
  <si>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</si>
  <si>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</si>
  <si>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</si>
  <si>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</si>
  <si>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</si>
  <si>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</si>
  <si>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</si>
  <si>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</si>
  <si>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</si>
  <si>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</si>
  <si>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</si>
  <si>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</si>
  <si>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</si>
  <si>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</si>
  <si>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</si>
  <si>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</si>
  <si>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</si>
  <si>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</si>
  <si>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</si>
  <si>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</si>
  <si>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</si>
  <si>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</si>
  <si>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</si>
  <si>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</si>
  <si>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</si>
  <si>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</si>
  <si>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</si>
  <si>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</si>
  <si>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</si>
  <si>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</si>
  <si>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</si>
  <si>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</si>
  <si>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</si>
  <si>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</si>
  <si>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</si>
  <si>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</si>
  <si>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</si>
  <si>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</si>
  <si>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</si>
  <si>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</si>
  <si>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</si>
  <si>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</si>
  <si>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</si>
  <si>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</si>
  <si>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</si>
  <si>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</si>
  <si>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</si>
  <si>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</si>
  <si>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</si>
  <si>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</si>
  <si>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</si>
  <si>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</si>
  <si>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</si>
  <si>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</si>
  <si>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</si>
  <si>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</si>
  <si>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</si>
  <si>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</si>
  <si>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</si>
  <si>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</si>
  <si>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</si>
  <si>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</si>
  <si>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</si>
  <si>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</si>
  <si>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</si>
  <si>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</si>
  <si>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</si>
  <si>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</si>
  <si>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</si>
  <si>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</si>
  <si>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</si>
  <si>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</si>
  <si>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</si>
  <si>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</si>
  <si>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</si>
  <si>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</si>
  <si>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</si>
  <si>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</si>
  <si>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</si>
  <si>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</si>
  <si>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</si>
  <si>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</si>
  <si>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</si>
  <si>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</si>
  <si>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</si>
  <si>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</si>
  <si>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</si>
  <si>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</si>
  <si>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</si>
  <si>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</si>
  <si>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</si>
  <si>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</si>
  <si>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</si>
  <si>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</si>
  <si>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</si>
  <si>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</si>
  <si>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</si>
  <si>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</si>
  <si>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</si>
  <si>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</si>
  <si>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</si>
  <si>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</si>
  <si>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</si>
  <si>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</si>
  <si>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</si>
  <si>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</si>
  <si>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</si>
  <si>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</si>
  <si>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</si>
  <si>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</si>
  <si>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</si>
  <si>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</si>
  <si>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</si>
  <si>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</si>
  <si>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</si>
  <si>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</si>
  <si>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</si>
  <si>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</si>
  <si>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</si>
  <si>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</si>
  <si>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</si>
  <si>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</si>
  <si>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</si>
  <si>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</si>
  <si>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</si>
  <si>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</si>
  <si>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</si>
  <si>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</si>
  <si>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</si>
  <si>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</si>
  <si>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</si>
  <si>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</si>
  <si>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</si>
  <si>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</si>
  <si>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</si>
  <si>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</si>
  <si>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</si>
  <si>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</si>
  <si>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</si>
  <si>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</si>
  <si>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</si>
  <si>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</si>
  <si>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</si>
  <si>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</si>
  <si>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</si>
  <si>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</si>
  <si>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</si>
  <si>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</si>
  <si>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</si>
  <si>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</si>
  <si>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</si>
  <si>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</si>
  <si>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</si>
  <si>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</si>
  <si>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</si>
  <si>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</si>
  <si>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</si>
  <si>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</si>
  <si>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</si>
  <si>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</si>
  <si>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</si>
  <si>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</si>
  <si>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</si>
  <si>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</si>
  <si>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</si>
  <si>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</si>
  <si>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</si>
  <si>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</si>
  <si>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</si>
  <si>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</si>
  <si>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</si>
  <si>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</si>
  <si>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</si>
  <si>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</si>
  <si>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</si>
  <si>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</si>
  <si>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</si>
  <si>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</si>
  <si>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</si>
  <si>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</si>
  <si>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</si>
  <si>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</si>
  <si>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</si>
  <si>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</si>
  <si>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</si>
  <si>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</si>
  <si>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</si>
  <si>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</si>
  <si>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</si>
  <si>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</si>
  <si>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</si>
  <si>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</si>
  <si>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</si>
  <si>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</si>
  <si>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</si>
  <si>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</si>
  <si>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</si>
  <si>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</si>
  <si>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</si>
  <si>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</si>
  <si>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</si>
  <si>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</si>
  <si>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</si>
  <si>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</si>
  <si>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</si>
  <si>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</si>
  <si>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</si>
  <si>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</si>
  <si>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</si>
  <si>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</si>
  <si>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</si>
  <si>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</si>
  <si>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</si>
  <si>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</si>
  <si>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</si>
  <si>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</si>
  <si>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</si>
  <si>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</si>
  <si>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</si>
  <si>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</si>
  <si>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</si>
  <si>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</si>
  <si>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</si>
  <si>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</si>
  <si>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</si>
  <si>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</si>
  <si>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</si>
  <si>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</si>
  <si>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</si>
  <si>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</si>
  <si>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</si>
  <si>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</si>
  <si>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</si>
  <si>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</si>
  <si>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</si>
  <si>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</si>
  <si>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</si>
  <si>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</si>
  <si>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</si>
  <si>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</si>
  <si>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</si>
  <si>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</si>
  <si>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</si>
  <si>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</si>
  <si>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</si>
  <si>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</si>
  <si>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</si>
  <si>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</si>
  <si>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</si>
  <si>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</si>
  <si>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</si>
  <si>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</si>
  <si>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</si>
  <si>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</si>
  <si>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</si>
  <si>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</si>
  <si>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</si>
  <si>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</si>
  <si>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</si>
  <si>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</si>
  <si>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</si>
  <si>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</si>
  <si>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</si>
  <si>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</si>
  <si>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</si>
  <si>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</si>
  <si>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</si>
  <si>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</si>
  <si>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</si>
  <si>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</si>
  <si>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</si>
  <si>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</si>
  <si>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</si>
  <si>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</si>
  <si>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</si>
  <si>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</si>
  <si>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</si>
  <si>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</si>
  <si>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</si>
  <si>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</si>
  <si>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</si>
  <si>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</si>
  <si>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</si>
  <si>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</si>
  <si>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</si>
  <si>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</si>
  <si>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</si>
  <si>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</si>
  <si>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</si>
  <si>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</si>
  <si>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</si>
  <si>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</si>
  <si>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</si>
  <si>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</si>
  <si>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</si>
  <si>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</si>
  <si>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</si>
  <si>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</si>
  <si>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</si>
  <si>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</si>
  <si>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</si>
  <si>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</si>
  <si>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</si>
  <si>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</si>
  <si>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</si>
  <si>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</si>
  <si>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</si>
  <si>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</si>
  <si>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</si>
  <si>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</si>
  <si>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</si>
  <si>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</si>
  <si>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</si>
  <si>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</si>
  <si>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</si>
  <si>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</si>
  <si>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</si>
  <si>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</si>
  <si>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</si>
  <si>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</si>
  <si>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</si>
  <si>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</si>
  <si>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</si>
  <si>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</si>
  <si>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</si>
  <si>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</si>
  <si>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</si>
  <si>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</si>
  <si>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</si>
  <si>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</si>
  <si>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</si>
  <si>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</si>
  <si>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</si>
  <si>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</si>
  <si>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</si>
  <si>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</si>
  <si>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</si>
  <si>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</si>
  <si>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</si>
  <si>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</si>
  <si>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</si>
  <si>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</si>
  <si>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</si>
  <si>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</si>
  <si>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</si>
  <si>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</si>
  <si>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</si>
  <si>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</si>
  <si>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</si>
  <si>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</si>
  <si>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</si>
  <si>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</si>
  <si>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</si>
  <si>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</si>
  <si>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</si>
  <si>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</si>
  <si>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</si>
  <si>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</si>
  <si>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</si>
  <si>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</si>
  <si>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</si>
  <si>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</si>
  <si>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</si>
  <si>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</si>
  <si>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</si>
  <si>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</si>
  <si>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</si>
  <si>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</si>
  <si>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</si>
  <si>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</si>
  <si>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</si>
  <si>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</si>
  <si>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</si>
  <si>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</si>
  <si>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</si>
  <si>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</si>
  <si>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</si>
  <si>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</si>
  <si>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</si>
  <si>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</si>
  <si>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</si>
  <si>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</si>
  <si>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</si>
  <si>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</si>
  <si>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</si>
  <si>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</si>
  <si>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</si>
  <si>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</si>
  <si>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</si>
  <si>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</si>
  <si>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</si>
  <si>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</si>
  <si>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</si>
  <si>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</si>
  <si>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</si>
  <si>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</si>
  <si>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</si>
  <si>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</si>
  <si>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</si>
  <si>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</si>
  <si>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</si>
  <si>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</si>
  <si>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</si>
  <si>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</si>
  <si>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</si>
  <si>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</si>
  <si>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</si>
  <si>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</si>
  <si>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</si>
  <si>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</si>
  <si>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</si>
  <si>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</si>
  <si>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</si>
  <si>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</si>
  <si>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</si>
  <si>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</si>
  <si>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</si>
  <si>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</si>
  <si>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</si>
  <si>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</si>
  <si>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</si>
  <si>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</si>
  <si>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</si>
  <si>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</si>
  <si>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</si>
  <si>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</si>
  <si>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</si>
  <si>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</si>
  <si>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</si>
  <si>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</si>
  <si>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</si>
  <si>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</si>
  <si>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</si>
  <si>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</si>
  <si>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</si>
  <si>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</si>
  <si>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</si>
  <si>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</si>
  <si>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</si>
  <si>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</si>
  <si>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</si>
  <si>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</si>
  <si>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</si>
  <si>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</si>
  <si>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</si>
  <si>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</si>
  <si>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</si>
  <si>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</si>
  <si>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</si>
  <si>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</si>
  <si>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</si>
  <si>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</si>
  <si>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</si>
  <si>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</si>
  <si>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</si>
  <si>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</si>
  <si>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</si>
  <si>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</si>
  <si>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</si>
  <si>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</si>
  <si>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</si>
  <si>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</si>
  <si>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</si>
  <si>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</si>
  <si>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</si>
  <si>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</si>
  <si>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</si>
  <si>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</si>
  <si>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</si>
  <si>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</si>
  <si>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</si>
  <si>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</si>
  <si>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</si>
  <si>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</si>
  <si>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</si>
  <si>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</si>
  <si>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</si>
  <si>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</si>
  <si>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</si>
  <si>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</si>
  <si>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</si>
  <si>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</si>
  <si>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</si>
  <si>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</si>
  <si>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</si>
  <si>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</si>
  <si>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</si>
  <si>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</si>
  <si>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</si>
  <si>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</si>
  <si>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</si>
  <si>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</si>
  <si>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</si>
  <si>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</si>
  <si>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</si>
  <si>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</si>
  <si>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</si>
  <si>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</si>
  <si>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</si>
  <si>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</si>
  <si>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</si>
  <si>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</si>
  <si>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</si>
  <si>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</si>
  <si>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</si>
  <si>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</si>
  <si>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</si>
  <si>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</si>
  <si>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</si>
  <si>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</si>
  <si>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</si>
  <si>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</si>
  <si>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</si>
  <si>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</si>
  <si>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</si>
  <si>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</si>
  <si>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</si>
  <si>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</si>
  <si>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</si>
  <si>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</si>
  <si>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</si>
  <si>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</si>
  <si>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</si>
  <si>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</si>
  <si>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</si>
  <si>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</si>
  <si>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</si>
  <si>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</si>
  <si>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</si>
  <si>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</si>
  <si>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</si>
  <si>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</si>
  <si>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</si>
  <si>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</si>
  <si>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</si>
  <si>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</si>
  <si>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</si>
  <si>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</si>
  <si>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</si>
  <si>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</si>
  <si>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</si>
  <si>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</si>
  <si>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</si>
  <si>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</si>
  <si>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</si>
  <si>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</si>
  <si>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</si>
  <si>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</si>
  <si>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</si>
  <si>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</si>
  <si>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</si>
  <si>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</si>
  <si>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</si>
  <si>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</si>
  <si>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</si>
  <si>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</si>
  <si>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</si>
  <si>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</si>
  <si>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</si>
  <si>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</si>
  <si>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</si>
  <si>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</si>
  <si>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</si>
  <si>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</si>
  <si>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</si>
  <si>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</si>
  <si>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</si>
  <si>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</si>
  <si>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</si>
  <si>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</si>
  <si>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</si>
  <si>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</si>
  <si>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</si>
  <si>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</si>
  <si>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</si>
  <si>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</si>
  <si>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</si>
  <si>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</si>
  <si>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</si>
  <si>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</si>
  <si>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</si>
  <si>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</si>
  <si>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</si>
  <si>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</si>
  <si>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</si>
  <si>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</si>
  <si>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</si>
  <si>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</si>
  <si>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</si>
  <si>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</si>
  <si>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</si>
  <si>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</si>
  <si>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</si>
  <si>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</si>
  <si>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</si>
  <si>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</si>
  <si>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</si>
  <si>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</si>
  <si>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</si>
  <si>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</si>
  <si>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</si>
  <si>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</si>
  <si>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</si>
  <si>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</si>
  <si>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</si>
  <si>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</si>
  <si>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</si>
  <si>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</si>
  <si>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</si>
  <si>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</si>
  <si>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</si>
  <si>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</si>
  <si>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</si>
  <si>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</si>
  <si>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</si>
  <si>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</si>
  <si>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</si>
  <si>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</si>
  <si>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</si>
  <si>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</si>
  <si>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</si>
  <si>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</si>
  <si>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</si>
  <si>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</si>
  <si>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</si>
  <si>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</si>
  <si>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</si>
  <si>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</si>
  <si>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</si>
  <si>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</si>
  <si>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</si>
  <si>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</si>
  <si>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</si>
  <si>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</si>
  <si>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</si>
  <si>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</si>
  <si>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</si>
  <si>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</si>
  <si>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</si>
  <si>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</si>
  <si>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</si>
  <si>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</si>
  <si>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</si>
  <si>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</si>
  <si>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</si>
  <si>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</si>
  <si>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</si>
  <si>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</si>
  <si>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</si>
  <si>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</si>
  <si>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</si>
  <si>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</si>
  <si>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</si>
  <si>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</si>
  <si>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</si>
  <si>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</si>
  <si>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</si>
  <si>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</si>
  <si>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</si>
  <si>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</si>
  <si>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</si>
  <si>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</si>
  <si>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</si>
  <si>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</si>
  <si>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</si>
  <si>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</si>
  <si>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</si>
  <si>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</si>
  <si>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</si>
  <si>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</si>
  <si>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</si>
  <si>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</si>
  <si>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</si>
  <si>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</si>
  <si>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</si>
  <si>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</si>
  <si>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</si>
  <si>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</si>
  <si>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</si>
  <si>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</si>
  <si>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</si>
  <si>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</si>
  <si>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</si>
  <si>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</si>
  <si>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</si>
  <si>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</si>
  <si>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</si>
  <si>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</si>
  <si>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</si>
  <si>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</si>
  <si>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</si>
  <si>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</si>
  <si>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</si>
  <si>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</si>
  <si>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</si>
  <si>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</si>
  <si>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</si>
  <si>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</si>
  <si>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</si>
  <si>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</si>
  <si>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</si>
  <si>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</si>
  <si>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</si>
  <si>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</si>
  <si>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</si>
  <si>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</si>
  <si>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</si>
  <si>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</si>
  <si>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</si>
  <si>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</si>
  <si>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</si>
  <si>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</si>
  <si>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</si>
  <si>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</si>
  <si>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</si>
  <si>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</si>
  <si>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</si>
  <si>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</si>
  <si>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</si>
  <si>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</si>
  <si>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</si>
  <si>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</si>
  <si>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</si>
  <si>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</si>
  <si>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</si>
  <si>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</si>
  <si>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</si>
  <si>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</si>
  <si>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</si>
  <si>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</si>
  <si>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</si>
  <si>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</si>
  <si>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</si>
  <si>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</si>
  <si>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</si>
  <si>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</si>
  <si>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</si>
  <si>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</si>
  <si>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</si>
  <si>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</si>
  <si>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</si>
  <si>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</si>
  <si>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</si>
  <si>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</si>
  <si>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</si>
  <si>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</si>
  <si>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</si>
  <si>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</si>
  <si>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</si>
  <si>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</si>
  <si>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</si>
  <si>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</si>
  <si>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</si>
  <si>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</si>
  <si>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</si>
  <si>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</si>
  <si>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</si>
  <si>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</si>
  <si>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</si>
  <si>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</si>
  <si>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</si>
  <si>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</si>
  <si>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</si>
  <si>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</si>
  <si>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</si>
  <si>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</si>
  <si>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</si>
  <si>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</si>
  <si>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</si>
  <si>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</si>
  <si>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</si>
  <si>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</si>
  <si>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</si>
  <si>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</si>
  <si>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</si>
  <si>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</si>
  <si>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</si>
  <si>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</si>
  <si>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</si>
  <si>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</si>
  <si>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</si>
  <si>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</si>
  <si>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</si>
  <si>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</si>
  <si>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</si>
  <si>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</si>
  <si>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</si>
  <si>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</si>
  <si>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</si>
  <si>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</si>
  <si>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</si>
  <si>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</si>
  <si>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</si>
  <si>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</si>
  <si>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</si>
  <si>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</si>
  <si>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</si>
  <si>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</si>
  <si>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</si>
  <si>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</si>
  <si>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</si>
  <si>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</si>
  <si>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</si>
  <si>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</si>
  <si>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</si>
  <si>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</si>
  <si>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</si>
  <si>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</si>
  <si>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</si>
  <si>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</si>
  <si>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</si>
  <si>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</si>
  <si>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</si>
  <si>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</si>
  <si>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</si>
  <si>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</si>
  <si>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</si>
  <si>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</si>
  <si>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</si>
  <si>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</si>
  <si>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</si>
  <si>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</si>
  <si>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</si>
  <si>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</si>
  <si>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</si>
  <si>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</si>
  <si>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</si>
  <si>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</si>
  <si>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</si>
  <si>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</si>
  <si>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</si>
  <si>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</si>
  <si>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</si>
  <si>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</si>
  <si>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</si>
  <si>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</si>
  <si>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</si>
  <si>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</si>
  <si>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</si>
  <si>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</si>
  <si>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</si>
  <si>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</si>
  <si>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</si>
  <si>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</si>
  <si>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</si>
  <si>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</si>
  <si>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</si>
  <si>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</si>
  <si>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</si>
  <si>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</si>
  <si>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</si>
  <si>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</si>
  <si>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</si>
  <si>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</si>
  <si>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</si>
  <si>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</si>
  <si>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</si>
  <si>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</si>
  <si>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</si>
  <si>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</si>
  <si>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</si>
  <si>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</si>
  <si>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</si>
  <si>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</si>
  <si>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</si>
  <si>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</si>
  <si>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</si>
  <si>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</si>
  <si>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</si>
  <si>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</si>
  <si>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</si>
  <si>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</si>
  <si>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</si>
  <si>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</si>
  <si>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</si>
  <si>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</si>
  <si>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</si>
  <si>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</si>
  <si>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</si>
  <si>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</si>
  <si>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</si>
  <si>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</si>
  <si>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</si>
  <si>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</si>
  <si>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</si>
  <si>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</si>
  <si>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</si>
  <si>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</si>
  <si>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</si>
  <si>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</si>
  <si>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</si>
  <si>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</si>
  <si>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</si>
  <si>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</si>
  <si>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</si>
  <si>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</si>
  <si>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</si>
  <si>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</si>
  <si>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</si>
  <si>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</si>
  <si>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</si>
  <si>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</si>
  <si>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</si>
  <si>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</si>
  <si>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</si>
  <si>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</si>
  <si>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</si>
  <si>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</si>
  <si>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</si>
  <si>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</si>
  <si>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</si>
  <si>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</si>
  <si>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</si>
  <si>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</si>
  <si>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</si>
  <si>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</si>
  <si>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</si>
  <si>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</si>
  <si>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</si>
  <si>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</si>
  <si>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</si>
  <si>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</si>
  <si>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</si>
  <si>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</si>
  <si>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</si>
  <si>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</si>
  <si>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</si>
  <si>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</si>
  <si>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</si>
  <si>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</si>
  <si>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</si>
  <si>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</si>
  <si>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</si>
  <si>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</si>
  <si>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</si>
  <si>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</si>
  <si>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</si>
  <si>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</si>
  <si>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</si>
  <si>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</si>
  <si>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</si>
  <si>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</si>
  <si>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</si>
  <si>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</si>
  <si>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</si>
  <si>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</si>
  <si>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</si>
  <si>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</si>
  <si>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</si>
  <si>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</si>
  <si>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</si>
  <si>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</si>
  <si>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</si>
  <si>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</si>
  <si>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</si>
  <si>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</si>
  <si>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</si>
  <si>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</si>
  <si>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</si>
  <si>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</si>
  <si>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</si>
  <si>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</si>
  <si>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</si>
  <si>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</si>
  <si>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</si>
  <si>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</si>
  <si>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</si>
  <si>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</si>
  <si>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</si>
  <si>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</si>
  <si>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</si>
  <si>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</si>
  <si>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</si>
  <si>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</si>
  <si>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</si>
  <si>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</si>
  <si>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</si>
  <si>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</si>
  <si>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</si>
  <si>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</si>
  <si>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</si>
  <si>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</si>
  <si>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</si>
  <si>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</si>
  <si>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</si>
  <si>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</si>
  <si>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</si>
  <si>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</si>
  <si>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</si>
  <si>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</si>
  <si>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</si>
  <si>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</si>
  <si>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</si>
  <si>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</si>
  <si>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</si>
  <si>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</si>
  <si>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</si>
  <si>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</si>
  <si>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</si>
  <si>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</si>
  <si>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</si>
  <si>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</si>
  <si>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</si>
  <si>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</si>
  <si>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</si>
  <si>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</si>
  <si>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</si>
  <si>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</si>
  <si>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</si>
  <si>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</si>
  <si>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</si>
  <si>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</si>
  <si>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</si>
  <si>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</si>
  <si>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</si>
  <si>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</si>
  <si>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</si>
  <si>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</si>
  <si>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</si>
  <si>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</si>
  <si>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</si>
  <si>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</si>
  <si>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</si>
  <si>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</si>
  <si>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</si>
  <si>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</si>
  <si>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</si>
  <si>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</si>
  <si>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</si>
  <si>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</si>
  <si>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</si>
  <si>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</si>
  <si>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</si>
  <si>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</si>
  <si>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</si>
  <si>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</si>
  <si>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</si>
  <si>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</si>
  <si>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</si>
  <si>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</si>
  <si>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</si>
  <si>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</si>
  <si>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</si>
  <si>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</si>
  <si>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</si>
  <si>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</si>
  <si>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</si>
  <si>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</si>
  <si>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</si>
  <si>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</si>
  <si>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</si>
  <si>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</si>
  <si>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</si>
  <si>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</si>
  <si>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</si>
  <si>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</si>
  <si>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</si>
  <si>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</si>
  <si>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</si>
  <si>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</si>
  <si>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</si>
  <si>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</si>
  <si>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</si>
  <si>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</si>
  <si>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</si>
  <si>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</si>
  <si>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</si>
  <si>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</si>
  <si>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</si>
  <si>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</si>
  <si>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</si>
  <si>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</si>
  <si>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</si>
  <si>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</si>
  <si>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</si>
  <si>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</si>
  <si>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</si>
  <si>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</si>
  <si>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</si>
  <si>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</si>
  <si>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</si>
  <si>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</si>
  <si>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</si>
  <si>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</si>
  <si>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</si>
  <si>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</si>
  <si>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</si>
  <si>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</si>
  <si>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</si>
  <si>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</si>
  <si>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</si>
  <si>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</si>
  <si>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</si>
  <si>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</si>
  <si>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</si>
  <si>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</si>
  <si>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</si>
  <si>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</si>
  <si>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</si>
  <si>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</si>
  <si>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</si>
  <si>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</si>
  <si>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</si>
  <si>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</si>
  <si>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</si>
  <si>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</si>
  <si>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</si>
  <si>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</si>
  <si>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</si>
  <si>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</si>
  <si>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</si>
  <si>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</si>
  <si>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</si>
  <si>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</si>
  <si>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</si>
  <si>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</si>
  <si>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</si>
  <si>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</si>
  <si>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</si>
  <si>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</si>
  <si>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</si>
  <si>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</si>
  <si>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</si>
  <si>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</si>
  <si>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</si>
  <si>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</si>
  <si>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</si>
  <si>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</si>
  <si>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</si>
  <si>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</si>
  <si>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</si>
  <si>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</si>
  <si>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</si>
  <si>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</si>
  <si>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</si>
  <si>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</si>
  <si>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</si>
  <si>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</si>
  <si>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</si>
  <si>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</si>
  <si>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</si>
  <si>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</si>
  <si>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</si>
  <si>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</si>
  <si>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</si>
  <si>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</si>
  <si>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</si>
  <si>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</si>
  <si>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</si>
  <si>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</si>
  <si>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</si>
  <si>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</si>
  <si>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</si>
  <si>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</si>
  <si>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</si>
  <si>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</si>
  <si>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</si>
  <si>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</si>
  <si>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</si>
  <si>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</si>
  <si>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</si>
  <si>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</si>
  <si>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</si>
  <si>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</si>
  <si>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</si>
  <si>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</si>
  <si>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</si>
  <si>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</si>
  <si>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</si>
  <si>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</si>
  <si>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</si>
  <si>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</si>
  <si>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</si>
  <si>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</si>
  <si>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</si>
  <si>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</si>
  <si>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</si>
  <si>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</si>
  <si>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</si>
  <si>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</si>
  <si>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</si>
  <si>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</si>
  <si>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</si>
  <si>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</si>
  <si>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</si>
  <si>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</si>
  <si>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</si>
  <si>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</si>
  <si>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</si>
  <si>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</si>
  <si>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</si>
  <si>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</si>
  <si>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</si>
  <si>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</si>
  <si>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</si>
  <si>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</si>
  <si>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</si>
  <si>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</si>
  <si>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</si>
  <si>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</si>
  <si>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</si>
  <si>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</si>
  <si>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</si>
  <si>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</si>
  <si>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</si>
  <si>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</si>
  <si>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</si>
  <si>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</si>
  <si>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</si>
  <si>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</si>
  <si>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</si>
  <si>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</si>
  <si>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</si>
  <si>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</si>
  <si>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</si>
  <si>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</si>
  <si>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</si>
  <si>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</si>
  <si>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</si>
  <si>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</si>
  <si>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</si>
  <si>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</si>
  <si>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</si>
  <si>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</si>
  <si>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</si>
  <si>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</si>
  <si>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</si>
  <si>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</si>
  <si>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</si>
  <si>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</si>
  <si>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</si>
  <si>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</si>
  <si>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</si>
  <si>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</si>
  <si>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</si>
  <si>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</si>
  <si>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</si>
  <si>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</si>
  <si>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</si>
  <si>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</si>
  <si>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</si>
  <si>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</si>
  <si>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</si>
  <si>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</si>
  <si>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</si>
  <si>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</si>
  <si>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</si>
  <si>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</si>
  <si>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</si>
  <si>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</si>
  <si>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</si>
  <si>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</si>
  <si>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</si>
  <si>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</si>
  <si>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</si>
  <si>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</si>
  <si>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</si>
  <si>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</si>
  <si>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</si>
  <si>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</si>
  <si>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</si>
  <si>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</si>
  <si>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</si>
  <si>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</si>
  <si>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</si>
  <si>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</si>
  <si>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</si>
  <si>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</si>
  <si>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</si>
  <si>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</si>
  <si>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</si>
  <si>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</si>
  <si>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</si>
  <si>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</si>
  <si>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</si>
  <si>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</si>
  <si>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</si>
  <si>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</si>
  <si>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</si>
  <si>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</si>
  <si>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</si>
  <si>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</si>
  <si>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</si>
  <si>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</si>
  <si>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</si>
  <si>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</si>
  <si>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</si>
  <si>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</si>
  <si>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</si>
  <si>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</si>
  <si>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</si>
  <si>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</si>
  <si>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</si>
  <si>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</si>
  <si>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</si>
  <si>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</si>
  <si>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</si>
  <si>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</si>
  <si>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</si>
  <si>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</si>
  <si>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</si>
  <si>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</si>
  <si>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</si>
  <si>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</si>
  <si>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</si>
  <si>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</si>
  <si>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</si>
  <si>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</si>
  <si>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</si>
  <si>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</si>
  <si>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</si>
  <si>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</si>
  <si>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</si>
  <si>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</si>
  <si>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</si>
  <si>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</si>
  <si>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</si>
  <si>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</si>
  <si>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</si>
  <si>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</si>
  <si>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</si>
  <si>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</si>
  <si>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</si>
  <si>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</si>
  <si>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</si>
  <si>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</si>
  <si>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</si>
  <si>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</si>
  <si>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</si>
  <si>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</si>
  <si>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</si>
  <si>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</si>
  <si>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</si>
  <si>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</si>
  <si>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</si>
  <si>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</si>
  <si>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</si>
  <si>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</si>
  <si>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</si>
  <si>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</si>
  <si>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</si>
  <si>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</si>
  <si>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</si>
  <si>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</si>
  <si>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</si>
  <si>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</si>
  <si>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</si>
  <si>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</si>
  <si>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</si>
  <si>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</si>
  <si>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</si>
  <si>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</si>
  <si>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</si>
  <si>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</si>
  <si>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</si>
  <si>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</si>
  <si>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</si>
  <si>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</si>
  <si>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</si>
  <si>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</si>
  <si>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</si>
  <si>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</si>
  <si>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</si>
  <si>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</si>
  <si>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</si>
  <si>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</si>
  <si>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</si>
  <si>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</si>
  <si>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</si>
  <si>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</si>
  <si>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</si>
  <si>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</si>
  <si>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</si>
  <si>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</si>
  <si>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</si>
  <si>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</si>
  <si>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</si>
  <si>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</si>
  <si>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</si>
  <si>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</si>
  <si>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</si>
  <si>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</si>
  <si>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</si>
  <si>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</si>
  <si>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</si>
  <si>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</si>
  <si>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</si>
  <si>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</si>
  <si>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</si>
  <si>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</si>
  <si>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</si>
  <si>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</si>
  <si>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</si>
  <si>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</si>
  <si>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</si>
  <si>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</si>
  <si>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</si>
  <si>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</si>
  <si>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</si>
  <si>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</si>
  <si>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</si>
  <si>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</si>
  <si>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</si>
  <si>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</si>
  <si>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</si>
  <si>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</si>
  <si>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</si>
  <si>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</si>
  <si>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</si>
  <si>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</si>
  <si>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</si>
  <si>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</si>
  <si>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</si>
  <si>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</si>
  <si>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</si>
  <si>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</si>
  <si>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</si>
  <si>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</si>
  <si>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</si>
  <si>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</si>
  <si>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</si>
  <si>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</si>
  <si>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</si>
  <si>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</si>
  <si>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</si>
  <si>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</si>
  <si>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</si>
  <si>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</si>
  <si>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</si>
  <si>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</si>
  <si>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</si>
  <si>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</si>
  <si>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</si>
  <si>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</si>
  <si>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</si>
  <si>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</si>
  <si>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</si>
  <si>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</si>
  <si>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</si>
  <si>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</si>
  <si>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</si>
  <si>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</si>
  <si>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</si>
  <si>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</si>
  <si>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</si>
  <si>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</si>
  <si>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</si>
  <si>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</si>
  <si>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</si>
  <si>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</si>
  <si>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</si>
  <si>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</si>
  <si>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</si>
  <si>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</si>
  <si>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</si>
  <si>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</si>
  <si>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</si>
  <si>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</si>
  <si>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</si>
  <si>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</si>
  <si>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</si>
  <si>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</si>
  <si>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</si>
  <si>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</si>
  <si>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</si>
  <si>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</si>
  <si>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</si>
  <si>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</si>
  <si>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</si>
  <si>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</si>
  <si>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</si>
  <si>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</si>
  <si>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</si>
  <si>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</si>
  <si>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</si>
  <si>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</si>
  <si>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</si>
  <si>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</si>
  <si>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</si>
  <si>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</si>
  <si>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</si>
  <si>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</si>
  <si>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</si>
  <si>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</si>
  <si>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</si>
  <si>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</si>
  <si>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</si>
  <si>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</si>
  <si>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</si>
  <si>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</si>
  <si>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</si>
  <si>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</si>
  <si>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</si>
  <si>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</si>
  <si>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</si>
  <si>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</si>
  <si>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</si>
  <si>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</si>
  <si>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</si>
  <si>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</si>
  <si>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</si>
  <si>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</si>
  <si>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</si>
  <si>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</si>
  <si>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</si>
  <si>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</si>
  <si>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</si>
  <si>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</si>
  <si>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</si>
  <si>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</si>
  <si>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</si>
  <si>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</si>
  <si>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</si>
  <si>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</si>
  <si>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</si>
  <si>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</si>
  <si>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</si>
  <si>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</si>
  <si>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</si>
  <si>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</si>
  <si>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</si>
  <si>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</si>
  <si>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</si>
  <si>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</si>
  <si>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</si>
  <si>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</si>
  <si>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</si>
  <si>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</si>
  <si>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</si>
  <si>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</si>
  <si>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</si>
  <si>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</si>
  <si>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</si>
  <si>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</si>
  <si>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</si>
  <si>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</si>
  <si>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</si>
  <si>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</si>
  <si>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</si>
  <si>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</si>
  <si>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</si>
  <si>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</si>
  <si>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</si>
  <si>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</si>
  <si>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</si>
  <si>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</si>
  <si>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</si>
  <si>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</si>
  <si>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</si>
  <si>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</si>
  <si>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</si>
  <si>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</si>
  <si>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</si>
  <si>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</si>
  <si>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</si>
  <si>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</si>
  <si>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</si>
  <si>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</si>
  <si>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</si>
  <si>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</si>
  <si>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</si>
  <si>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</si>
  <si>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</si>
  <si>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</si>
  <si>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</si>
  <si>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</si>
  <si>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</si>
  <si>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</si>
  <si>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</si>
  <si>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</si>
  <si>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</si>
  <si>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</si>
  <si>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</si>
  <si>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</si>
  <si>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</si>
  <si>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</si>
  <si>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</si>
  <si>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</si>
  <si>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</si>
  <si>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</si>
  <si>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</si>
  <si>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</si>
  <si>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</si>
  <si>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</si>
  <si>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</si>
  <si>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</si>
  <si>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</si>
  <si>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</si>
  <si>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</si>
  <si>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</si>
  <si>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</si>
  <si>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</si>
  <si>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</si>
  <si>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</si>
  <si>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</si>
  <si>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</si>
  <si>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</si>
  <si>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</si>
  <si>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</si>
  <si>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</si>
  <si>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</si>
  <si>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</si>
  <si>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</si>
  <si>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</si>
  <si>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</si>
  <si>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</si>
  <si>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</si>
  <si>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</si>
  <si>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</si>
  <si>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</si>
  <si>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</si>
  <si>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</si>
  <si>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</si>
  <si>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</si>
  <si>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</si>
  <si>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</si>
  <si>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</si>
  <si>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</si>
  <si>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</si>
  <si>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</si>
  <si>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</si>
  <si>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</si>
  <si>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</si>
  <si>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</si>
  <si>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</si>
  <si>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</si>
  <si>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</si>
  <si>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</si>
  <si>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</si>
  <si>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</si>
  <si>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</si>
  <si>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</si>
  <si>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</si>
  <si>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</si>
  <si>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</si>
  <si>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</si>
  <si>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</si>
  <si>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</si>
  <si>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</si>
  <si>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</si>
  <si>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</si>
  <si>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</si>
  <si>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</si>
  <si>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</si>
  <si>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</si>
  <si>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</si>
  <si>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</si>
  <si>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</si>
  <si>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</si>
  <si>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</si>
  <si>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</si>
  <si>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</si>
  <si>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</si>
  <si>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</si>
  <si>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</si>
  <si>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</si>
  <si>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</si>
  <si>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</si>
  <si>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</si>
  <si>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</si>
  <si>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</si>
  <si>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</si>
  <si>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</si>
  <si>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</si>
  <si>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</si>
  <si>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</si>
  <si>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</si>
  <si>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</si>
  <si>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</si>
  <si>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</si>
  <si>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</si>
  <si>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</si>
  <si>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</si>
  <si>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</si>
  <si>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</si>
  <si>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</si>
  <si>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</si>
  <si>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</si>
  <si>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</si>
  <si>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</si>
  <si>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</si>
  <si>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</si>
  <si>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</si>
  <si>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</si>
  <si>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</si>
  <si>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</si>
  <si>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</si>
  <si>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</si>
  <si>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</si>
  <si>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</si>
  <si>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</si>
  <si>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</si>
  <si>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</si>
  <si>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</si>
  <si>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</si>
  <si>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</si>
  <si>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</si>
  <si>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</si>
  <si>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</si>
  <si>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</si>
  <si>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</si>
  <si>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</si>
  <si>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</si>
  <si>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</si>
  <si>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</si>
  <si>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</si>
  <si>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</si>
  <si>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</si>
  <si>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</si>
  <si>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</si>
  <si>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</si>
  <si>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</si>
  <si>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</si>
  <si>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</si>
  <si>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</si>
  <si>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</si>
  <si>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</si>
  <si>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</si>
  <si>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</si>
  <si>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</si>
  <si>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</si>
  <si>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</si>
  <si>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</si>
  <si>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</si>
  <si>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</si>
  <si>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</si>
  <si>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</si>
  <si>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</si>
  <si>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</si>
  <si>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</si>
  <si>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</si>
  <si>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</si>
  <si>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</si>
  <si>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</si>
  <si>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</si>
  <si>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</si>
  <si>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</si>
  <si>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</si>
  <si>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</si>
  <si>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</si>
  <si>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</si>
  <si>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</si>
  <si>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</si>
  <si>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</si>
  <si>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</si>
  <si>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</si>
  <si>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</si>
  <si>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</si>
  <si>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</si>
  <si>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</si>
  <si>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</si>
  <si>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</si>
  <si>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</si>
  <si>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</si>
  <si>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</si>
  <si>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</si>
  <si>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</si>
  <si>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</si>
  <si>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</si>
  <si>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</si>
  <si>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</si>
  <si>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</si>
  <si>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</si>
  <si>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</si>
  <si>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</si>
  <si>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</si>
  <si>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</si>
  <si>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</si>
  <si>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</si>
  <si>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</si>
  <si>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</si>
  <si>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</si>
  <si>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</si>
  <si>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</si>
  <si>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</si>
  <si>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</si>
  <si>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</si>
  <si>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</si>
  <si>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</si>
  <si>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</si>
  <si>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</si>
  <si>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</si>
  <si>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</si>
  <si>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</si>
  <si>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</si>
  <si>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</si>
  <si>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</si>
  <si>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</si>
  <si>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</si>
  <si>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</si>
  <si>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</si>
  <si>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</si>
  <si>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</si>
  <si>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</si>
  <si>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</si>
  <si>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</si>
  <si>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</si>
  <si>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</si>
  <si>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</si>
  <si>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</si>
  <si>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</si>
  <si>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</si>
  <si>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</si>
  <si>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</si>
  <si>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</si>
  <si>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</si>
  <si>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</si>
  <si>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</si>
  <si>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</si>
  <si>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</si>
  <si>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</si>
  <si>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</si>
  <si>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</si>
  <si>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</si>
  <si>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</si>
  <si>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</si>
  <si>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</si>
  <si>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</si>
  <si>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</si>
  <si>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</si>
  <si>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</si>
  <si>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</si>
  <si>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</si>
  <si>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</si>
  <si>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</si>
  <si>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</si>
  <si>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</si>
  <si>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</si>
  <si>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</si>
  <si>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</si>
  <si>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</si>
  <si>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</si>
  <si>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</si>
  <si>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</si>
  <si>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</si>
  <si>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</si>
  <si>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</si>
  <si>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</si>
  <si>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</si>
  <si>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</si>
  <si>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</si>
  <si>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</si>
  <si>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</si>
  <si>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</si>
  <si>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</si>
  <si>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</si>
  <si>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</si>
  <si>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</si>
  <si>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</si>
  <si>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</si>
  <si>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</si>
  <si>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</si>
  <si>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</si>
  <si>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</si>
  <si>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</si>
  <si>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</si>
  <si>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</si>
  <si>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</si>
  <si>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</si>
  <si>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</si>
  <si>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</si>
  <si>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</si>
  <si>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</si>
  <si>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</si>
  <si>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</si>
  <si>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</si>
  <si>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</si>
  <si>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</si>
  <si>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</si>
  <si>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</si>
  <si>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</si>
  <si>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</si>
  <si>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</si>
  <si>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</si>
  <si>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</si>
  <si>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</si>
  <si>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</si>
  <si>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</si>
  <si>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</si>
  <si>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</si>
  <si>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</si>
  <si>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</si>
  <si>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</si>
  <si>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</si>
  <si>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</si>
  <si>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</si>
  <si>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</si>
  <si>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</si>
  <si>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</si>
  <si>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</si>
  <si>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</si>
  <si>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</si>
  <si>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</si>
  <si>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</si>
  <si>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</si>
  <si>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</si>
  <si>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</si>
  <si>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</si>
  <si>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</si>
  <si>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</si>
  <si>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</si>
  <si>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</si>
  <si>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</si>
  <si>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</si>
  <si>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</si>
  <si>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</si>
  <si>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</si>
  <si>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</si>
  <si>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</si>
  <si>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</si>
  <si>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</si>
  <si>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</si>
  <si>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</si>
  <si>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</si>
  <si>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</si>
  <si>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</si>
  <si>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</si>
  <si>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</si>
  <si>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</si>
  <si>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</si>
  <si>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</si>
  <si>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</si>
  <si>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</si>
  <si>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</si>
  <si>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</si>
  <si>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</si>
  <si>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</si>
  <si>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</si>
  <si>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</si>
  <si>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</si>
  <si>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</si>
  <si>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</si>
  <si>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</si>
  <si>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</si>
  <si>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</si>
  <si>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</si>
  <si>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</si>
  <si>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</si>
  <si>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</si>
  <si>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</si>
  <si>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</si>
  <si>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</si>
  <si>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</si>
  <si>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</si>
  <si>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</si>
  <si>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</si>
  <si>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</si>
  <si>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</si>
  <si>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</si>
  <si>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</si>
  <si>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</si>
  <si>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</si>
  <si>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</si>
  <si>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</si>
  <si>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</si>
  <si>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</si>
  <si>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</si>
  <si>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</si>
  <si>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</si>
  <si>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</si>
  <si>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</si>
  <si>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</si>
  <si>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</si>
  <si>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</si>
  <si>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</si>
  <si>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</si>
  <si>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</si>
  <si>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</si>
  <si>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</si>
  <si>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</si>
  <si>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</si>
  <si>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</si>
  <si>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</si>
  <si>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</si>
  <si>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</si>
  <si>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</si>
  <si>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</si>
  <si>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</si>
  <si>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</si>
  <si>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</si>
  <si>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</si>
  <si>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</si>
  <si>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</si>
  <si>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</si>
  <si>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</si>
  <si>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</si>
  <si>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</si>
  <si>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</si>
  <si>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</si>
  <si>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</si>
  <si>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</si>
  <si>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</si>
  <si>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</si>
  <si>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</si>
  <si>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</si>
  <si>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</si>
  <si>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</si>
  <si>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</si>
  <si>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</si>
  <si>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</si>
  <si>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</si>
  <si>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</si>
  <si>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</si>
  <si>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</si>
  <si>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</si>
  <si>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</si>
  <si>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</si>
  <si>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</si>
  <si>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</si>
  <si>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</si>
  <si>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</si>
  <si>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</si>
  <si>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</si>
  <si>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</si>
  <si>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</si>
  <si>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</si>
  <si>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</si>
  <si>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</si>
  <si>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</si>
  <si>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</si>
  <si>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</si>
  <si>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</si>
  <si>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</si>
  <si>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</si>
  <si>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</si>
  <si>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</si>
  <si>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</si>
  <si>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</si>
  <si>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</si>
  <si>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</si>
  <si>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</si>
  <si>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</si>
  <si>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</si>
  <si>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</si>
  <si>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</si>
  <si>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</si>
  <si>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</si>
  <si>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</si>
  <si>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</si>
  <si>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</si>
  <si>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</si>
  <si>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</si>
  <si>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</si>
  <si>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</si>
  <si>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</si>
  <si>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</si>
  <si>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</si>
  <si>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</si>
  <si>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</si>
  <si>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</si>
  <si>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</si>
  <si>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</si>
  <si>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</si>
  <si>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</si>
  <si>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</si>
  <si>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</si>
  <si>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</si>
  <si>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</si>
  <si>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</si>
  <si>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</si>
  <si>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</si>
  <si>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</si>
  <si>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</si>
  <si>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</si>
  <si>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</si>
  <si>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</si>
  <si>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</si>
  <si>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</si>
  <si>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</si>
  <si>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</si>
  <si>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</si>
  <si>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</si>
  <si>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</si>
  <si>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</si>
  <si>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</si>
  <si>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</si>
  <si>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</si>
  <si>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</si>
  <si>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</si>
  <si>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</si>
  <si>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</si>
  <si>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</si>
  <si>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</si>
  <si>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</si>
  <si>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</si>
  <si>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</si>
  <si>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</si>
  <si>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</si>
  <si>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</si>
  <si>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</si>
  <si>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</si>
  <si>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</si>
  <si>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</si>
  <si>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</si>
  <si>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</si>
  <si>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</si>
  <si>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</si>
  <si>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</si>
  <si>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</si>
  <si>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</si>
  <si>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</si>
  <si>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</si>
  <si>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</si>
  <si>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</si>
  <si>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</si>
  <si>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</si>
  <si>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</si>
  <si>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</si>
  <si>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</si>
  <si>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</si>
  <si>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</si>
  <si>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</si>
  <si>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</si>
  <si>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</si>
  <si>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</si>
  <si>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</si>
  <si>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</si>
  <si>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</si>
  <si>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</si>
  <si>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</si>
  <si>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</si>
  <si>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</si>
  <si>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</si>
  <si>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</si>
  <si>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</si>
  <si>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</si>
  <si>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</si>
  <si>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</si>
  <si>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</si>
  <si>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</si>
  <si>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</si>
  <si>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</si>
  <si>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</si>
  <si>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</si>
  <si>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</si>
  <si>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</si>
  <si>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</si>
  <si>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</si>
  <si>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</si>
  <si>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</si>
  <si>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</si>
  <si>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</si>
  <si>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</si>
  <si>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</si>
  <si>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</si>
  <si>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</si>
  <si>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</si>
  <si>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</si>
  <si>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</si>
  <si>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</si>
  <si>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</si>
  <si>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</si>
  <si>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</si>
  <si>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</si>
  <si>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</si>
  <si>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</si>
  <si>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</si>
  <si>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</si>
  <si>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</si>
  <si>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</si>
  <si>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</si>
  <si>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</si>
  <si>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</si>
  <si>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</si>
  <si>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</si>
  <si>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</si>
  <si>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</si>
  <si>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</si>
  <si>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</si>
  <si>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</si>
  <si>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</si>
  <si>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</si>
  <si>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</si>
  <si>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</si>
  <si>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</si>
  <si>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</si>
  <si>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</si>
  <si>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</si>
  <si>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</si>
  <si>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</si>
  <si>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</si>
  <si>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</si>
  <si>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</si>
  <si>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</si>
  <si>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</si>
  <si>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</si>
  <si>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</si>
  <si>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</si>
  <si>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</si>
  <si>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</si>
  <si>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</si>
  <si>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</si>
  <si>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</si>
  <si>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</si>
  <si>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</si>
  <si>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</si>
  <si>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</si>
  <si>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</si>
  <si>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</si>
  <si>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</si>
  <si>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</si>
  <si>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</si>
  <si>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</si>
  <si>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</si>
  <si>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</si>
  <si>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</si>
  <si>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</si>
  <si>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</si>
  <si>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</si>
  <si>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</si>
  <si>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</si>
  <si>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</si>
  <si>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</si>
  <si>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</si>
  <si>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</si>
  <si>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</si>
  <si>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</si>
  <si>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</si>
  <si>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</si>
  <si>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</si>
  <si>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</si>
  <si>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</si>
  <si>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</si>
  <si>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</si>
  <si>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</si>
  <si>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</si>
  <si>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</si>
  <si>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</si>
  <si>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</si>
  <si>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</si>
  <si>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</si>
  <si>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</si>
  <si>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</si>
  <si>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</si>
  <si>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</si>
  <si>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</si>
  <si>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</si>
  <si>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</si>
  <si>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</si>
  <si>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</si>
  <si>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</si>
  <si>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</si>
  <si>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</si>
  <si>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</si>
  <si>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</si>
  <si>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</si>
  <si>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</si>
  <si>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</si>
  <si>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</si>
  <si>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</si>
  <si>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</si>
  <si>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</si>
  <si>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</si>
  <si>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</si>
  <si>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</si>
  <si>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</si>
  <si>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</si>
  <si>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</si>
  <si>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</si>
  <si>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</si>
  <si>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</si>
  <si>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</si>
  <si>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</si>
  <si>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</si>
  <si>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</si>
  <si>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</si>
  <si>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</si>
  <si>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</si>
  <si>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</si>
  <si>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</si>
  <si>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</si>
  <si>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</si>
  <si>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</si>
  <si>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</si>
  <si>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</si>
  <si>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</si>
  <si>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</si>
  <si>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</si>
  <si>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</si>
  <si>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</si>
  <si>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</si>
  <si>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</si>
  <si>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</si>
  <si>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</si>
  <si>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</si>
  <si>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</si>
  <si>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</si>
  <si>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</si>
  <si>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</si>
  <si>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</si>
  <si>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</si>
  <si>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</si>
  <si>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</si>
  <si>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</si>
  <si>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</si>
  <si>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</si>
  <si>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</si>
  <si>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</si>
  <si>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</si>
  <si>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</si>
  <si>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</si>
  <si>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</si>
  <si>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</si>
  <si>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</si>
  <si>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</si>
  <si>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</si>
  <si>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</si>
  <si>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</si>
  <si>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</si>
  <si>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</si>
  <si>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</si>
  <si>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</si>
  <si>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</si>
  <si>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</si>
  <si>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</si>
  <si>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</si>
  <si>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</si>
  <si>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</si>
  <si>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</si>
  <si>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</si>
  <si>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</si>
  <si>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</si>
  <si>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</si>
  <si>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</si>
  <si>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</si>
  <si>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</si>
  <si>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</si>
  <si>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</si>
  <si>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</si>
  <si>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</si>
  <si>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</si>
  <si>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</si>
  <si>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</si>
  <si>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</si>
  <si>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</si>
  <si>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</si>
  <si>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</si>
  <si>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</si>
  <si>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</si>
  <si>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</si>
  <si>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</si>
  <si>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</si>
  <si>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</si>
  <si>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</si>
  <si>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</si>
  <si>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</si>
  <si>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</si>
  <si>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</si>
  <si>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</si>
  <si>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</si>
  <si>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</si>
  <si>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</si>
  <si>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</si>
  <si>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</si>
  <si>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</si>
  <si>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</si>
  <si>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</si>
  <si>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</si>
  <si>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</si>
  <si>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</si>
  <si>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</si>
  <si>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</si>
  <si>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</si>
  <si>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</si>
  <si>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</si>
  <si>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</si>
  <si>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</si>
  <si>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</si>
  <si>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</si>
  <si>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</si>
  <si>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</si>
  <si>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</si>
  <si>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</si>
  <si>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</si>
  <si>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</si>
  <si>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</si>
  <si>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</si>
  <si>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</si>
  <si>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</si>
  <si>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</si>
  <si>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</si>
  <si>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</si>
  <si>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</si>
  <si>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</si>
  <si>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</si>
  <si>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</si>
  <si>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</si>
  <si>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</si>
  <si>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</si>
  <si>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</si>
  <si>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</si>
  <si>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</si>
  <si>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</si>
  <si>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</si>
  <si>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</si>
  <si>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</si>
  <si>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</si>
  <si>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</si>
  <si>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</si>
  <si>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</si>
  <si>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</si>
  <si>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</si>
  <si>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</si>
  <si>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</si>
  <si>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</si>
  <si>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</si>
  <si>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</si>
  <si>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</si>
  <si>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</si>
  <si>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</si>
  <si>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</si>
  <si>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</si>
  <si>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</si>
  <si>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</si>
  <si>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</si>
  <si>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</si>
  <si>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</si>
  <si>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</si>
  <si>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</si>
  <si>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</si>
  <si>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</si>
  <si>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</si>
  <si>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</si>
  <si>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</si>
  <si>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</si>
  <si>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</si>
  <si>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</si>
  <si>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</si>
  <si>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</si>
  <si>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</si>
  <si>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</si>
  <si>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</si>
  <si>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</si>
  <si>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</si>
  <si>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</si>
  <si>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</si>
  <si>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</si>
  <si>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</si>
  <si>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</si>
  <si>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</si>
  <si>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</si>
  <si>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</si>
  <si>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</si>
  <si>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</si>
  <si>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</si>
  <si>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</si>
  <si>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</si>
  <si>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</si>
  <si>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</si>
  <si>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</si>
  <si>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</si>
  <si>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</si>
  <si>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</si>
  <si>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</si>
  <si>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</si>
  <si>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</si>
  <si>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</si>
  <si>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</si>
  <si>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</si>
  <si>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</si>
  <si>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</si>
  <si>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</si>
  <si>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</si>
  <si>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</si>
  <si>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</si>
  <si>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</si>
  <si>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</si>
  <si>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</si>
  <si>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</si>
  <si>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</si>
  <si>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</si>
  <si>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</si>
  <si>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</si>
  <si>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</si>
  <si>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</si>
  <si>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</si>
  <si>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</si>
  <si>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</si>
  <si>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</si>
  <si>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</si>
  <si>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</si>
  <si>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</si>
  <si>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</si>
  <si>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</si>
  <si>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</si>
  <si>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</si>
  <si>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</si>
  <si>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</si>
  <si>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</si>
  <si>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</si>
  <si>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</si>
  <si>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</si>
  <si>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</si>
  <si>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</si>
  <si>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</si>
  <si>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</si>
  <si>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</si>
  <si>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</si>
  <si>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</si>
  <si>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</si>
  <si>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</si>
  <si>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</si>
  <si>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</si>
  <si>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</si>
  <si>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</si>
  <si>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</si>
  <si>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</si>
  <si>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</si>
  <si>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</si>
  <si>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</si>
  <si>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</si>
  <si>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</si>
  <si>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</si>
  <si>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</si>
  <si>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</si>
  <si>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</si>
  <si>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</si>
  <si>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</si>
  <si>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</si>
  <si>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</si>
  <si>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</si>
  <si>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</si>
  <si>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</si>
  <si>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</si>
  <si>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</si>
  <si>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</si>
  <si>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</si>
  <si>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</si>
  <si>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</si>
  <si>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</si>
  <si>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</si>
  <si>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</si>
  <si>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</si>
  <si>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</si>
  <si>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</si>
  <si>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</si>
  <si>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</si>
  <si>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</si>
  <si>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</si>
  <si>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</si>
  <si>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</si>
  <si>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</si>
  <si>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</si>
  <si>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</si>
  <si>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</si>
  <si>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</si>
  <si>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</si>
  <si>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</si>
  <si>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</si>
  <si>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</si>
  <si>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</si>
  <si>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</si>
  <si>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</si>
  <si>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</si>
  <si>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</si>
  <si>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</si>
  <si>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</si>
  <si>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</si>
  <si>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</si>
  <si>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</si>
  <si>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</si>
  <si>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</si>
  <si>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</si>
  <si>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</si>
  <si>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</si>
  <si>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</si>
  <si>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</si>
  <si>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</si>
  <si>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</si>
  <si>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</si>
  <si>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</si>
  <si>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</si>
  <si>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</si>
  <si>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</si>
  <si>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</si>
  <si>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</si>
  <si>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</si>
  <si>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</si>
  <si>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</si>
  <si>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</si>
  <si>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</si>
  <si>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</si>
  <si>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</si>
  <si>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</si>
  <si>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</si>
  <si>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</si>
  <si>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</si>
  <si>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</si>
  <si>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</si>
  <si>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</si>
  <si>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</si>
  <si>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</si>
  <si>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</si>
  <si>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</si>
  <si>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</si>
  <si>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</si>
  <si>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</si>
  <si>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</si>
  <si>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</si>
  <si>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</si>
  <si>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</si>
  <si>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</si>
  <si>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</si>
  <si>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</si>
  <si>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</si>
  <si>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</si>
  <si>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</si>
  <si>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</si>
  <si>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</si>
  <si>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</si>
  <si>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</si>
  <si>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</si>
  <si>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</si>
  <si>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</si>
  <si>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</si>
  <si>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</si>
  <si>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</si>
  <si>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</si>
  <si>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</si>
  <si>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</si>
  <si>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</si>
  <si>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</si>
  <si>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</si>
  <si>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</si>
  <si>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</si>
  <si>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</si>
  <si>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</si>
  <si>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</si>
  <si>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</si>
  <si>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</si>
  <si>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</si>
  <si>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</si>
  <si>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</si>
  <si>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</si>
  <si>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</si>
  <si>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</si>
  <si>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</si>
  <si>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</si>
  <si>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</si>
  <si>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</si>
  <si>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</si>
  <si>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</si>
  <si>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</si>
  <si>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</si>
  <si>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</si>
  <si>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</si>
  <si>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</si>
  <si>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</si>
  <si>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</si>
  <si>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</si>
  <si>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</si>
  <si>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</si>
  <si>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</si>
  <si>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</si>
  <si>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</si>
  <si>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</si>
  <si>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</si>
  <si>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</si>
  <si>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</si>
  <si>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</si>
  <si>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</si>
  <si>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</si>
  <si>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</si>
  <si>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</si>
  <si>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</si>
  <si>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</si>
  <si>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</si>
  <si>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</si>
  <si>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</si>
  <si>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</si>
  <si>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</si>
  <si>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</si>
  <si>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</si>
  <si>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</si>
  <si>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</si>
  <si>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</si>
  <si>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</si>
  <si>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</si>
  <si>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</si>
  <si>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</si>
  <si>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</si>
  <si>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</si>
  <si>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</si>
  <si>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</si>
  <si>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</si>
  <si>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</si>
  <si>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</si>
  <si>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</si>
  <si>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</si>
  <si>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</si>
  <si>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</si>
  <si>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</si>
  <si>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</si>
  <si>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</si>
  <si>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</si>
  <si>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</si>
  <si>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</si>
  <si>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</si>
  <si>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</si>
  <si>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</si>
  <si>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</si>
  <si>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</si>
  <si>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</si>
  <si>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</si>
  <si>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</si>
  <si>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</si>
  <si>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</si>
  <si>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</si>
  <si>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</si>
  <si>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</si>
  <si>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</si>
  <si>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</si>
  <si>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</si>
  <si>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</si>
  <si>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</si>
  <si>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</si>
  <si>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</si>
  <si>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</si>
  <si>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</si>
  <si>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</si>
  <si>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</si>
  <si>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</si>
  <si>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</si>
  <si>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</si>
  <si>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</si>
  <si>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</si>
  <si>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</si>
  <si>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</si>
  <si>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</si>
  <si>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</si>
  <si>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</si>
  <si>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</si>
  <si>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</si>
  <si>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</si>
  <si>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</si>
  <si>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</si>
  <si>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</si>
  <si>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</si>
  <si>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</si>
  <si>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</si>
  <si>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</si>
  <si>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</si>
  <si>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</si>
  <si>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</si>
  <si>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</si>
  <si>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</si>
  <si>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</si>
  <si>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</si>
  <si>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</si>
  <si>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</si>
  <si>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</si>
  <si>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</si>
  <si>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</si>
  <si>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</si>
  <si>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</si>
  <si>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</si>
  <si>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</si>
  <si>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</si>
  <si>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</si>
  <si>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</si>
  <si>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</si>
  <si>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</si>
  <si>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</si>
  <si>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</si>
  <si>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</si>
  <si>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</si>
  <si>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</si>
  <si>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</si>
  <si>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</si>
  <si>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</si>
  <si>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</si>
  <si>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</si>
  <si>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</si>
  <si>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</si>
  <si>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</si>
  <si>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</si>
  <si>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</si>
  <si>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</si>
  <si>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</si>
  <si>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</si>
  <si>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</si>
  <si>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</si>
  <si>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</si>
  <si>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</si>
  <si>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</si>
  <si>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</si>
  <si>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</si>
  <si>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</si>
  <si>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</si>
  <si>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</si>
  <si>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</si>
  <si>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</si>
  <si>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</si>
  <si>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</si>
  <si>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</si>
  <si>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</si>
  <si>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</si>
  <si>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</si>
  <si>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</si>
  <si>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</si>
  <si>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</si>
  <si>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</si>
  <si>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</si>
  <si>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</si>
  <si>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</si>
  <si>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</si>
  <si>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</si>
  <si>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</si>
  <si>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</si>
  <si>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</si>
  <si>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</si>
  <si>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</si>
  <si>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</si>
  <si>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</si>
  <si>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</si>
  <si>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</si>
  <si>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</si>
  <si>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</si>
  <si>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</si>
  <si>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</si>
  <si>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</si>
  <si>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</si>
  <si>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</si>
  <si>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</si>
  <si>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</si>
  <si>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</si>
  <si>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</si>
  <si>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</si>
  <si>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</si>
  <si>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</si>
  <si>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</si>
  <si>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</si>
  <si>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</si>
  <si>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</si>
  <si>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</si>
  <si>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</si>
  <si>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</si>
  <si>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</si>
  <si>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</si>
  <si>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</si>
  <si>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</si>
  <si>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</si>
  <si>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</si>
  <si>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</si>
  <si>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</si>
  <si>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</si>
  <si>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</si>
  <si>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</si>
  <si>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</si>
  <si>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</si>
  <si>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</si>
  <si>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</si>
  <si>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</si>
  <si>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</si>
  <si>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</si>
  <si>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</si>
  <si>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</si>
  <si>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</si>
  <si>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</si>
  <si>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</si>
  <si>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</si>
  <si>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</si>
  <si>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</si>
  <si>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</si>
  <si>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</si>
  <si>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</si>
  <si>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</si>
  <si>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</si>
  <si>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</si>
  <si>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</si>
  <si>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</si>
  <si>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</si>
  <si>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</si>
  <si>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</si>
  <si>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</si>
  <si>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</si>
  <si>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</si>
  <si>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</si>
  <si>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</si>
  <si>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</si>
  <si>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</si>
  <si>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</si>
  <si>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</si>
  <si>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</si>
  <si>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</si>
  <si>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</si>
  <si>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</si>
  <si>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</si>
  <si>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</si>
  <si>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</si>
  <si>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</si>
  <si>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</si>
  <si>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</si>
  <si>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</si>
  <si>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</si>
  <si>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</si>
  <si>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</si>
  <si>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</si>
  <si>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</si>
  <si>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</si>
  <si>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</si>
  <si>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</si>
  <si>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</si>
  <si>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</si>
  <si>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</si>
  <si>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</si>
  <si>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</si>
  <si>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</si>
  <si>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</si>
  <si>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</si>
  <si>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</si>
  <si>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</si>
  <si>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</si>
  <si>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</si>
  <si>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</si>
  <si>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</si>
  <si>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</si>
  <si>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</si>
  <si>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</si>
  <si>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</si>
  <si>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</si>
  <si>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</si>
  <si>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</si>
  <si>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</si>
  <si>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</si>
  <si>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</si>
  <si>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</si>
  <si>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</si>
  <si>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</si>
  <si>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</si>
  <si>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</si>
  <si>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</si>
  <si>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</si>
  <si>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</si>
  <si>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</si>
  <si>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</si>
  <si>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</si>
  <si>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</si>
  <si>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</si>
  <si>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</si>
  <si>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</si>
  <si>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</si>
  <si>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</si>
  <si>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</si>
  <si>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</si>
  <si>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</si>
  <si>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</si>
  <si>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</si>
  <si>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</si>
  <si>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</si>
  <si>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</si>
  <si>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</si>
  <si>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</si>
  <si>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</si>
  <si>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</si>
  <si>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</si>
  <si>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</si>
  <si>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</si>
  <si>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</si>
  <si>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</si>
  <si>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</si>
  <si>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</si>
  <si>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</si>
  <si>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</si>
  <si>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</si>
  <si>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</si>
  <si>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</si>
  <si>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</si>
  <si>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</si>
  <si>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</si>
  <si>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</si>
  <si>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</si>
  <si>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</si>
  <si>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</si>
  <si>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</si>
  <si>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</si>
  <si>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</si>
  <si>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</si>
  <si>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</si>
  <si>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</si>
  <si>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</si>
  <si>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</si>
  <si>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</si>
  <si>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</si>
  <si>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</si>
  <si>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</si>
  <si>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</si>
  <si>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</si>
  <si>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</si>
  <si>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</si>
  <si>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</si>
  <si>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</si>
  <si>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</si>
  <si>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</si>
  <si>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</si>
  <si>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</si>
  <si>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</si>
  <si>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</si>
  <si>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</si>
  <si>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</si>
  <si>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</si>
  <si>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</si>
  <si>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</si>
  <si>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</si>
  <si>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</si>
  <si>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</si>
  <si>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</si>
  <si>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</si>
  <si>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</si>
  <si>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</si>
  <si>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</si>
  <si>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</si>
  <si>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</si>
  <si>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</si>
  <si>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</si>
  <si>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</si>
  <si>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</si>
  <si>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</si>
  <si>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</si>
  <si>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</si>
  <si>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</si>
  <si>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</si>
  <si>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</si>
  <si>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</si>
  <si>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</si>
  <si>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</si>
  <si>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</si>
  <si>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</si>
  <si>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</si>
  <si>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</si>
  <si>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</si>
  <si>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</si>
  <si>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</si>
  <si>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</si>
  <si>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</si>
  <si>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</si>
  <si>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</si>
  <si>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</si>
  <si>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</si>
  <si>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</si>
  <si>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</si>
  <si>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</si>
  <si>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</si>
  <si>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</si>
  <si>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</si>
  <si>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</si>
  <si>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</si>
  <si>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</si>
  <si>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</si>
  <si>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</si>
  <si>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</si>
  <si>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</si>
  <si>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</si>
  <si>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</si>
  <si>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</si>
  <si>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</si>
  <si>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</si>
  <si>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</si>
  <si>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</si>
  <si>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</si>
  <si>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</si>
  <si>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</si>
  <si>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</si>
  <si>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</si>
  <si>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</si>
  <si>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</si>
  <si>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</si>
  <si>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</si>
  <si>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</si>
  <si>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</si>
  <si>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</si>
  <si>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</si>
  <si>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</si>
  <si>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</si>
  <si>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</si>
  <si>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</si>
  <si>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</si>
  <si>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</si>
  <si>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</si>
  <si>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</si>
  <si>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</si>
  <si>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</si>
  <si>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</si>
  <si>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</si>
  <si>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</si>
  <si>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</si>
  <si>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</si>
  <si>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</si>
  <si>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</si>
  <si>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</si>
  <si>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</si>
  <si>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</si>
  <si>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</si>
  <si>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</si>
  <si>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</si>
  <si>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</si>
  <si>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</si>
  <si>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</si>
  <si>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</si>
  <si>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</si>
  <si>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</si>
  <si>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</si>
  <si>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</si>
  <si>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</si>
  <si>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</si>
  <si>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</si>
  <si>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</si>
  <si>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</si>
  <si>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</si>
  <si>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</si>
  <si>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</si>
  <si>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</si>
  <si>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</si>
  <si>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</si>
  <si>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</si>
  <si>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</si>
  <si>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</si>
  <si>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</si>
  <si>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</si>
  <si>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</si>
  <si>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</si>
  <si>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</si>
  <si>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</si>
  <si>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</si>
  <si>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</si>
  <si>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</si>
  <si>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</si>
  <si>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</si>
  <si>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</si>
  <si>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</si>
  <si>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</si>
  <si>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</si>
  <si>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</si>
  <si>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</si>
  <si>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</si>
  <si>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</si>
  <si>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</si>
  <si>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</si>
  <si>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</si>
  <si>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</si>
  <si>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</si>
  <si>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</si>
  <si>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</si>
  <si>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</si>
  <si>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</si>
  <si>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</si>
  <si>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</si>
  <si>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</si>
  <si>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</si>
  <si>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</si>
  <si>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</si>
  <si>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</si>
  <si>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</si>
  <si>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</si>
  <si>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</si>
  <si>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</si>
  <si>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</si>
  <si>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</si>
  <si>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</si>
  <si>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</si>
  <si>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</si>
  <si>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</si>
  <si>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</si>
  <si>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</si>
  <si>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</si>
  <si>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</si>
  <si>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</si>
  <si>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</si>
  <si>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</si>
  <si>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</si>
  <si>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</si>
  <si>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</si>
  <si>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</si>
  <si>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</si>
  <si>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</si>
  <si>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</si>
  <si>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</si>
  <si>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</si>
  <si>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</si>
  <si>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</si>
  <si>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</si>
  <si>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</si>
  <si>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</si>
  <si>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</si>
  <si>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</si>
  <si>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</si>
  <si>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</si>
  <si>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</si>
  <si>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</si>
  <si>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</si>
  <si>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</si>
  <si>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</si>
  <si>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</si>
  <si>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</si>
  <si>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</si>
  <si>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</si>
  <si>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</si>
  <si>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</si>
  <si>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</si>
  <si>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</si>
  <si>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</si>
  <si>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</si>
  <si>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</si>
  <si>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</si>
  <si>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</si>
  <si>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</si>
  <si>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</si>
  <si>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</si>
  <si>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</si>
  <si>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</si>
  <si>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</si>
  <si>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</si>
  <si>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</si>
  <si>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</si>
  <si>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</si>
  <si>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</si>
  <si>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</si>
  <si>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</si>
  <si>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</si>
  <si>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</si>
  <si>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</si>
  <si>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</si>
  <si>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</si>
  <si>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</si>
  <si>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</si>
  <si>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</si>
  <si>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</si>
  <si>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</si>
  <si>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</si>
  <si>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</si>
  <si>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</si>
  <si>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</si>
  <si>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</si>
  <si>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</si>
  <si>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</si>
  <si>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</si>
  <si>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</si>
  <si>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</si>
  <si>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</si>
  <si>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</si>
  <si>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</si>
  <si>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</si>
  <si>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</si>
  <si>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</si>
  <si>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</si>
  <si>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</si>
  <si>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</si>
  <si>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</si>
  <si>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</si>
  <si>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</si>
  <si>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</si>
  <si>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</si>
  <si>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</si>
  <si>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</si>
  <si>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</si>
  <si>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</si>
  <si>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</si>
  <si>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</si>
  <si>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</si>
  <si>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</si>
  <si>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</si>
  <si>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</si>
  <si>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</si>
  <si>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</si>
  <si>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</si>
  <si>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</si>
  <si>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</si>
  <si>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</si>
  <si>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</si>
  <si>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</si>
  <si>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</si>
  <si>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</si>
  <si>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</si>
  <si>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</si>
  <si>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</si>
  <si>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</si>
  <si>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</si>
  <si>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</si>
  <si>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</si>
  <si>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</si>
  <si>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</si>
  <si>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</si>
  <si>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</si>
  <si>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</si>
  <si>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</si>
  <si>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</si>
  <si>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</si>
  <si>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</si>
  <si>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</si>
  <si>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</si>
  <si>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</si>
  <si>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</si>
  <si>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</si>
  <si>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</si>
  <si>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</si>
  <si>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</si>
  <si>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</si>
  <si>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</si>
  <si>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</si>
  <si>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</si>
  <si>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</si>
  <si>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</si>
  <si>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</si>
  <si>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</si>
  <si>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</si>
  <si>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</si>
  <si>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</si>
  <si>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</si>
  <si>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</si>
  <si>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</si>
  <si>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</si>
  <si>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</si>
  <si>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</si>
  <si>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</si>
  <si>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</si>
  <si>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</si>
  <si>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</si>
  <si>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</si>
  <si>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</si>
  <si>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</si>
  <si>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</si>
  <si>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</si>
  <si>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</si>
  <si>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</si>
  <si>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</si>
  <si>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</si>
  <si>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</si>
  <si>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</si>
  <si>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</si>
  <si>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</si>
  <si>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</si>
  <si>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</si>
  <si>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</si>
  <si>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</si>
  <si>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</si>
  <si>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</si>
  <si>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</si>
  <si>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</si>
  <si>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</si>
  <si>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</si>
  <si>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</si>
  <si>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</si>
  <si>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</si>
  <si>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</si>
  <si>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</si>
  <si>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</si>
  <si>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</si>
  <si>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</si>
  <si>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</si>
  <si>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</si>
  <si>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</si>
  <si>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</si>
  <si>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</si>
  <si>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</si>
  <si>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</si>
  <si>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</si>
  <si>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</si>
  <si>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</si>
  <si>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</si>
  <si>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</si>
  <si>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</si>
  <si>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</si>
  <si>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</si>
  <si>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</si>
  <si>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</si>
  <si>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</si>
  <si>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</si>
  <si>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</si>
  <si>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</si>
  <si>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</si>
  <si>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</si>
  <si>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</si>
  <si>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</si>
  <si>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</si>
  <si>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</si>
  <si>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</si>
  <si>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</si>
  <si>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</si>
  <si>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</si>
  <si>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</si>
  <si>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</si>
  <si>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</si>
  <si>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</si>
  <si>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</si>
  <si>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</si>
  <si>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</si>
  <si>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</si>
  <si>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</si>
  <si>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</si>
  <si>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</si>
  <si>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</si>
  <si>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</si>
  <si>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</si>
  <si>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</si>
  <si>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</si>
  <si>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</si>
  <si>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</si>
  <si>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</si>
  <si>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</si>
  <si>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</si>
  <si>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</si>
  <si>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</si>
  <si>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</si>
  <si>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</si>
  <si>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</si>
  <si>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</si>
  <si>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</si>
  <si>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</si>
  <si>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</si>
  <si>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</si>
  <si>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</si>
  <si>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</si>
  <si>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</si>
  <si>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</si>
  <si>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</si>
  <si>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</si>
  <si>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</si>
  <si>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</si>
  <si>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</si>
  <si>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</si>
  <si>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</si>
  <si>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</si>
  <si>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</si>
  <si>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</si>
  <si>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</si>
  <si>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</si>
  <si>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</si>
  <si>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</si>
  <si>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</si>
  <si>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</si>
  <si>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</si>
  <si>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</si>
  <si>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</si>
  <si>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</si>
  <si>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</si>
  <si>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</si>
  <si>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</si>
  <si>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</si>
  <si>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</si>
  <si>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</si>
  <si>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</si>
  <si>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</si>
  <si>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</si>
  <si>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</si>
  <si>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</si>
  <si>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</si>
  <si>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</si>
  <si>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</si>
  <si>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</si>
  <si>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</si>
  <si>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</si>
  <si>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</si>
  <si>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</si>
  <si>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</si>
  <si>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</si>
  <si>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</si>
  <si>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</si>
  <si>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</si>
  <si>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</si>
  <si>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</si>
  <si>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</si>
  <si>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</si>
  <si>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</si>
  <si>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</si>
  <si>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</si>
  <si>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</si>
  <si>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</si>
  <si>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</si>
  <si>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</si>
  <si>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</si>
  <si>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</si>
  <si>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</si>
  <si>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</si>
  <si>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</si>
  <si>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</si>
  <si>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</si>
  <si>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</si>
  <si>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</si>
  <si>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</si>
  <si>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</si>
  <si>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</si>
  <si>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</si>
  <si>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</si>
  <si>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</si>
  <si>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</si>
  <si>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</si>
  <si>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</si>
  <si>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</si>
  <si>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</si>
  <si>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</si>
  <si>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</si>
  <si>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</si>
  <si>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</si>
  <si>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</si>
  <si>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</si>
  <si>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</si>
  <si>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</si>
  <si>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</si>
  <si>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</si>
  <si>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</si>
  <si>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</si>
  <si>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</si>
  <si>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</si>
  <si>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</si>
  <si>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</si>
  <si>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</si>
  <si>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</si>
  <si>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</si>
  <si>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</si>
  <si>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</si>
  <si>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</si>
  <si>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</si>
  <si>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</si>
  <si>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</si>
  <si>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</si>
  <si>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</si>
  <si>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</si>
  <si>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</si>
  <si>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</si>
  <si>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</si>
  <si>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</si>
  <si>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</si>
  <si>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</si>
  <si>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</si>
  <si>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</si>
  <si>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</si>
  <si>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</si>
  <si>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</si>
  <si>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</si>
  <si>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</si>
  <si>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</si>
  <si>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</si>
  <si>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</si>
  <si>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</si>
  <si>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</si>
  <si>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</si>
  <si>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</si>
  <si>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</si>
  <si>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</si>
  <si>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</si>
  <si>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</si>
  <si>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</si>
  <si>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</si>
  <si>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</si>
  <si>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</si>
  <si>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</si>
  <si>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</si>
  <si>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</si>
  <si>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</si>
  <si>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</si>
  <si>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</si>
  <si>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</si>
  <si>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</si>
  <si>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</si>
  <si>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</si>
  <si>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</si>
  <si>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</si>
  <si>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</si>
  <si>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</si>
  <si>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</si>
  <si>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</si>
  <si>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</si>
  <si>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</si>
  <si>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</si>
  <si>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</si>
  <si>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</si>
  <si>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</si>
  <si>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</si>
  <si>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</si>
  <si>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</si>
  <si>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</si>
  <si>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</si>
  <si>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</si>
  <si>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</si>
  <si>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</si>
  <si>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</si>
  <si>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</si>
  <si>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</si>
  <si>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</si>
  <si>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</si>
  <si>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</si>
  <si>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</si>
  <si>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</si>
  <si>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</si>
  <si>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</si>
  <si>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</si>
  <si>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</si>
  <si>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</si>
  <si>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</si>
  <si>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</si>
  <si>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</si>
  <si>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</si>
  <si>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</si>
  <si>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</si>
  <si>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</si>
  <si>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</si>
  <si>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</si>
  <si>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</si>
  <si>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</si>
  <si>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</si>
  <si>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</si>
  <si>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</si>
  <si>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</si>
  <si>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</si>
  <si>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</si>
  <si>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</si>
  <si>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</si>
  <si>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</si>
  <si>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</si>
  <si>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</si>
  <si>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</si>
  <si>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</si>
  <si>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</si>
  <si>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</si>
  <si>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</si>
  <si>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</si>
  <si>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</si>
  <si>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</si>
  <si>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</si>
  <si>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</si>
  <si>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</si>
  <si>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</si>
  <si>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</si>
  <si>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</si>
  <si>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</si>
  <si>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</si>
  <si>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</si>
  <si>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</si>
  <si>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</si>
  <si>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</si>
  <si>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</si>
  <si>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</si>
  <si>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</si>
  <si>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</si>
  <si>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</si>
  <si>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</si>
  <si>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</si>
  <si>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</si>
  <si>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</si>
  <si>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</si>
  <si>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</si>
  <si>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</si>
  <si>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</si>
  <si>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</si>
  <si>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</si>
  <si>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</si>
  <si>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</si>
  <si>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</si>
  <si>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</si>
  <si>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</si>
  <si>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</si>
  <si>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</si>
  <si>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</si>
  <si>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</si>
  <si>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</si>
  <si>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</si>
  <si>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</si>
  <si>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</si>
  <si>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</si>
  <si>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</si>
  <si>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</si>
  <si>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</si>
  <si>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</si>
  <si>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</si>
  <si>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</si>
  <si>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</si>
  <si>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</si>
  <si>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</si>
  <si>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</si>
  <si>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</si>
  <si>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</si>
  <si>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</si>
  <si>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</si>
  <si>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</si>
  <si>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</si>
  <si>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</si>
  <si>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</si>
  <si>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</si>
  <si>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</si>
  <si>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</si>
  <si>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</si>
  <si>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</si>
  <si>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</si>
  <si>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</si>
  <si>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</si>
  <si>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</si>
  <si>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</si>
  <si>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</si>
  <si>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</si>
  <si>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</si>
  <si>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</si>
  <si>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</si>
  <si>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</si>
  <si>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</si>
  <si>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</si>
  <si>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</si>
  <si>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</si>
  <si>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</si>
  <si>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</si>
  <si>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</si>
  <si>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</si>
  <si>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</si>
  <si>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</si>
  <si>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</si>
  <si>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</si>
  <si>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</si>
  <si>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</si>
  <si>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</si>
  <si>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</si>
  <si>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</si>
  <si>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</si>
  <si>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</si>
  <si>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</si>
  <si>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</si>
  <si>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</si>
  <si>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</si>
  <si>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</si>
  <si>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</si>
  <si>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</si>
  <si>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</si>
  <si>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</si>
  <si>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</si>
  <si>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</si>
  <si>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</si>
  <si>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</si>
  <si>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</si>
  <si>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</si>
  <si>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</si>
  <si>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</si>
  <si>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</si>
  <si>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</si>
  <si>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</si>
  <si>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</si>
  <si>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</si>
  <si>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</si>
  <si>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</si>
  <si>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</si>
  <si>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</si>
  <si>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</si>
  <si>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</si>
  <si>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</si>
  <si>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</si>
  <si>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</si>
  <si>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</si>
  <si>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</si>
  <si>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</si>
  <si>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</si>
  <si>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</si>
  <si>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</si>
  <si>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</si>
  <si>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</si>
  <si>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</si>
  <si>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</si>
  <si>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</si>
  <si>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</si>
  <si>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</si>
  <si>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</si>
  <si>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</si>
  <si>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</si>
  <si>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</si>
  <si>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</si>
  <si>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</si>
  <si>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</si>
  <si>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</si>
  <si>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</si>
  <si>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</si>
  <si>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</si>
  <si>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</si>
  <si>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</si>
  <si>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</si>
  <si>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</si>
  <si>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</si>
  <si>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</si>
  <si>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</si>
  <si>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</si>
  <si>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</si>
  <si>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</si>
  <si>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</si>
  <si>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</si>
  <si>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</si>
  <si>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</si>
  <si>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</si>
  <si>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</si>
  <si>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</si>
  <si>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</si>
  <si>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</si>
  <si>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</si>
  <si>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</si>
  <si>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</si>
  <si>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</si>
  <si>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</si>
  <si>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</si>
  <si>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</si>
  <si>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</si>
  <si>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</si>
  <si>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</si>
  <si>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</si>
  <si>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</si>
  <si>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</si>
  <si>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</si>
  <si>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</si>
  <si>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</si>
  <si>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</si>
  <si>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</si>
  <si>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</si>
  <si>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</si>
  <si>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</si>
  <si>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</si>
  <si>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</si>
  <si>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</si>
  <si>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</si>
  <si>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</si>
  <si>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</si>
  <si>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</si>
  <si>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</si>
  <si>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</si>
  <si>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</si>
  <si>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</si>
  <si>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</si>
  <si>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</si>
  <si>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</si>
  <si>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</si>
  <si>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</si>
  <si>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</si>
  <si>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</si>
  <si>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</si>
  <si>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</si>
  <si>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</si>
  <si>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</si>
  <si>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</si>
  <si>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</si>
  <si>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</si>
  <si>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</si>
  <si>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</si>
  <si>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</si>
  <si>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</si>
  <si>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</si>
  <si>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</si>
  <si>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</si>
  <si>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</si>
  <si>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</si>
  <si>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</si>
  <si>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</si>
  <si>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</si>
  <si>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</si>
  <si>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</si>
  <si>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</si>
  <si>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</si>
  <si>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</si>
  <si>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</si>
  <si>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</si>
  <si>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</si>
  <si>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</si>
  <si>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</si>
  <si>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</si>
  <si>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</si>
  <si>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</si>
  <si>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</si>
  <si>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</si>
  <si>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</si>
  <si>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</si>
  <si>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</si>
  <si>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</si>
  <si>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</si>
  <si>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</si>
  <si>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</si>
  <si>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</si>
  <si>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</si>
  <si>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</si>
  <si>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</si>
  <si>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</si>
  <si>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</si>
  <si>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</si>
  <si>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</si>
  <si>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</si>
  <si>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</si>
  <si>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</si>
  <si>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</si>
  <si>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</si>
  <si>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</si>
  <si>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</si>
  <si>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</si>
  <si>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</si>
  <si>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</si>
  <si>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</si>
  <si>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</si>
  <si>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</si>
  <si>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</si>
  <si>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</si>
  <si>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</si>
  <si>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</si>
  <si>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</si>
  <si>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</si>
  <si>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</si>
  <si>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</si>
  <si>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</si>
  <si>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</si>
  <si>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</si>
  <si>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</si>
  <si>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</si>
  <si>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</si>
  <si>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</si>
  <si>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</si>
  <si>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</si>
  <si>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</si>
  <si>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</si>
  <si>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</si>
  <si>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</si>
  <si>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</si>
  <si>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</si>
  <si>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</si>
  <si>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</si>
  <si>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</si>
  <si>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</si>
  <si>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</si>
  <si>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</si>
  <si>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</si>
  <si>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</si>
  <si>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</si>
  <si>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</si>
  <si>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</si>
  <si>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</si>
  <si>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</si>
  <si>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</si>
  <si>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</si>
  <si>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</si>
  <si>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</si>
  <si>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</si>
  <si>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</si>
  <si>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</si>
  <si>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</si>
  <si>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</si>
  <si>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</si>
  <si>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</si>
  <si>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</si>
  <si>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</si>
  <si>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</si>
  <si>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</si>
  <si>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</si>
  <si>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</si>
  <si>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</si>
  <si>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</si>
  <si>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</si>
  <si>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</si>
  <si>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</si>
  <si>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</si>
  <si>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</si>
  <si>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</si>
  <si>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</si>
  <si>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</si>
  <si>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</si>
  <si>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</si>
  <si>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</si>
  <si>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</si>
  <si>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</si>
  <si>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</si>
  <si>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</si>
  <si>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</si>
  <si>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</si>
  <si>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</si>
  <si>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</si>
  <si>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</si>
  <si>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</si>
  <si>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</si>
  <si>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</si>
  <si>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</si>
  <si>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</si>
  <si>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</si>
  <si>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</si>
  <si>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</si>
  <si>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</si>
  <si>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</si>
  <si>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</si>
  <si>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</si>
  <si>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</si>
  <si>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</si>
  <si>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</si>
  <si>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</si>
  <si>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</si>
  <si>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</si>
  <si>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</si>
  <si>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</si>
  <si>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</si>
  <si>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</si>
  <si>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</si>
  <si>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</si>
  <si>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</si>
  <si>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</si>
  <si>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</si>
  <si>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</si>
  <si>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</si>
  <si>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</si>
  <si>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</si>
  <si>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</si>
  <si>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</si>
  <si>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</si>
  <si>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</si>
  <si>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</si>
  <si>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</si>
  <si>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</si>
  <si>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</si>
  <si>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</si>
  <si>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</si>
  <si>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</si>
  <si>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</si>
  <si>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</si>
  <si>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</si>
  <si>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</si>
  <si>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</si>
  <si>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</si>
  <si>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</si>
  <si>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</si>
  <si>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</si>
  <si>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</si>
  <si>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</si>
  <si>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</si>
  <si>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</si>
  <si>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</si>
  <si>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</si>
  <si>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</si>
  <si>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</si>
  <si>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</si>
  <si>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</si>
  <si>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</si>
  <si>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</si>
  <si>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</si>
  <si>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</si>
  <si>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</si>
  <si>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</si>
  <si>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</si>
  <si>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</si>
  <si>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</si>
  <si>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</si>
  <si>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</si>
  <si>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</si>
  <si>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</si>
  <si>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</si>
  <si>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</si>
  <si>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</si>
  <si>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</si>
  <si>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</si>
  <si>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</si>
  <si>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</si>
  <si>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</si>
  <si>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</si>
  <si>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</si>
  <si>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</si>
  <si>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</si>
  <si>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</si>
  <si>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</si>
  <si>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</si>
  <si>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</si>
  <si>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</si>
  <si>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</si>
  <si>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</si>
  <si>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</si>
  <si>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</si>
  <si>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</si>
  <si>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</si>
  <si>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</si>
  <si>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</si>
  <si>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</si>
  <si>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</si>
  <si>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</si>
  <si>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</si>
  <si>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</si>
  <si>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</si>
  <si>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</si>
  <si>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</si>
  <si>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</si>
  <si>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</si>
  <si>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</si>
  <si>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</si>
  <si>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</si>
  <si>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</si>
  <si>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</si>
  <si>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</si>
  <si>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</si>
  <si>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</si>
  <si>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</si>
  <si>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</si>
  <si>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</si>
  <si>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</si>
  <si>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</si>
  <si>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</si>
  <si>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</si>
  <si>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</si>
  <si>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</si>
  <si>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</si>
  <si>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</si>
  <si>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</si>
  <si>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</si>
  <si>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</si>
  <si>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</si>
  <si>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</si>
  <si>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</si>
  <si>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</si>
  <si>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</si>
  <si>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</si>
  <si>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</si>
  <si>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</si>
  <si>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</si>
  <si>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</si>
  <si>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</si>
  <si>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</si>
  <si>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</si>
  <si>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</si>
  <si>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</si>
  <si>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</si>
  <si>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</si>
  <si>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</si>
  <si>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</si>
  <si>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</si>
  <si>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</si>
  <si>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</si>
  <si>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</si>
  <si>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</si>
  <si>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</si>
  <si>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</si>
  <si>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</si>
  <si>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</si>
  <si>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</si>
  <si>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</si>
  <si>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</si>
  <si>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</si>
  <si>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</si>
  <si>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</si>
  <si>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</si>
  <si>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</si>
  <si>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</si>
  <si>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</si>
  <si>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</si>
  <si>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</si>
  <si>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</si>
  <si>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</si>
  <si>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</si>
  <si>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</si>
  <si>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</si>
  <si>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</si>
  <si>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</si>
  <si>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</si>
  <si>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</si>
  <si>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</si>
  <si>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</si>
  <si>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</si>
  <si>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</si>
  <si>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</si>
  <si>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</si>
  <si>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</si>
  <si>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</si>
  <si>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</si>
  <si>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</si>
  <si>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</si>
  <si>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</si>
  <si>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</si>
  <si>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</si>
  <si>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</si>
  <si>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</si>
  <si>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</si>
  <si>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</si>
  <si>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</si>
  <si>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</si>
  <si>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</si>
  <si>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</si>
  <si>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</si>
  <si>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</si>
  <si>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</si>
  <si>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</si>
  <si>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</si>
  <si>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</si>
  <si>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</si>
  <si>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</si>
  <si>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</si>
  <si>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</si>
  <si>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</si>
  <si>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</si>
  <si>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</si>
  <si>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</si>
  <si>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</si>
  <si>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</si>
  <si>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</si>
  <si>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</si>
  <si>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</si>
  <si>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</si>
  <si>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</si>
  <si>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</si>
  <si>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</si>
  <si>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</si>
  <si>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</si>
  <si>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</si>
  <si>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</si>
  <si>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</si>
  <si>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</si>
  <si>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</si>
  <si>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</si>
  <si>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</si>
  <si>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</si>
  <si>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</si>
  <si>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</si>
  <si>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</si>
  <si>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</si>
  <si>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</si>
  <si>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</si>
  <si>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</si>
  <si>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</si>
  <si>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</si>
  <si>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</si>
  <si>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</si>
  <si>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</si>
  <si>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</si>
  <si>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</si>
  <si>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</si>
  <si>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</si>
  <si>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</si>
  <si>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</si>
  <si>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</si>
  <si>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</si>
  <si>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</si>
  <si>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</si>
  <si>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</si>
  <si>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</si>
  <si>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</si>
  <si>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</si>
  <si>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</si>
  <si>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</si>
  <si>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</si>
  <si>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</si>
  <si>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</si>
  <si>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</si>
  <si>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</si>
  <si>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</si>
  <si>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</si>
  <si>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</si>
  <si>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</si>
  <si>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</si>
  <si>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</si>
  <si>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</si>
  <si>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</si>
  <si>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</si>
  <si>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</si>
  <si>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</si>
  <si>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</si>
  <si>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</si>
  <si>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</si>
  <si>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</si>
  <si>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</si>
  <si>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</si>
  <si>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</si>
  <si>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</si>
  <si>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</si>
  <si>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</si>
  <si>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</si>
  <si>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</si>
  <si>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</si>
  <si>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</si>
  <si>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</si>
  <si>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</si>
  <si>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</si>
  <si>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</si>
  <si>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</si>
  <si>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</si>
  <si>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</si>
  <si>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</si>
  <si>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</si>
  <si>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</si>
  <si>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</si>
  <si>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</si>
  <si>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</si>
  <si>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</si>
  <si>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</si>
  <si>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</si>
  <si>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</si>
  <si>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</si>
  <si>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</si>
  <si>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</si>
  <si>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</si>
  <si>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</si>
  <si>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</si>
  <si>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</si>
  <si>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</si>
  <si>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</si>
  <si>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</si>
  <si>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</si>
  <si>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</si>
  <si>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</si>
  <si>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</si>
  <si>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</si>
  <si>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</si>
  <si>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</si>
  <si>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</si>
  <si>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</si>
  <si>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</si>
  <si>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</si>
  <si>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</si>
  <si>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</si>
  <si>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</si>
  <si>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</si>
  <si>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</si>
  <si>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</si>
  <si>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</si>
  <si>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</si>
  <si>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</si>
  <si>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</si>
  <si>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</si>
  <si>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</si>
  <si>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</si>
  <si>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</si>
  <si>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</si>
  <si>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</si>
  <si>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</si>
  <si>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</si>
  <si>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</si>
  <si>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</si>
  <si>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</si>
  <si>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</si>
  <si>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</si>
  <si>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</si>
  <si>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</si>
  <si>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</si>
  <si>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</si>
  <si>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</si>
  <si>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</si>
  <si>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</si>
  <si>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</si>
  <si>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</si>
  <si>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</si>
  <si>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</si>
  <si>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</si>
  <si>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</si>
  <si>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</si>
  <si>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</si>
  <si>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</si>
  <si>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</si>
  <si>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</si>
  <si>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</si>
  <si>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</si>
  <si>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</si>
  <si>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</si>
  <si>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</si>
  <si>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</si>
  <si>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</si>
  <si>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</si>
  <si>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</si>
  <si>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</si>
  <si>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</si>
  <si>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</si>
  <si>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</si>
  <si>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</si>
  <si>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</si>
  <si>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</si>
  <si>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</si>
  <si>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</si>
  <si>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</si>
  <si>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</si>
  <si>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</si>
  <si>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</si>
  <si>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</si>
  <si>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</si>
  <si>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</si>
  <si>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</si>
  <si>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</si>
  <si>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</si>
  <si>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</si>
  <si>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</si>
  <si>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</si>
  <si>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</si>
  <si>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</si>
  <si>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</si>
  <si>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</si>
  <si>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</si>
  <si>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</si>
  <si>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</si>
  <si>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</si>
  <si>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</si>
  <si>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</si>
  <si>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</si>
  <si>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</si>
  <si>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</si>
  <si>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</si>
  <si>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</si>
  <si>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</si>
  <si>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</si>
  <si>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</si>
  <si>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</si>
  <si>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</si>
  <si>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</si>
  <si>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</si>
  <si>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</si>
  <si>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</si>
  <si>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</si>
  <si>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</si>
  <si>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</si>
  <si>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</si>
  <si>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</si>
  <si>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</si>
  <si>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</si>
  <si>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</si>
  <si>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</si>
  <si>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</si>
  <si>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</si>
  <si>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</si>
  <si>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</si>
  <si>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</si>
  <si>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</si>
  <si>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</si>
  <si>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</si>
  <si>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</si>
  <si>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</si>
  <si>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</si>
  <si>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</si>
  <si>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</si>
  <si>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</si>
  <si>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</si>
  <si>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</si>
  <si>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</si>
  <si>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</si>
  <si>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</si>
  <si>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</si>
  <si>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</si>
  <si>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</si>
  <si>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</si>
  <si>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</si>
  <si>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</si>
  <si>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</si>
  <si>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</si>
  <si>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</si>
  <si>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</si>
  <si>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</si>
  <si>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</si>
  <si>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</si>
  <si>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</si>
  <si>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</si>
  <si>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</si>
  <si>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</si>
  <si>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</si>
  <si>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</si>
  <si>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</si>
  <si>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</si>
  <si>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</si>
  <si>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</si>
  <si>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</si>
  <si>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</si>
  <si>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</si>
  <si>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</si>
  <si>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</si>
  <si>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</si>
  <si>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</si>
  <si>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</si>
  <si>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</si>
  <si>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</si>
  <si>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</si>
  <si>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</si>
  <si>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</si>
  <si>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</si>
  <si>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</si>
  <si>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</si>
  <si>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</si>
  <si>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</si>
  <si>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</si>
  <si>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</si>
  <si>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</si>
  <si>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</si>
  <si>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</si>
  <si>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</si>
  <si>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</si>
  <si>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</si>
  <si>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</si>
  <si>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</si>
  <si>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</si>
  <si>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</si>
  <si>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</si>
  <si>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</si>
  <si>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</si>
  <si>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</si>
  <si>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</si>
  <si>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</si>
  <si>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</si>
  <si>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</si>
  <si>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</si>
  <si>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</si>
  <si>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</si>
  <si>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</si>
  <si>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</si>
  <si>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</si>
  <si>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</si>
  <si>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</si>
  <si>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</si>
  <si>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</si>
  <si>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</si>
  <si>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</si>
  <si>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</si>
  <si>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</si>
  <si>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</si>
  <si>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</si>
  <si>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</si>
  <si>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</si>
  <si>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</si>
  <si>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</si>
  <si>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</si>
  <si>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</si>
  <si>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</si>
  <si>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</si>
  <si>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</si>
  <si>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</si>
  <si>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</si>
  <si>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</si>
  <si>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</si>
  <si>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</si>
  <si>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</si>
  <si>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</si>
  <si>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</si>
  <si>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</si>
  <si>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</si>
  <si>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</si>
  <si>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</si>
  <si>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</si>
  <si>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</si>
  <si>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</si>
  <si>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</si>
  <si>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</si>
  <si>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</si>
  <si>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</si>
  <si>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</si>
  <si>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</si>
  <si>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</si>
  <si>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</si>
  <si>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</si>
  <si>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</si>
  <si>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</si>
  <si>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</si>
  <si>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</si>
  <si>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</si>
  <si>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</si>
  <si>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</si>
  <si>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</si>
  <si>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</si>
  <si>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</si>
  <si>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</si>
  <si>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</si>
  <si>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</si>
  <si>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</si>
  <si>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</si>
  <si>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</si>
  <si>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</si>
  <si>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</si>
  <si>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</si>
  <si>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</si>
  <si>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</si>
  <si>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</si>
  <si>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</si>
  <si>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</si>
  <si>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</si>
  <si>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</si>
  <si>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</si>
  <si>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</si>
  <si>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</si>
  <si>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</si>
  <si>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</si>
  <si>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</si>
  <si>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</si>
  <si>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</si>
  <si>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</si>
  <si>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</si>
  <si>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</si>
  <si>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</si>
  <si>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</si>
  <si>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</si>
  <si>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</si>
  <si>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</si>
  <si>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</si>
  <si>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</si>
  <si>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</si>
  <si>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</si>
  <si>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</si>
  <si>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</si>
  <si>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</si>
  <si>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</si>
  <si>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</si>
  <si>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</si>
  <si>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</si>
  <si>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</si>
  <si>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</si>
  <si>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</si>
  <si>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</si>
  <si>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</si>
  <si>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</si>
  <si>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</si>
  <si>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</si>
  <si>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</si>
  <si>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</si>
  <si>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</si>
  <si>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</si>
  <si>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</si>
  <si>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</si>
  <si>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</si>
  <si>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</si>
  <si>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</si>
  <si>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</si>
  <si>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</si>
  <si>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</si>
  <si>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</si>
  <si>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</si>
  <si>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</si>
  <si>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</si>
  <si>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</si>
  <si>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</si>
  <si>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</si>
  <si>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</si>
  <si>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</si>
  <si>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</si>
  <si>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</si>
  <si>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</si>
  <si>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</si>
  <si>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</si>
  <si>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</si>
  <si>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</si>
  <si>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</si>
  <si>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</si>
  <si>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</si>
  <si>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</si>
  <si>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</si>
  <si>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</si>
  <si>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</si>
  <si>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</si>
  <si>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</si>
  <si>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</si>
  <si>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</si>
  <si>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</si>
  <si>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</si>
  <si>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</si>
  <si>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</si>
  <si>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</si>
  <si>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</si>
  <si>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</si>
  <si>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</si>
  <si>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</si>
  <si>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</si>
  <si>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</si>
  <si>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</si>
  <si>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</si>
  <si>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</si>
  <si>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</si>
  <si>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</si>
  <si>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</si>
  <si>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</si>
  <si>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</si>
  <si>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</si>
  <si>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</si>
  <si>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</si>
  <si>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</si>
  <si>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</si>
  <si>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</si>
  <si>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</si>
  <si>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</si>
  <si>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</si>
  <si>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</si>
  <si>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</si>
  <si>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</si>
  <si>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</si>
  <si>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</si>
  <si>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</si>
  <si>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</si>
  <si>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</si>
  <si>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</si>
  <si>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</si>
  <si>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</si>
  <si>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</si>
  <si>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</si>
  <si>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</si>
  <si>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</si>
  <si>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</si>
  <si>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</si>
  <si>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</si>
  <si>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</si>
  <si>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</si>
  <si>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</si>
  <si>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</si>
  <si>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</si>
  <si>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</si>
  <si>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</si>
  <si>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</si>
  <si>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</si>
  <si>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</si>
  <si>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</si>
  <si>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</si>
  <si>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</si>
  <si>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</si>
  <si>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</si>
  <si>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</si>
  <si>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</si>
  <si>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</si>
  <si>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</si>
  <si>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</si>
  <si>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</si>
  <si>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</si>
  <si>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</si>
  <si>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</si>
  <si>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</si>
  <si>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</si>
  <si>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</si>
  <si>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</si>
  <si>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</si>
  <si>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</si>
  <si>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</si>
  <si>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</si>
  <si>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</si>
  <si>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</si>
  <si>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</si>
  <si>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</si>
  <si>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</si>
  <si>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</si>
  <si>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</si>
  <si>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</si>
  <si>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</si>
  <si>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</si>
  <si>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</si>
  <si>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</si>
  <si>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</si>
  <si>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</si>
  <si>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</si>
  <si>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</si>
  <si>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</si>
  <si>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</si>
  <si>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</si>
  <si>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</si>
  <si>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</si>
  <si>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</si>
  <si>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</si>
  <si>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</si>
  <si>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</si>
  <si>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</si>
  <si>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</si>
  <si>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</si>
  <si>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</si>
  <si>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</si>
  <si>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</si>
  <si>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</si>
  <si>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</si>
  <si>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</si>
  <si>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</si>
  <si>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</si>
  <si>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</si>
  <si>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</si>
  <si>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</si>
  <si>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</si>
  <si>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</si>
  <si>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</si>
  <si>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</si>
  <si>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</si>
  <si>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</si>
  <si>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</si>
  <si>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</si>
  <si>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</si>
  <si>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</si>
  <si>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</si>
  <si>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</si>
  <si>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</si>
  <si>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</si>
  <si>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</si>
  <si>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</si>
  <si>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</si>
  <si>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</si>
  <si>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</si>
  <si>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</si>
  <si>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</si>
  <si>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</si>
  <si>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</si>
  <si>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</si>
  <si>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</si>
  <si>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</si>
  <si>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</si>
  <si>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</si>
  <si>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</si>
  <si>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</si>
  <si>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</si>
  <si>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</si>
  <si>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</si>
  <si>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</si>
  <si>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</si>
  <si>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</si>
  <si>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</si>
  <si>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</si>
  <si>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</si>
  <si>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</si>
  <si>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</si>
  <si>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</si>
  <si>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</si>
  <si>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</si>
  <si>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</si>
  <si>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</si>
  <si>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</si>
  <si>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</si>
  <si>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</si>
  <si>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</si>
  <si>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</si>
  <si>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</si>
  <si>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</si>
  <si>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</si>
  <si>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</si>
  <si>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</si>
  <si>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</si>
  <si>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</si>
  <si>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</si>
  <si>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</si>
  <si>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</si>
  <si>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</si>
  <si>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</si>
  <si>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</si>
  <si>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</si>
  <si>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</si>
  <si>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</si>
  <si>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</si>
  <si>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</si>
  <si>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</si>
  <si>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</si>
  <si>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</si>
  <si>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</si>
  <si>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</si>
  <si>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</si>
  <si>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</si>
  <si>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</si>
  <si>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</si>
  <si>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</si>
  <si>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</si>
  <si>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</si>
  <si>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</si>
  <si>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</si>
  <si>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</si>
  <si>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</si>
  <si>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</si>
  <si>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</si>
  <si>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</si>
  <si>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</si>
  <si>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</si>
  <si>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</si>
  <si>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</si>
  <si>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</si>
  <si>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</si>
  <si>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</si>
  <si>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</si>
  <si>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</si>
  <si>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</si>
  <si>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</si>
  <si>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</si>
  <si>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</si>
  <si>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</si>
  <si>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</si>
  <si>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</si>
  <si>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</si>
  <si>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</si>
  <si>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</si>
  <si>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</si>
  <si>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</si>
  <si>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</si>
  <si>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</si>
  <si>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</si>
  <si>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</si>
  <si>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</si>
  <si>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</si>
  <si>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</si>
  <si>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</si>
  <si>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</si>
  <si>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</si>
  <si>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</si>
  <si>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</si>
  <si>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</si>
  <si>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</si>
  <si>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</si>
  <si>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</si>
  <si>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</si>
  <si>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</si>
  <si>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</si>
  <si>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</si>
  <si>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</si>
  <si>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</si>
  <si>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</si>
  <si>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</si>
  <si>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</si>
  <si>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</si>
  <si>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</si>
  <si>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</si>
  <si>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</si>
  <si>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</si>
  <si>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</si>
  <si>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</si>
  <si>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</si>
  <si>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</si>
  <si>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</si>
  <si>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</si>
  <si>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</si>
  <si>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</si>
  <si>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</si>
  <si>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</si>
  <si>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</si>
  <si>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</si>
  <si>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</si>
  <si>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</si>
  <si>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</si>
  <si>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</si>
  <si>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</si>
  <si>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</si>
  <si>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</si>
  <si>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</si>
  <si>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</si>
  <si>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</si>
  <si>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</si>
  <si>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</si>
  <si>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</si>
  <si>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</si>
  <si>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</si>
  <si>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</si>
  <si>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</si>
  <si>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</si>
  <si>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</si>
  <si>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</si>
  <si>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</si>
  <si>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</si>
  <si>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</si>
  <si>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</si>
  <si>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</si>
  <si>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</si>
  <si>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</si>
  <si>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</si>
  <si>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</si>
  <si>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</si>
  <si>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</si>
  <si>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</si>
  <si>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</si>
  <si>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</si>
  <si>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</si>
  <si>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</si>
  <si>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</si>
  <si>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</si>
  <si>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</si>
  <si>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</si>
  <si>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</si>
  <si>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</si>
  <si>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</si>
  <si>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</si>
  <si>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</si>
  <si>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</si>
  <si>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</si>
  <si>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</si>
  <si>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</si>
  <si>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</si>
  <si>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</si>
  <si>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</si>
  <si>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</si>
  <si>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</si>
  <si>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</si>
  <si>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</si>
  <si>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</si>
  <si>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</si>
  <si>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</si>
  <si>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</si>
  <si>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</si>
  <si>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</si>
  <si>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</si>
  <si>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</si>
  <si>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</si>
  <si>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</si>
  <si>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</si>
  <si>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</si>
  <si>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</si>
  <si>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</si>
  <si>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</si>
  <si>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</si>
  <si>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</si>
  <si>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</si>
  <si>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</si>
  <si>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</si>
  <si>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</si>
  <si>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</si>
  <si>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</si>
  <si>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</si>
  <si>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</si>
  <si>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</si>
  <si>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</si>
  <si>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</si>
  <si>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</si>
  <si>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</si>
  <si>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</si>
  <si>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</si>
  <si>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</si>
  <si>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</si>
  <si>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</si>
  <si>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</si>
  <si>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</si>
  <si>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</si>
  <si>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</si>
  <si>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</si>
  <si>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</si>
  <si>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</si>
  <si>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</si>
  <si>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</si>
  <si>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</si>
  <si>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</si>
  <si>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</si>
  <si>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</si>
  <si>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</si>
  <si>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</si>
  <si>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</si>
  <si>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</si>
  <si>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</si>
  <si>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</si>
  <si>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</si>
  <si>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</si>
  <si>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</si>
  <si>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</si>
  <si>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</si>
  <si>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</si>
  <si>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</si>
  <si>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</si>
  <si>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</si>
  <si>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</si>
  <si>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</si>
  <si>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</si>
  <si>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</si>
  <si>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</si>
  <si>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</si>
  <si>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</si>
  <si>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</si>
  <si>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</si>
  <si>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</si>
  <si>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</si>
  <si>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</si>
  <si>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</si>
  <si>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</si>
  <si>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</si>
  <si>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</si>
  <si>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</si>
  <si>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</si>
  <si>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</si>
  <si>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</si>
  <si>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</si>
  <si>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</si>
  <si>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</si>
  <si>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</si>
  <si>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</si>
  <si>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</si>
  <si>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</si>
  <si>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</si>
  <si>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</si>
  <si>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</si>
  <si>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</si>
  <si>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</si>
  <si>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</si>
  <si>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</si>
  <si>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</si>
  <si>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</si>
  <si>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</si>
  <si>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</si>
  <si>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</si>
  <si>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</si>
  <si>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</si>
  <si>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</si>
  <si>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</si>
  <si>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</si>
  <si>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</si>
  <si>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</si>
  <si>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</si>
  <si>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</si>
  <si>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</si>
  <si>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</si>
  <si>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</si>
  <si>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</si>
  <si>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</si>
  <si>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</si>
  <si>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</si>
  <si>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</si>
  <si>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</si>
  <si>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</si>
  <si>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</si>
  <si>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</si>
  <si>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</si>
  <si>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</si>
  <si>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</si>
  <si>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</si>
  <si>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</si>
  <si>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</si>
  <si>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</si>
  <si>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</si>
  <si>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</si>
  <si>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</si>
  <si>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</si>
  <si>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</si>
  <si>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</si>
  <si>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</si>
  <si>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</si>
  <si>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</si>
  <si>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</si>
  <si>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</si>
  <si>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</si>
  <si>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</si>
  <si>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</si>
  <si>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</si>
  <si>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</si>
  <si>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</si>
  <si>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</si>
  <si>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</si>
  <si>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</si>
  <si>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</si>
  <si>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</si>
  <si>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</si>
  <si>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</si>
  <si>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</si>
  <si>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</si>
  <si>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</si>
  <si>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</si>
  <si>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</si>
  <si>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</si>
  <si>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</si>
  <si>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</si>
  <si>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</si>
  <si>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</si>
  <si>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</si>
  <si>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</si>
  <si>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</si>
  <si>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</si>
  <si>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</si>
  <si>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</si>
  <si>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</si>
  <si>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</si>
  <si>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</si>
  <si>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</si>
  <si>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</si>
  <si>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</si>
  <si>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</si>
  <si>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</si>
  <si>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</si>
  <si>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</si>
  <si>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</si>
  <si>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</si>
  <si>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</si>
  <si>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</si>
  <si>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</si>
  <si>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</si>
  <si>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</si>
  <si>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</si>
  <si>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</si>
  <si>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</si>
  <si>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</si>
  <si>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</si>
  <si>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</si>
  <si>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</si>
  <si>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</si>
  <si>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</si>
  <si>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</si>
  <si>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</si>
  <si>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</si>
  <si>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</si>
  <si>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</si>
  <si>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</si>
  <si>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</si>
  <si>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</si>
  <si>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</si>
  <si>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</si>
  <si>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</si>
  <si>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</si>
  <si>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</si>
  <si>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</si>
  <si>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</si>
  <si>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</si>
  <si>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</si>
  <si>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</si>
  <si>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</si>
  <si>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</si>
  <si>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</si>
  <si>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</si>
  <si>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</si>
  <si>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</si>
  <si>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</si>
  <si>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</si>
  <si>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</si>
  <si>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</si>
  <si>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</si>
  <si>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</si>
  <si>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</si>
  <si>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</si>
  <si>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</si>
  <si>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</si>
  <si>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</si>
  <si>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</si>
  <si>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</si>
  <si>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</si>
  <si>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</si>
  <si>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</si>
  <si>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</si>
  <si>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</si>
  <si>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</si>
  <si>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</si>
  <si>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</si>
  <si>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</si>
  <si>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</si>
  <si>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</si>
  <si>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</si>
  <si>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</si>
  <si>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</si>
  <si>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</si>
  <si>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</si>
  <si>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</si>
  <si>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</si>
  <si>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</si>
  <si>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</si>
  <si>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</si>
  <si>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</si>
  <si>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</si>
  <si>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</si>
  <si>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</si>
  <si>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</si>
  <si>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</si>
  <si>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</si>
  <si>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</si>
  <si>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</si>
  <si>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</si>
  <si>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</si>
  <si>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</si>
  <si>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</si>
  <si>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</si>
  <si>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</si>
  <si>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</si>
  <si>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</si>
  <si>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</si>
  <si>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</si>
  <si>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</si>
  <si>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</si>
  <si>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</si>
  <si>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</si>
  <si>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</si>
  <si>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</si>
  <si>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</si>
  <si>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</si>
  <si>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</si>
  <si>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</si>
  <si>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</si>
  <si>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</si>
  <si>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</si>
  <si>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</si>
  <si>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</si>
  <si>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</si>
  <si>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</si>
  <si>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</si>
  <si>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</si>
  <si>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</si>
  <si>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</si>
  <si>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</si>
  <si>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</si>
  <si>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</si>
  <si>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</si>
  <si>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</si>
  <si>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</si>
  <si>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</si>
  <si>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</si>
  <si>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</si>
  <si>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</si>
  <si>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</si>
  <si>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</si>
  <si>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</si>
  <si>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</si>
  <si>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</si>
  <si>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</si>
  <si>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</si>
  <si>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</si>
  <si>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</si>
  <si>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</si>
  <si>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</si>
  <si>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</si>
  <si>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</si>
  <si>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</si>
  <si>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</si>
  <si>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</si>
  <si>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</si>
  <si>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</si>
  <si>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</si>
  <si>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</si>
  <si>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</si>
  <si>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</si>
  <si>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</si>
  <si>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</si>
  <si>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</si>
  <si>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</si>
  <si>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</si>
  <si>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</si>
  <si>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</si>
  <si>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</si>
  <si>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</si>
  <si>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</si>
  <si>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</si>
  <si>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</si>
  <si>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</si>
  <si>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</si>
  <si>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</si>
  <si>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</si>
  <si>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</si>
  <si>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</si>
  <si>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</si>
  <si>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</si>
  <si>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</si>
  <si>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</si>
  <si>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</si>
  <si>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</si>
  <si>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</si>
  <si>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</si>
  <si>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</si>
  <si>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</si>
  <si>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</si>
  <si>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</si>
  <si>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</si>
  <si>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</si>
  <si>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</si>
  <si>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</si>
  <si>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</si>
  <si>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</si>
  <si>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</si>
  <si>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</si>
  <si>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</si>
  <si>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</si>
  <si>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</si>
  <si>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</si>
  <si>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</si>
  <si>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</si>
  <si>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</si>
  <si>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</si>
  <si>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</si>
  <si>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</si>
  <si>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</si>
  <si>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</si>
  <si>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</si>
  <si>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</si>
  <si>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</si>
  <si>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</si>
  <si>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</si>
  <si>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</si>
  <si>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</si>
  <si>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</si>
  <si>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</si>
  <si>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</si>
  <si>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</si>
  <si>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</si>
  <si>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</si>
  <si>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</si>
  <si>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</si>
  <si>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</si>
  <si>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</si>
  <si>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</si>
  <si>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</si>
  <si>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</si>
  <si>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</si>
  <si>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</si>
  <si>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</si>
  <si>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</si>
  <si>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</si>
  <si>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</si>
  <si>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</si>
  <si>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</si>
  <si>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</si>
  <si>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</si>
  <si>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</si>
  <si>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</si>
  <si>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</si>
  <si>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</si>
  <si>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</si>
  <si>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</si>
  <si>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</si>
  <si>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</si>
  <si>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</si>
  <si>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</si>
  <si>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</si>
  <si>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</si>
  <si>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</si>
  <si>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</si>
  <si>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</si>
  <si>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</si>
  <si>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</si>
  <si>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</si>
  <si>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</si>
  <si>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</si>
  <si>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</si>
  <si>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</si>
  <si>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</si>
  <si>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</si>
  <si>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</si>
  <si>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</si>
  <si>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</si>
  <si>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</si>
  <si>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</si>
  <si>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</si>
  <si>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</si>
  <si>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</si>
  <si>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</si>
  <si>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</si>
  <si>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</si>
  <si>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</si>
  <si>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</si>
  <si>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</si>
  <si>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</si>
  <si>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</si>
  <si>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</si>
  <si>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</si>
  <si>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</si>
  <si>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</si>
  <si>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</si>
  <si>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</si>
  <si>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</si>
  <si>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</si>
  <si>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</si>
  <si>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</si>
  <si>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</si>
  <si>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</si>
  <si>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</si>
  <si>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</si>
  <si>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</si>
  <si>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</si>
  <si>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</si>
  <si>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</si>
  <si>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</si>
  <si>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</si>
  <si>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</si>
  <si>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</si>
  <si>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</si>
  <si>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</si>
  <si>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</si>
  <si>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</si>
  <si>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</si>
  <si>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</si>
  <si>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</si>
  <si>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</si>
  <si>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</si>
  <si>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</si>
  <si>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</si>
  <si>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</si>
  <si>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</si>
  <si>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</si>
  <si>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</si>
  <si>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</si>
  <si>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</si>
  <si>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</si>
  <si>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</si>
  <si>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</si>
  <si>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</si>
  <si>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</si>
  <si>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</si>
  <si>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</si>
  <si>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</si>
  <si>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</si>
  <si>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</si>
  <si>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</si>
  <si>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</si>
  <si>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</si>
  <si>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</si>
  <si>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</si>
  <si>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</si>
  <si>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</si>
  <si>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</si>
  <si>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</si>
  <si>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</si>
  <si>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</si>
  <si>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</si>
  <si>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</si>
  <si>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</si>
  <si>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</si>
  <si>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</si>
  <si>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</si>
  <si>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</si>
  <si>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</si>
  <si>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</si>
  <si>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</si>
  <si>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</si>
  <si>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</si>
  <si>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</si>
  <si>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</si>
  <si>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</si>
  <si>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</si>
  <si>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</si>
  <si>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</si>
  <si>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</si>
  <si>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</si>
  <si>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</si>
  <si>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</si>
  <si>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</si>
  <si>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</si>
  <si>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</si>
  <si>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</si>
  <si>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</si>
  <si>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</si>
  <si>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</si>
  <si>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</si>
  <si>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</si>
  <si>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</si>
  <si>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</si>
  <si>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</si>
  <si>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</si>
  <si>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</si>
  <si>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</si>
  <si>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</si>
  <si>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</si>
  <si>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</si>
  <si>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</si>
  <si>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</si>
  <si>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</si>
  <si>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</si>
  <si>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</si>
  <si>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</si>
  <si>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</si>
  <si>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</si>
  <si>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</si>
  <si>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</si>
  <si>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</si>
  <si>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</si>
  <si>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</si>
  <si>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</si>
  <si>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</si>
  <si>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</si>
  <si>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</si>
  <si>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</si>
  <si>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</si>
  <si>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</si>
  <si>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</si>
  <si>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</si>
  <si>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</si>
  <si>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</si>
  <si>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</si>
  <si>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</si>
  <si>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</si>
  <si>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</si>
  <si>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</si>
  <si>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</si>
  <si>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</si>
  <si>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</si>
  <si>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</si>
  <si>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</si>
  <si>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</si>
  <si>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</si>
  <si>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</si>
  <si>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</si>
  <si>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</si>
  <si>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</si>
  <si>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</si>
  <si>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</si>
  <si>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</si>
  <si>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</si>
  <si>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</si>
  <si>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</si>
  <si>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</si>
  <si>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</si>
  <si>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</si>
  <si>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</si>
  <si>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</si>
  <si>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</si>
  <si>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</si>
  <si>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</si>
  <si>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</si>
  <si>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</si>
  <si>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</si>
  <si>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</si>
  <si>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</si>
  <si>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</si>
  <si>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</si>
  <si>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</si>
  <si>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</si>
  <si>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</si>
  <si>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</si>
  <si>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</si>
  <si>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</si>
  <si>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</si>
  <si>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</si>
  <si>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</si>
  <si>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</si>
  <si>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</si>
  <si>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</si>
  <si>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</si>
  <si>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</si>
  <si>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</si>
  <si>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</si>
  <si>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</si>
  <si>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</si>
  <si>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</si>
  <si>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</si>
  <si>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</si>
  <si>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</si>
  <si>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</si>
  <si>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</si>
  <si>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</si>
  <si>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</si>
  <si>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</si>
  <si>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</si>
  <si>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</si>
  <si>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</si>
  <si>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</si>
  <si>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</si>
  <si>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</si>
  <si>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</si>
  <si>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</si>
  <si>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</si>
  <si>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</si>
  <si>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</si>
  <si>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</si>
  <si>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</si>
  <si>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</si>
  <si>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</si>
  <si>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</si>
  <si>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</si>
  <si>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</si>
  <si>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</si>
  <si>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</si>
  <si>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</si>
  <si>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</si>
  <si>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</si>
  <si>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</si>
  <si>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</si>
  <si>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</si>
  <si>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</si>
  <si>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</si>
  <si>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</si>
  <si>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</si>
  <si>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</si>
  <si>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</si>
  <si>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</si>
  <si>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</si>
  <si>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</si>
  <si>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</si>
  <si>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</si>
  <si>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</si>
  <si>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</si>
  <si>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</si>
  <si>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</si>
  <si>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</si>
  <si>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</si>
  <si>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</si>
  <si>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</si>
  <si>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</si>
  <si>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</si>
  <si>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</si>
  <si>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</si>
  <si>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</si>
  <si>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</si>
  <si>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</si>
  <si>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</si>
  <si>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</si>
  <si>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</si>
  <si>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</si>
  <si>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</si>
  <si>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</si>
  <si>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</si>
  <si>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</si>
  <si>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</si>
  <si>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</si>
  <si>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</si>
  <si>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</si>
  <si>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</si>
  <si>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</si>
  <si>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</si>
  <si>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</si>
  <si>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</si>
  <si>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</si>
  <si>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</si>
  <si>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</si>
  <si>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</si>
  <si>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</si>
  <si>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</si>
  <si>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</si>
  <si>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</si>
  <si>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</si>
  <si>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</si>
  <si>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</si>
  <si>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</si>
  <si>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</si>
  <si>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</si>
  <si>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</si>
  <si>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</si>
  <si>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</si>
  <si>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</si>
  <si>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</si>
  <si>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</si>
  <si>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</si>
  <si>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</si>
  <si>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</si>
  <si>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</si>
  <si>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</si>
  <si>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</si>
  <si>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</si>
  <si>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</si>
  <si>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</si>
  <si>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</si>
  <si>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</si>
  <si>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</si>
  <si>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</si>
  <si>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</si>
  <si>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</si>
  <si>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</si>
  <si>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</si>
  <si>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</si>
  <si>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</si>
  <si>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</si>
  <si>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</si>
  <si>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</si>
  <si>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</si>
  <si>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</si>
  <si>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</si>
  <si>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</si>
  <si>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</si>
  <si>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</si>
  <si>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</si>
  <si>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</si>
  <si>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</si>
  <si>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</si>
  <si>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</si>
  <si>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</si>
  <si>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</si>
  <si>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</si>
  <si>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</si>
  <si>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</si>
  <si>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</si>
  <si>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</si>
  <si>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</si>
  <si>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</si>
  <si>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</si>
  <si>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</si>
  <si>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</si>
  <si>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</si>
  <si>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</si>
  <si>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</si>
  <si>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</si>
  <si>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</si>
  <si>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</si>
  <si>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</si>
  <si>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</si>
  <si>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</si>
  <si>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</si>
  <si>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</si>
  <si>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</si>
  <si>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</si>
  <si>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</si>
  <si>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</si>
  <si>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</si>
  <si>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</si>
  <si>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</si>
  <si>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</si>
  <si>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</si>
  <si>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</si>
  <si>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</si>
  <si>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</si>
  <si>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</si>
  <si>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</si>
  <si>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</si>
  <si>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</si>
  <si>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</si>
  <si>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</si>
  <si>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</si>
  <si>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</si>
  <si>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</si>
  <si>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</si>
  <si>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</si>
  <si>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</si>
  <si>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</si>
  <si>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</si>
  <si>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</si>
  <si>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</si>
  <si>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</si>
  <si>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</si>
  <si>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</si>
  <si>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</si>
  <si>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</si>
  <si>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</si>
  <si>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</si>
  <si>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</si>
  <si>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</si>
  <si>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</si>
  <si>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</si>
  <si>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</si>
  <si>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</si>
  <si>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</si>
  <si>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</si>
  <si>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</si>
  <si>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</si>
  <si>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</si>
  <si>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</si>
  <si>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</si>
  <si>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</si>
  <si>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</si>
  <si>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</si>
  <si>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</si>
  <si>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</si>
  <si>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</si>
  <si>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</si>
  <si>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</si>
  <si>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</si>
  <si>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</si>
  <si>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</si>
  <si>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</si>
  <si>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</si>
  <si>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</si>
  <si>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</si>
  <si>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</si>
  <si>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</si>
  <si>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</si>
  <si>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</si>
  <si>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</si>
  <si>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</si>
  <si>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</si>
  <si>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</si>
  <si>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</si>
  <si>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</si>
  <si>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</si>
  <si>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</si>
  <si>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</si>
  <si>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</si>
  <si>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</si>
  <si>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</si>
  <si>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</si>
  <si>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</si>
  <si>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</si>
  <si>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</si>
  <si>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</si>
  <si>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</si>
  <si>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</si>
  <si>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</si>
  <si>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</si>
  <si>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</si>
  <si>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</si>
  <si>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</si>
  <si>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</si>
  <si>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</si>
  <si>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</si>
  <si>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</si>
  <si>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</si>
  <si>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</si>
  <si>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</si>
  <si>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</si>
  <si>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</si>
  <si>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</si>
  <si>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</si>
  <si>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</si>
  <si>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</si>
  <si>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</si>
  <si>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</si>
  <si>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</si>
  <si>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</si>
  <si>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</si>
  <si>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</si>
  <si>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</si>
  <si>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</si>
  <si>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</si>
  <si>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</si>
  <si>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</si>
  <si>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</si>
  <si>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</si>
  <si>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</si>
  <si>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</si>
  <si>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</si>
  <si>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</si>
  <si>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</si>
  <si>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</si>
  <si>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</si>
  <si>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</si>
  <si>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</si>
  <si>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</si>
  <si>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</si>
  <si>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</si>
  <si>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</si>
  <si>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</si>
  <si>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</si>
  <si>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</si>
  <si>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</si>
  <si>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</si>
  <si>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</si>
  <si>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</si>
  <si>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</si>
  <si>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</si>
  <si>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</si>
  <si>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</si>
  <si>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</si>
  <si>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</si>
  <si>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</si>
  <si>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</si>
  <si>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</si>
  <si>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</si>
  <si>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</si>
  <si>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</si>
  <si>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</si>
  <si>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</si>
  <si>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</si>
  <si>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</si>
  <si>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</si>
  <si>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</si>
  <si>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</si>
  <si>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</si>
  <si>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</si>
  <si>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</si>
  <si>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</si>
  <si>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</si>
  <si>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</si>
  <si>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</si>
  <si>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</si>
  <si>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</si>
  <si>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</si>
  <si>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</si>
  <si>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</si>
  <si>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</si>
  <si>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</si>
  <si>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</si>
  <si>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</si>
  <si>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</si>
  <si>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</si>
  <si>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</si>
  <si>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</si>
  <si>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</si>
  <si>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</si>
  <si>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</si>
  <si>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</si>
  <si>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</si>
  <si>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</si>
  <si>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</si>
  <si>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</si>
  <si>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</si>
  <si>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</si>
  <si>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</si>
  <si>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</si>
  <si>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</si>
  <si>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</si>
  <si>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</si>
  <si>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</si>
  <si>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</si>
  <si>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</si>
  <si>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</si>
  <si>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</si>
  <si>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</si>
  <si>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</si>
  <si>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</si>
  <si>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</si>
  <si>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</si>
  <si>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</si>
  <si>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</si>
  <si>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</si>
  <si>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</si>
  <si>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</si>
  <si>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</si>
  <si>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</si>
  <si>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</si>
  <si>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</si>
  <si>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</si>
  <si>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</si>
  <si>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</si>
  <si>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</si>
  <si>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</si>
  <si>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</si>
  <si>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</si>
  <si>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</si>
  <si>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</si>
  <si>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</si>
  <si>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</si>
  <si>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</si>
  <si>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</si>
  <si>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</si>
  <si>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</si>
  <si>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</si>
  <si>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</si>
  <si>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</si>
  <si>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</si>
  <si>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</si>
  <si>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</si>
  <si>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</si>
  <si>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</si>
  <si>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</si>
  <si>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</si>
  <si>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</si>
  <si>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</si>
  <si>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</si>
  <si>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</si>
  <si>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</si>
  <si>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</si>
  <si>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</si>
  <si>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</si>
  <si>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</si>
  <si>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</si>
  <si>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</si>
  <si>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</si>
  <si>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</si>
  <si>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</si>
  <si>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</si>
  <si>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</si>
  <si>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</si>
  <si>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</si>
  <si>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</si>
  <si>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</si>
  <si>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</si>
  <si>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</si>
  <si>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</si>
  <si>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</si>
  <si>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</si>
  <si>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</si>
  <si>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</si>
  <si>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</si>
  <si>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</si>
  <si>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</si>
  <si>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</si>
  <si>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</si>
  <si>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</si>
  <si>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</si>
  <si>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</si>
  <si>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</si>
  <si>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</si>
  <si>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</si>
  <si>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</si>
  <si>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</si>
  <si>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</si>
  <si>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</si>
  <si>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</si>
  <si>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</si>
  <si>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</si>
  <si>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</si>
  <si>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</si>
  <si>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</si>
  <si>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</si>
  <si>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</si>
  <si>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</si>
  <si>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</si>
  <si>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</si>
  <si>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</si>
  <si>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</si>
  <si>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</si>
  <si>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</si>
  <si>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</si>
  <si>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</si>
  <si>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</si>
  <si>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</si>
  <si>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</si>
  <si>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</si>
  <si>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</si>
  <si>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</si>
  <si>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</si>
  <si>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</si>
  <si>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</si>
  <si>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</si>
  <si>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</si>
  <si>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</si>
  <si>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</si>
  <si>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</si>
  <si>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</si>
  <si>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</si>
  <si>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</si>
  <si>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</si>
  <si>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</si>
  <si>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</si>
  <si>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</si>
  <si>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</si>
  <si>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</si>
  <si>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</si>
  <si>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</si>
  <si>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</si>
  <si>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</si>
  <si>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</si>
  <si>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</si>
  <si>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</si>
  <si>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</si>
  <si>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</si>
  <si>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</si>
  <si>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</si>
  <si>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</si>
  <si>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</si>
  <si>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</si>
  <si>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</si>
  <si>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</si>
  <si>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</si>
  <si>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</si>
  <si>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</si>
  <si>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</si>
  <si>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</si>
  <si>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</si>
  <si>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</si>
  <si>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</si>
  <si>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</si>
  <si>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</si>
  <si>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</si>
  <si>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</si>
  <si>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</si>
  <si>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</si>
  <si>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</si>
  <si>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</si>
  <si>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</si>
  <si>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</si>
  <si>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</si>
  <si>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</si>
  <si>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</si>
  <si>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</si>
  <si>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</si>
  <si>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</si>
  <si>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</si>
  <si>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</si>
  <si>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</si>
  <si>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</si>
  <si>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</si>
  <si>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</si>
  <si>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</si>
  <si>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</si>
  <si>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</si>
  <si>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</si>
  <si>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</si>
  <si>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</si>
  <si>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</si>
  <si>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</si>
  <si>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</si>
  <si>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</si>
  <si>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</si>
  <si>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</si>
  <si>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</si>
  <si>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</si>
  <si>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</si>
  <si>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</si>
  <si>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</si>
  <si>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</si>
  <si>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</si>
  <si>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</si>
  <si>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</si>
  <si>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</si>
  <si>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</si>
  <si>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</si>
  <si>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</si>
  <si>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</si>
  <si>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</si>
  <si>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</si>
  <si>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</si>
  <si>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</si>
  <si>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</si>
  <si>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</si>
  <si>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</si>
  <si>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</si>
  <si>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</si>
  <si>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</si>
  <si>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</si>
  <si>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</si>
  <si>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</si>
  <si>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</si>
  <si>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</si>
  <si>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</si>
  <si>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</si>
  <si>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</si>
  <si>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</si>
  <si>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</si>
  <si>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</si>
  <si>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</si>
  <si>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</si>
  <si>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</si>
  <si>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</si>
  <si>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</si>
  <si>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</si>
  <si>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</si>
  <si>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</si>
  <si>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</si>
  <si>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</si>
  <si>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</si>
  <si>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</si>
  <si>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</si>
  <si>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</si>
  <si>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</si>
  <si>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</si>
  <si>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</si>
  <si>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</si>
  <si>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</si>
  <si>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</si>
  <si>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</si>
  <si>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</si>
  <si>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</si>
  <si>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</si>
  <si>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</si>
  <si>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</si>
  <si>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</si>
  <si>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</si>
  <si>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</si>
  <si>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</si>
  <si>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</si>
  <si>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</si>
  <si>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</si>
  <si>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</si>
  <si>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</si>
  <si>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</si>
  <si>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</si>
  <si>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</si>
  <si>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</si>
  <si>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</si>
  <si>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</si>
  <si>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</si>
  <si>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</si>
  <si>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</si>
  <si>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</si>
  <si>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</si>
  <si>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</si>
  <si>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</si>
  <si>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</si>
  <si>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</si>
  <si>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</si>
  <si>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</si>
  <si>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</si>
  <si>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</si>
  <si>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</si>
  <si>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</si>
  <si>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</si>
  <si>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</si>
  <si>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</si>
  <si>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</si>
  <si>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</si>
  <si>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</si>
  <si>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</si>
  <si>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</si>
  <si>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</si>
  <si>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</si>
  <si>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</si>
  <si>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</si>
  <si>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</si>
  <si>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</si>
  <si>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</si>
  <si>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</si>
  <si>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</si>
  <si>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</si>
  <si>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</si>
  <si>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</si>
  <si>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</si>
  <si>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</si>
  <si>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</si>
  <si>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</si>
  <si>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</si>
  <si>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</si>
  <si>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</si>
  <si>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</si>
  <si>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</si>
  <si>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</si>
  <si>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</si>
  <si>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</si>
  <si>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</si>
  <si>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</si>
  <si>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</si>
  <si>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</si>
  <si>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</si>
  <si>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</si>
  <si>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</si>
  <si>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</si>
  <si>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</si>
  <si>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</si>
  <si>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</si>
  <si>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</si>
  <si>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</si>
  <si>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</si>
  <si>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</si>
  <si>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</si>
  <si>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</si>
  <si>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</si>
  <si>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</si>
  <si>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</si>
  <si>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</si>
  <si>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</si>
  <si>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</si>
  <si>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</si>
  <si>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</si>
  <si>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</si>
  <si>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</si>
  <si>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</si>
  <si>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</si>
  <si>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</si>
  <si>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</si>
  <si>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</si>
  <si>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</si>
  <si>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</si>
  <si>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</si>
  <si>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</si>
  <si>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</si>
  <si>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</si>
  <si>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</si>
  <si>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</si>
  <si>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</si>
  <si>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</si>
  <si>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</si>
  <si>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</si>
  <si>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</si>
  <si>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</si>
  <si>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</si>
  <si>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</si>
  <si>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</si>
  <si>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</si>
  <si>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</si>
  <si>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</si>
  <si>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</si>
  <si>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</si>
  <si>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</si>
  <si>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</si>
  <si>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</si>
  <si>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</si>
  <si>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</si>
  <si>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</si>
  <si>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</si>
  <si>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</si>
  <si>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</si>
  <si>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</si>
  <si>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</si>
  <si>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</si>
  <si>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</si>
  <si>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</si>
  <si>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</si>
  <si>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</si>
  <si>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</si>
  <si>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</si>
  <si>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</si>
  <si>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</si>
  <si>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</si>
  <si>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</si>
  <si>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</si>
  <si>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</si>
  <si>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</si>
  <si>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</si>
  <si>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</si>
  <si>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</si>
  <si>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</si>
  <si>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</si>
  <si>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</si>
  <si>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</si>
  <si>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</si>
  <si>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</si>
  <si>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</si>
  <si>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</si>
  <si>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</si>
  <si>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</si>
  <si>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</si>
  <si>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</si>
  <si>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</si>
  <si>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</si>
  <si>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</si>
  <si>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</si>
  <si>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</si>
  <si>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</si>
  <si>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</si>
  <si>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</si>
  <si>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</si>
  <si>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</si>
  <si>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</si>
  <si>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</si>
  <si>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</si>
  <si>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</si>
  <si>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</si>
  <si>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</si>
  <si>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</si>
  <si>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</si>
  <si>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</si>
  <si>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</si>
  <si>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</si>
  <si>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</si>
  <si>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</si>
  <si>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</si>
  <si>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</si>
  <si>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</si>
  <si>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</si>
  <si>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</si>
  <si>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</si>
  <si>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</si>
  <si>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</si>
  <si>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</si>
  <si>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</si>
  <si>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</si>
  <si>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</si>
  <si>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</si>
  <si>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</si>
  <si>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</si>
  <si>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</si>
  <si>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</si>
  <si>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</si>
  <si>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</si>
  <si>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</si>
  <si>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</si>
  <si>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</si>
  <si>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</si>
  <si>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</si>
  <si>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</si>
  <si>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</si>
  <si>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</si>
  <si>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</si>
  <si>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</si>
  <si>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</si>
  <si>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</si>
  <si>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</si>
  <si>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</si>
  <si>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</si>
  <si>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</si>
  <si>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</si>
  <si>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</si>
  <si>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</si>
  <si>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</si>
  <si>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</si>
  <si>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</si>
  <si>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</si>
  <si>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</si>
  <si>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</si>
  <si>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</si>
  <si>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</si>
  <si>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</si>
  <si>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</si>
  <si>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</si>
  <si>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</si>
  <si>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</si>
  <si>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</si>
  <si>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</si>
  <si>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</si>
  <si>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</si>
  <si>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</si>
  <si>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</si>
  <si>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</si>
  <si>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</si>
  <si>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</si>
  <si>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</si>
  <si>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</si>
  <si>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</si>
  <si>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</si>
  <si>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</si>
  <si>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</si>
  <si>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</si>
  <si>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</si>
  <si>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</si>
  <si>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</si>
  <si>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</si>
  <si>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</si>
  <si>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</si>
  <si>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</si>
  <si>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</si>
  <si>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</si>
  <si>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</si>
  <si>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</si>
  <si>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</si>
  <si>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</si>
  <si>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</si>
  <si>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</si>
  <si>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</si>
  <si>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</si>
  <si>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</si>
  <si>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</si>
  <si>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</si>
  <si>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</si>
  <si>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</si>
  <si>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</si>
  <si>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</si>
  <si>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</si>
  <si>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</si>
  <si>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</si>
  <si>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</si>
  <si>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</si>
  <si>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</si>
  <si>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</si>
  <si>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</si>
  <si>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</si>
  <si>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</si>
  <si>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</si>
  <si>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</si>
  <si>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</si>
  <si>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</si>
  <si>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</si>
  <si>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</si>
  <si>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</si>
  <si>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</si>
  <si>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</si>
  <si>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</si>
  <si>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</si>
  <si>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</si>
  <si>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</si>
  <si>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</si>
  <si>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</si>
  <si>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</si>
  <si>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</si>
  <si>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</si>
  <si>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</si>
  <si>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</si>
  <si>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</si>
  <si>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</si>
  <si>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</si>
  <si>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</si>
  <si>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</si>
  <si>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</si>
  <si>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</si>
  <si>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</si>
  <si>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</si>
  <si>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</si>
  <si>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</si>
  <si>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</si>
  <si>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</si>
  <si>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</si>
  <si>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</si>
  <si>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</si>
  <si>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</si>
  <si>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</si>
  <si>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</si>
  <si>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</si>
  <si>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</si>
  <si>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</si>
  <si>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</si>
  <si>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</si>
  <si>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</si>
  <si>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</si>
  <si>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</si>
  <si>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</si>
  <si>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</si>
  <si>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</si>
  <si>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</si>
  <si>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</si>
  <si>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</si>
  <si>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</si>
  <si>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</si>
  <si>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</si>
  <si>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</si>
  <si>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</si>
  <si>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</si>
  <si>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</si>
  <si>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</si>
  <si>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</si>
  <si>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</si>
  <si>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</si>
  <si>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</si>
  <si>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</si>
  <si>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</si>
  <si>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</si>
  <si>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</si>
  <si>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</si>
  <si>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</si>
  <si>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</si>
  <si>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</si>
  <si>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</si>
  <si>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</si>
  <si>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</si>
  <si>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</si>
  <si>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</si>
  <si>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</si>
  <si>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</si>
  <si>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</si>
  <si>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</si>
  <si>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</si>
  <si>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</si>
  <si>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</si>
  <si>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</si>
  <si>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</si>
  <si>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</si>
  <si>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</si>
  <si>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</si>
  <si>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</si>
  <si>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</si>
  <si>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</si>
  <si>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</si>
  <si>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</si>
  <si>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</si>
  <si>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</si>
  <si>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</si>
  <si>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</si>
  <si>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</si>
  <si>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</si>
  <si>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</si>
  <si>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</si>
  <si>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</si>
  <si>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</si>
  <si>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</si>
  <si>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</si>
  <si>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</si>
  <si>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</si>
  <si>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</si>
  <si>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</si>
  <si>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</si>
  <si>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</si>
  <si>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</si>
  <si>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</si>
  <si>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</si>
  <si>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</si>
  <si>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</si>
  <si>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</si>
  <si>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</si>
  <si>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</si>
  <si>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</si>
  <si>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</si>
  <si>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</si>
  <si>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</si>
  <si>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</si>
  <si>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</si>
  <si>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</si>
  <si>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</si>
  <si>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</si>
  <si>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</si>
  <si>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</si>
  <si>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</si>
  <si>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</si>
  <si>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</si>
  <si>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</si>
  <si>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</si>
  <si>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</si>
  <si>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</si>
  <si>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</si>
  <si>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</si>
  <si>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</si>
  <si>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</si>
  <si>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</si>
  <si>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</si>
  <si>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</si>
  <si>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</si>
  <si>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</si>
  <si>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</si>
  <si>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</si>
  <si>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</si>
  <si>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</si>
  <si>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</si>
  <si>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</si>
  <si>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</si>
  <si>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</si>
  <si>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</si>
  <si>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</si>
  <si>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</si>
  <si>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</si>
  <si>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</si>
  <si>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</si>
  <si>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</si>
  <si>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</si>
  <si>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</si>
  <si>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</si>
  <si>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</si>
  <si>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</si>
  <si>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</si>
  <si>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</si>
  <si>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</si>
  <si>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</si>
  <si>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</si>
  <si>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</si>
  <si>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</si>
  <si>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</si>
  <si>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</si>
  <si>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</si>
  <si>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</si>
  <si>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</si>
  <si>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</si>
  <si>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</si>
  <si>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</si>
  <si>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</si>
  <si>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</si>
  <si>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</si>
  <si>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</si>
  <si>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</si>
  <si>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</si>
  <si>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</si>
  <si>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</si>
  <si>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</si>
  <si>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</si>
  <si>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</si>
  <si>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</si>
  <si>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</si>
  <si>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</si>
  <si>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</si>
  <si>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</si>
  <si>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</si>
  <si>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</si>
  <si>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</si>
  <si>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</si>
  <si>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</si>
  <si>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</si>
  <si>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</si>
  <si>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</si>
  <si>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</si>
  <si>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</si>
  <si>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</si>
  <si>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</si>
  <si>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</si>
  <si>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</si>
  <si>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</si>
  <si>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</si>
  <si>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</si>
  <si>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</si>
  <si>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</si>
  <si>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</si>
  <si>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Row Labels</t>
  </si>
  <si>
    <t>Grand Total</t>
  </si>
  <si>
    <t>Column Labels</t>
  </si>
  <si>
    <t>Count of Outcome</t>
  </si>
  <si>
    <t>Parent category</t>
  </si>
  <si>
    <t>Date Created 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</si>
  <si>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</si>
  <si>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</si>
  <si>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</si>
  <si>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</si>
  <si>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</si>
  <si>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</si>
  <si>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</si>
  <si>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</si>
  <si>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</si>
  <si>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</si>
  <si>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</si>
  <si>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</si>
  <si>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</si>
  <si>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</si>
  <si>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</si>
  <si>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</si>
  <si>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</si>
  <si>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</si>
  <si>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</si>
  <si>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</si>
  <si>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</si>
  <si>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</si>
  <si>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</si>
  <si>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</si>
  <si>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</si>
  <si>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</si>
  <si>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</si>
  <si>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</si>
  <si>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</si>
  <si>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</si>
  <si>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</si>
  <si>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</si>
  <si>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</si>
  <si>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</si>
  <si>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</si>
  <si>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</si>
  <si>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of backer</t>
  </si>
  <si>
    <t>Unsuccessful</t>
  </si>
  <si>
    <t>The minimum number of backers</t>
  </si>
  <si>
    <t>The maximum number of backers</t>
  </si>
  <si>
    <t>The variance of the number of backers</t>
  </si>
  <si>
    <t>The standard deviation of the number of backer</t>
  </si>
  <si>
    <t>The median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</si>
</sst>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7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ill="1"/>
    <xf numFmtId="2" fontId="3" fillId="0" borderId="0" xfId="0" applyNumberFormat="1" applyFont="1"/>
    <xf numFmtId="164" fontId="3" fillId="0" borderId="0" xfId="0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7BF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7579"/>
      <color rgb="FFFF7B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[HW1_kickstart_mychart.xlsx]Sheet2!PivotTable1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694194144884919E-2"/>
          <c:y val="3.1428571428571431E-2"/>
          <c:w val="0.80097049707092682"/>
          <c:h val="0.813297862767154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F-F34C-838F-20E70163D3F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F-F34C-838F-20E70163D3F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F-F34C-838F-20E70163D3F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F-F34C-838F-20E70163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9093807"/>
        <c:axId val="820774623"/>
      </c:barChart>
      <c:catAx>
        <c:axId val="94909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774623"/>
        <c:crosses val="autoZero"/>
        <c:auto val="1"/>
        <c:lblAlgn val="ctr"/>
        <c:lblOffset val="100"/>
        <c:noMultiLvlLbl val="0"/>
      </c:catAx>
      <c:valAx>
        <c:axId val="82077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09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[HW1_kickstart_mychart.xlsx]Sheet3!PivotTable2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D-B04B-B3ED-DF18068C6A5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D-B04B-B3ED-DF18068C6A5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6D-B04B-B3ED-DF18068C6A5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6D-B04B-B3ED-DF18068C6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890831"/>
        <c:axId val="461625951"/>
      </c:barChart>
      <c:catAx>
        <c:axId val="46189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25951"/>
        <c:crosses val="autoZero"/>
        <c:auto val="1"/>
        <c:lblAlgn val="ctr"/>
        <c:lblOffset val="100"/>
        <c:noMultiLvlLbl val="0"/>
      </c:catAx>
      <c:valAx>
        <c:axId val="46162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9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[HW1_kickstart_mychart.xlsx]Sheet4!PivotTable1</c:name>
    <c:fmtId val="0"/>
  </c:pivotSource>
  <c:chart>
    <c:autoTitleDeleted val="0"/>
    <c:pivotFmts>
      <c:pivotFmt>
        <c:idx val="0"/>
        <c:spPr>
          <a:ln w="28575" cap="sq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sq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7-0245-AD9E-0FB2BFDB3D7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7-0245-AD9E-0FB2BFDB3D7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7-0245-AD9E-0FB2BFDB3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735376"/>
        <c:axId val="2096539136"/>
      </c:lineChart>
      <c:catAx>
        <c:axId val="209573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39136"/>
        <c:crosses val="autoZero"/>
        <c:auto val="1"/>
        <c:lblAlgn val="ctr"/>
        <c:lblOffset val="100"/>
        <c:noMultiLvlLbl val="0"/>
      </c:catAx>
      <c:valAx>
        <c:axId val="20965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73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2-4B4C-ACB0-4D6E9496BA6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2-4B4C-ACB0-4D6E9496BA6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2-4B4C-ACB0-4D6E9496B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746416"/>
        <c:axId val="2123740672"/>
      </c:lineChart>
      <c:catAx>
        <c:axId val="212374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40672"/>
        <c:crosses val="autoZero"/>
        <c:auto val="1"/>
        <c:lblAlgn val="ctr"/>
        <c:lblOffset val="100"/>
        <c:noMultiLvlLbl val="0"/>
      </c:catAx>
      <c:valAx>
        <c:axId val="21237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4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2</xdr:row>
      <xdr:rowOff>152400</xdr:rowOff>
    </xdr:from>
    <xdr:to>
      <xdr:col>22</xdr:col>
      <xdr:colOff>393700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B6BFF-6513-1546-8672-286B28B4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127000</xdr:rowOff>
    </xdr:from>
    <xdr:to>
      <xdr:col>22</xdr:col>
      <xdr:colOff>203200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5223A-2E83-124C-8574-C5FD1AFB4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0</xdr:row>
      <xdr:rowOff>44450</xdr:rowOff>
    </xdr:from>
    <xdr:to>
      <xdr:col>15</xdr:col>
      <xdr:colOff>215900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059CC-7E15-9343-8178-4C7CC6BCF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120650</xdr:rowOff>
    </xdr:from>
    <xdr:to>
      <xdr:col>8</xdr:col>
      <xdr:colOff>12700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846467-F437-8740-B8C1-B4AE24F43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7.954469212964" createdVersion="6" refreshedVersion="6" minRefreshableVersion="3" recordCount="4115" xr:uid="{34A5DE89-19DD-294C-A4A9-CE8C00B6475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">
        <s v="US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9.616990856484" createdVersion="6" refreshedVersion="6" minRefreshableVersion="3" recordCount="4114" xr:uid="{602D673D-9428-684A-8CBD-296A14D5782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0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0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0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0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0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0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0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0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0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0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0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0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0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0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0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0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0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0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0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0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0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0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0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0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0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0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0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0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0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0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0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0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0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0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0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0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0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0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0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0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0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0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0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0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0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0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0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0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0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0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0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0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0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0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0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0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0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0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0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0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0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0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0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0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0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0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0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0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0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0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0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0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0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0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0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0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0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0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0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0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0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0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0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0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0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0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0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0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0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0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0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0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0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0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0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0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0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0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0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0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0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0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0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0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0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0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0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0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0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0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0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0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0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0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0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0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0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0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0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0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0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0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0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0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0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0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0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0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0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0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0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0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0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0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0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0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0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0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0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0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0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0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0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0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0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0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0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0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0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0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0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0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0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0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0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0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0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0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0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0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0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0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0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0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0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0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0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0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0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0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0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0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0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0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0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0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0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0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0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0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0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0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0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0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0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0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0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0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0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0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0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0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0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0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0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0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0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0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0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0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0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0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0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0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0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0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0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0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0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0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0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0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0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0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0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0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0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0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0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0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0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0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0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0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0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0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0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0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0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0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0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0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0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0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0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0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0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0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0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0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0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0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0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0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0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0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0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0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0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0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0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0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0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0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0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0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0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0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0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0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0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0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0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0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0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0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0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0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0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0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0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0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0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0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0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0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0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0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0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0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0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0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0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0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0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0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0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0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0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0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0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0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0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0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0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0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0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0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0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0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0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0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0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0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0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0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0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0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0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0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0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0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0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0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0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0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0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0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0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0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0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0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0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0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0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0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0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0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0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0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0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0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0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0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0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0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0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0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0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0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0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0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0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0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US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US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U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US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US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US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US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US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US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US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US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US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US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US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US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US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US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US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US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US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US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US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US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US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US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US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US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US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US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US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US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US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US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US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US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US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US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U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US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US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US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US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US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US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US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US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US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US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US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US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US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US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US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US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US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US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US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US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US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US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US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US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US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US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US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US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U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US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US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US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US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U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US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US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US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US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US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US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US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US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US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US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US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US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US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US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US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US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US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US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US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US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US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US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US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US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US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US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US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US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US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US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US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US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US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US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US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US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US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US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US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US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US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US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US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US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US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US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US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US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US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US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US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US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US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US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US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US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US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US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US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US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US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US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US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US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US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US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US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US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US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US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US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US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US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US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US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US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US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US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US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US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US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US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US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US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US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US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US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US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US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US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US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U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US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US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US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U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US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US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US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US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US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US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US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US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US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US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US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US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US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US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US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US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US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US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US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US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US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US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U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US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US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US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US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US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US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US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US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US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US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US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US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US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US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US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US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US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US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U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US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US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US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US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US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US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US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US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US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US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US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US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US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US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US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US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US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US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US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US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US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US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US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US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US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US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US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US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US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US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US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US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US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US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US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US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US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US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US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US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US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US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US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US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US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US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US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US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US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US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US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US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US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US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US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US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US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US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US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US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US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US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US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US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US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US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US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US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US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US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US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US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US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US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US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US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US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US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US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US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US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US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US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US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US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US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US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US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US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US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US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US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US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US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US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US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US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US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US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US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US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US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US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US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US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US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US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US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US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US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US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U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US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US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US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US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US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U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US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US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US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US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US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US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US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US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US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US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US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US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US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US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U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US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US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US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US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US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US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US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US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US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US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US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US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US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US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US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US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US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US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US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US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US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US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US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US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US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US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US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US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US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US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US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US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US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US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US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US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US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US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US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U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US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US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US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US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US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US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US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US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US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US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US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US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US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US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US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US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US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US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US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US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US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US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US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US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US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US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US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US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US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US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US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US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US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US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US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US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US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US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US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US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US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US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US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US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US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US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U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US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U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US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US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US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US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US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US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US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U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US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US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US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US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US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US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US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US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US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US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US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US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US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US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US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US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US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US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US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US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US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US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US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US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US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US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US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US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US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US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US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US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US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US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US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US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US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U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US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US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US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US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US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US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US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US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US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US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US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US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US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US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US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US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US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US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US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US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US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US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US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US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US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US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US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US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US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US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US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US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US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US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U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US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US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US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US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US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US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US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US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US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US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US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US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US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US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US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US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US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US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US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US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US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US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US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US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US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US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US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US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US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US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US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US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US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US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US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US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US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US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US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US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US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US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US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US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US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US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US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US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US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US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US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US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US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US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US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US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US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US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US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US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US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US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US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US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US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US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US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US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US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US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US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US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US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US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US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US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US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US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US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US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US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US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U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U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US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US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US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US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US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US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US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US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US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US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US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US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US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US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US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US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US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US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US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US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US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US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US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US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US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US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US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US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US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US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US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US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US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US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US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US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US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US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US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US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US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US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US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US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US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US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US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US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US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US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US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US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US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US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US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US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US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US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US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US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US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US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US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US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US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US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US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US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US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US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US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US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US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US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US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US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US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US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US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US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US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US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US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US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US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US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US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US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US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US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U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US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US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US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US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US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US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US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US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US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US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US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US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US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US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US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US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US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US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US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US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US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US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US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US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US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US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US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US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US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US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US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US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US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US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US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US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US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US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US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US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US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US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US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US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US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US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US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US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US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US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US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US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US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US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US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US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US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US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US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US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US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US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US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US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US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US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US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US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US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US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US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US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US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US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US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US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US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US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US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US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US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US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US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US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US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US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US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US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US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U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US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US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US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US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US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US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US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US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US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US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US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US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US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US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US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US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US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US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US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US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US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US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US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US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US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US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US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US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US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US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US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US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US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US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US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US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US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US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US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US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US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US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US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US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US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US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US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US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US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US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US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US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US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US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US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US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US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US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US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US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US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US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US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US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US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US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US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US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US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US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US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US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US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US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US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US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US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US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US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US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US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US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US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US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US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US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US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US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US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US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US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US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US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US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US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US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US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US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US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US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US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US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US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US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US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US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US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US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US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US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US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US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US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US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US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US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US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US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US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US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US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US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US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US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US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US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US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US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US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US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US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US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US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US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US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US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US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US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US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US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US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US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US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US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US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US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US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US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US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US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US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US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US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US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US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US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US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US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US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US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US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US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US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US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US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US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US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US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US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US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US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US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US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US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US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US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US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US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US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US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US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US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US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US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US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US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US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US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US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US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US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US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US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US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US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US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US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US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US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US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US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US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US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US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US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US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US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US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US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US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US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US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US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US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US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US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US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US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US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US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US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US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US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US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US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US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US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US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US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US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US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US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US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US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US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US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US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US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US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US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US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US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US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US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US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US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US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US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US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US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US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US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US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US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US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US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US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US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US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US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US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US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US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US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US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US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US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US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US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US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US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US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US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US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US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US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US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US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US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US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US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US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US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US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US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US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US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US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US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US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US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US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US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US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US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US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US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US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CAF12-DFAF-5D48-9681-839422FCB3C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73553-B7A9-3644-8F52-85F808B95AC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3D466-7644-434D-80A8-64B9690D45E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opLeftCell="G1" zoomScale="90" zoomScaleNormal="9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7" customWidth="1"/>
    <col min="13" max="13" width="36.5" customWidth="1"/>
    <col min="14" max="14" width="41.1640625" customWidth="1"/>
    <col min="15" max="16" width="21" customWidth="1"/>
    <col min="17" max="17" width="16.6640625" customWidth="1"/>
    <col min="18" max="18" width="26.5" customWidth="1"/>
    <col min="19" max="19" width="22" customWidth="1"/>
    <col min="20" max="20" width="2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8225</v>
      </c>
      <c r="I1" s="1" t="s">
        <v>8239</v>
      </c>
      <c r="J1" s="1" t="s">
        <v>8240</v>
      </c>
      <c r="K1" s="1" t="s">
        <v>8241</v>
      </c>
      <c r="L1" s="14" t="s">
        <v>8242</v>
      </c>
      <c r="M1" s="1" t="s">
        <v>8243</v>
      </c>
      <c r="N1" s="1" t="s">
        <v>8244</v>
      </c>
      <c r="O1" s="1" t="s">
        <v>8286</v>
      </c>
      <c r="P1" s="1" t="s">
        <v>8287</v>
      </c>
      <c r="Q1" s="1" t="s">
        <v>8288</v>
      </c>
      <c r="R1" s="1" t="s">
        <v>8289</v>
      </c>
      <c r="S1" s="1" t="s">
        <v>8347</v>
      </c>
      <c r="T1" s="1" t="s">
        <v>8348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8226</v>
      </c>
      <c r="I2">
        <v>1437620400</v>
      </c>
      <c r="J2">
        <v>1434931811</v>
      </c>
      <c r="K2" t="b">
        <v>0</v>
      </c>
      <c r="L2" s="13">
        <v>182</v>
      </c>
      <c r="M2" t="b">
        <v>1</v>
      </c>
      <c r="N2" t="s">
        <v>8245</v>
      </c>
      <c r="O2" s="5">
        <f>(E2/D2)*100</f>
        <v>136.85882352941178</v>
      </c>
      <c r="P2" s="6">
        <f>IF(L2,E2/L2,0)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(((J2/60)/60/24)+DATE(1970,1,1))</f>
        <v>42177.007071759261</v>
      </c>
      <c r="T2" s="10">
        <f>(((I2/60)/60/24)+DATE(1970,1,1))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8226</v>
      </c>
      <c r="I3">
        <v>1488464683</v>
      </c>
      <c r="J3">
        <v>1485872683</v>
      </c>
      <c r="K3" t="b">
        <v>0</v>
      </c>
      <c r="L3" s="13">
        <v>79</v>
      </c>
      <c r="M3" t="b">
        <v>1</v>
      </c>
      <c r="N3" t="s">
        <v>8245</v>
      </c>
      <c r="O3" s="5">
        <f t="shared" ref="O3:O66" si="0">(E3/D3)*100</f>
        <v>142.60827250608273</v>
      </c>
      <c r="P3" s="6">
        <f t="shared" ref="P3:P66" si="1">IF(L3,E3/L3,0)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(((J3/60)/60/24)+DATE(1970,1,1))</f>
        <v>42766.600497685184</v>
      </c>
      <c r="T3" s="10">
        <f t="shared" ref="T3:T66" si="5">(((I3/60)/60/24)+DATE(1970,1,1))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8227</v>
      </c>
      <c r="I4">
        <v>1455555083</v>
      </c>
      <c r="J4">
        <v>1454691083</v>
      </c>
      <c r="K4" t="b">
        <v>0</v>
      </c>
      <c r="L4" s="13">
        <v>35</v>
      </c>
      <c r="M4" t="b">
        <v>1</v>
      </c>
      <c r="N4" t="s">
        <v>8245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8226</v>
      </c>
      <c r="I5">
        <v>1407414107</v>
      </c>
      <c r="J5">
        <v>1404822107</v>
      </c>
      <c r="K5" t="b">
        <v>0</v>
      </c>
      <c r="L5" s="13">
        <v>150</v>
      </c>
      <c r="M5" t="b">
        <v>1</v>
      </c>
      <c r="N5" t="s">
        <v>8245</v>
      </c>
      <c r="O5" s="5">
        <f t="shared" si="0"/>
        <v>103.89999999999999</v>
      </c>
      <c r="P5" s="6">
        <f t="shared" si="1"/>
        <v>69.266666666666666</v>
      </c>
      <c r="Q5" t="str">
        <f>LEFT(N5,SEARCH("/",N5,1)-1)</f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8226</v>
      </c>
      <c r="I6">
        <v>1450555279</v>
      </c>
      <c r="J6">
        <v>1447963279</v>
      </c>
      <c r="K6" t="b">
        <v>0</v>
      </c>
      <c r="L6" s="13">
        <v>284</v>
      </c>
      <c r="M6" t="b">
        <v>1</v>
      </c>
      <c r="N6" t="s">
        <v>8245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8226</v>
      </c>
      <c r="I7">
        <v>1469770500</v>
      </c>
      <c r="J7">
        <v>1468362207</v>
      </c>
      <c r="K7" t="b">
        <v>0</v>
      </c>
      <c r="L7" s="13">
        <v>47</v>
      </c>
      <c r="M7" t="b">
        <v>1</v>
      </c>
      <c r="N7" t="s">
        <v>8245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8226</v>
      </c>
      <c r="I8">
        <v>1402710250</v>
      </c>
      <c r="J8">
        <v>1401846250</v>
      </c>
      <c r="K8" t="b">
        <v>0</v>
      </c>
      <c r="L8" s="13">
        <v>58</v>
      </c>
      <c r="M8" t="b">
        <v>1</v>
      </c>
      <c r="N8" t="s">
        <v>8245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8226</v>
      </c>
      <c r="I9">
        <v>1467680867</v>
      </c>
      <c r="J9">
        <v>1464224867</v>
      </c>
      <c r="K9" t="b">
        <v>0</v>
      </c>
      <c r="L9" s="13">
        <v>57</v>
      </c>
      <c r="M9" t="b">
        <v>1</v>
      </c>
      <c r="N9" t="s">
        <v>8245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8226</v>
      </c>
      <c r="I10">
        <v>1460754000</v>
      </c>
      <c r="J10">
        <v>1460155212</v>
      </c>
      <c r="K10" t="b">
        <v>0</v>
      </c>
      <c r="L10" s="13">
        <v>12</v>
      </c>
      <c r="M10" t="b">
        <v>1</v>
      </c>
      <c r="N10" t="s">
        <v>8245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8226</v>
      </c>
      <c r="I11">
        <v>1460860144</v>
      </c>
      <c r="J11">
        <v>1458268144</v>
      </c>
      <c r="K11" t="b">
        <v>0</v>
      </c>
      <c r="L11" s="13">
        <v>20</v>
      </c>
      <c r="M11" t="b">
        <v>1</v>
      </c>
      <c r="N11" t="s">
        <v>8245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8226</v>
      </c>
      <c r="I12">
        <v>1403660279</v>
      </c>
      <c r="J12">
        <v>1400636279</v>
      </c>
      <c r="K12" t="b">
        <v>0</v>
      </c>
      <c r="L12" s="13">
        <v>19</v>
      </c>
      <c r="M12" t="b">
        <v>1</v>
      </c>
      <c r="N12" t="s">
        <v>8245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8226</v>
      </c>
      <c r="I13">
        <v>1471834800</v>
      </c>
      <c r="J13">
        <v>1469126462</v>
      </c>
      <c r="K13" t="b">
        <v>0</v>
      </c>
      <c r="L13" s="13">
        <v>75</v>
      </c>
      <c r="M13" t="b">
        <v>1</v>
      </c>
      <c r="N13" t="s">
        <v>8245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8226</v>
      </c>
      <c r="I14">
        <v>1405479600</v>
      </c>
      <c r="J14">
        <v>1401642425</v>
      </c>
      <c r="K14" t="b">
        <v>0</v>
      </c>
      <c r="L14" s="13">
        <v>827</v>
      </c>
      <c r="M14" t="b">
        <v>1</v>
      </c>
      <c r="N14" t="s">
        <v>8245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8226</v>
      </c>
      <c r="I15">
        <v>1466713620</v>
      </c>
      <c r="J15">
        <v>1463588109</v>
      </c>
      <c r="K15" t="b">
        <v>0</v>
      </c>
      <c r="L15" s="13">
        <v>51</v>
      </c>
      <c r="M15" t="b">
        <v>1</v>
      </c>
      <c r="N15" t="s">
        <v>8245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8224</v>
      </c>
      <c r="H16" t="s">
        <v>8228</v>
      </c>
      <c r="I16">
        <v>1405259940</v>
      </c>
      <c r="J16">
        <v>1403051888</v>
      </c>
      <c r="K16" t="b">
        <v>0</v>
      </c>
      <c r="L16" s="13">
        <v>41</v>
      </c>
      <c r="M16" t="b">
        <v>1</v>
      </c>
      <c r="N16" t="s">
        <v>8245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8224</v>
      </c>
      <c r="H17" t="s">
        <v>8229</v>
      </c>
      <c r="I17">
        <v>1443384840</v>
      </c>
      <c r="J17">
        <v>1441790658</v>
      </c>
      <c r="K17" t="b">
        <v>0</v>
      </c>
      <c r="L17" s="13">
        <v>98</v>
      </c>
      <c r="M17" t="b">
        <v>1</v>
      </c>
      <c r="N17" t="s">
        <v>8245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8226</v>
      </c>
      <c r="I18">
        <v>1402896600</v>
      </c>
      <c r="J18">
        <v>1398971211</v>
      </c>
      <c r="K18" t="b">
        <v>0</v>
      </c>
      <c r="L18" s="13">
        <v>70</v>
      </c>
      <c r="M18" t="b">
        <v>1</v>
      </c>
      <c r="N18" t="s">
        <v>8245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8227</v>
      </c>
      <c r="I19">
        <v>1415126022</v>
      </c>
      <c r="J19">
        <v>1412530422</v>
      </c>
      <c r="K19" t="b">
        <v>0</v>
      </c>
      <c r="L19" s="13">
        <v>36</v>
      </c>
      <c r="M19" t="b">
        <v>1</v>
      </c>
      <c r="N19" t="s">
        <v>8245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8226</v>
      </c>
      <c r="I20">
        <v>1410958856</v>
      </c>
      <c r="J20">
        <v>1408366856</v>
      </c>
      <c r="K20" t="b">
        <v>0</v>
      </c>
      <c r="L20" s="13">
        <v>342</v>
      </c>
      <c r="M20" t="b">
        <v>1</v>
      </c>
      <c r="N20" t="s">
        <v>8245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8226</v>
      </c>
      <c r="I21">
        <v>1437420934</v>
      </c>
      <c r="J21">
        <v>1434828934</v>
      </c>
      <c r="K21" t="b">
        <v>0</v>
      </c>
      <c r="L21" s="13">
        <v>22</v>
      </c>
      <c r="M21" t="b">
        <v>1</v>
      </c>
      <c r="N21" t="s">
        <v>8245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8226</v>
      </c>
      <c r="I22">
        <v>1442167912</v>
      </c>
      <c r="J22">
        <v>1436983912</v>
      </c>
      <c r="K22" t="b">
        <v>0</v>
      </c>
      <c r="L22" s="13">
        <v>25</v>
      </c>
      <c r="M22" t="b">
        <v>1</v>
      </c>
      <c r="N22" t="s">
        <v>8245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8226</v>
      </c>
      <c r="I23">
        <v>1411743789</v>
      </c>
      <c r="J23">
        <v>1409151789</v>
      </c>
      <c r="K23" t="b">
        <v>0</v>
      </c>
      <c r="L23" s="13">
        <v>101</v>
      </c>
      <c r="M23" t="b">
        <v>1</v>
      </c>
      <c r="N23" t="s">
        <v>8245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8226</v>
      </c>
      <c r="I24">
        <v>1420099140</v>
      </c>
      <c r="J24">
        <v>1418766740</v>
      </c>
      <c r="K24" t="b">
        <v>0</v>
      </c>
      <c r="L24" s="13">
        <v>8</v>
      </c>
      <c r="M24" t="b">
        <v>1</v>
      </c>
      <c r="N24" t="s">
        <v>8245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8226</v>
      </c>
      <c r="I25">
        <v>1430407200</v>
      </c>
      <c r="J25">
        <v>1428086501</v>
      </c>
      <c r="K25" t="b">
        <v>0</v>
      </c>
      <c r="L25" s="13">
        <v>23</v>
      </c>
      <c r="M25" t="b">
        <v>1</v>
      </c>
      <c r="N25" t="s">
        <v>8245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8226</v>
      </c>
      <c r="I26">
        <v>1442345940</v>
      </c>
      <c r="J26">
        <v>1439494863</v>
      </c>
      <c r="K26" t="b">
        <v>0</v>
      </c>
      <c r="L26" s="13">
        <v>574</v>
      </c>
      <c r="M26" t="b">
        <v>1</v>
      </c>
      <c r="N26" t="s">
        <v>8245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8226</v>
      </c>
      <c r="I27">
        <v>1452299761</v>
      </c>
      <c r="J27">
        <v>1447115761</v>
      </c>
      <c r="K27" t="b">
        <v>0</v>
      </c>
      <c r="L27" s="13">
        <v>14</v>
      </c>
      <c r="M27" t="b">
        <v>1</v>
      </c>
      <c r="N27" t="s">
        <v>8245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8226</v>
      </c>
      <c r="I28">
        <v>1408278144</v>
      </c>
      <c r="J28">
        <v>1404822144</v>
      </c>
      <c r="K28" t="b">
        <v>0</v>
      </c>
      <c r="L28" s="13">
        <v>19</v>
      </c>
      <c r="M28" t="b">
        <v>1</v>
      </c>
      <c r="N28" t="s">
        <v>8245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8224</v>
      </c>
      <c r="H29" t="s">
        <v>8230</v>
      </c>
      <c r="I29">
        <v>1416113833</v>
      </c>
      <c r="J29">
        <v>1413518233</v>
      </c>
      <c r="K29" t="b">
        <v>0</v>
      </c>
      <c r="L29" s="13">
        <v>150</v>
      </c>
      <c r="M29" t="b">
        <v>1</v>
      </c>
      <c r="N29" t="s">
        <v>8245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8226</v>
      </c>
      <c r="I30">
        <v>1450307284</v>
      </c>
      <c r="J30">
        <v>1447715284</v>
      </c>
      <c r="K30" t="b">
        <v>0</v>
      </c>
      <c r="L30" s="13">
        <v>71</v>
      </c>
      <c r="M30" t="b">
        <v>1</v>
      </c>
      <c r="N30" t="s">
        <v>8245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8227</v>
      </c>
      <c r="I31">
        <v>1406045368</v>
      </c>
      <c r="J31">
        <v>1403453368</v>
      </c>
      <c r="K31" t="b">
        <v>0</v>
      </c>
      <c r="L31" s="13">
        <v>117</v>
      </c>
      <c r="M31" t="b">
        <v>1</v>
      </c>
      <c r="N31" t="s">
        <v>8245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8226</v>
      </c>
      <c r="I32">
        <v>1408604515</v>
      </c>
      <c r="J32">
        <v>1406012515</v>
      </c>
      <c r="K32" t="b">
        <v>0</v>
      </c>
      <c r="L32" s="13">
        <v>53</v>
      </c>
      <c r="M32" t="b">
        <v>1</v>
      </c>
      <c r="N32" t="s">
        <v>8245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8226</v>
      </c>
      <c r="I33">
        <v>1453748434</v>
      </c>
      <c r="J33">
        <v>1452193234</v>
      </c>
      <c r="K33" t="b">
        <v>0</v>
      </c>
      <c r="L33" s="13">
        <v>1</v>
      </c>
      <c r="M33" t="b">
        <v>1</v>
      </c>
      <c r="N33" t="s">
        <v>8245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8226</v>
      </c>
      <c r="I34">
        <v>1463111940</v>
      </c>
      <c r="J34">
        <v>1459523017</v>
      </c>
      <c r="K34" t="b">
        <v>0</v>
      </c>
      <c r="L34" s="13">
        <v>89</v>
      </c>
      <c r="M34" t="b">
        <v>1</v>
      </c>
      <c r="N34" t="s">
        <v>8245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8226</v>
      </c>
      <c r="I35">
        <v>1447001501</v>
      </c>
      <c r="J35">
        <v>1444405901</v>
      </c>
      <c r="K35" t="b">
        <v>0</v>
      </c>
      <c r="L35" s="13">
        <v>64</v>
      </c>
      <c r="M35" t="b">
        <v>1</v>
      </c>
      <c r="N35" t="s">
        <v>8245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8226</v>
      </c>
      <c r="I36">
        <v>1407224601</v>
      </c>
      <c r="J36">
        <v>1405928601</v>
      </c>
      <c r="K36" t="b">
        <v>0</v>
      </c>
      <c r="L36" s="13">
        <v>68</v>
      </c>
      <c r="M36" t="b">
        <v>1</v>
      </c>
      <c r="N36" t="s">
        <v>8245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8226</v>
      </c>
      <c r="I37">
        <v>1430179200</v>
      </c>
      <c r="J37">
        <v>1428130814</v>
      </c>
      <c r="K37" t="b">
        <v>0</v>
      </c>
      <c r="L37" s="13">
        <v>28</v>
      </c>
      <c r="M37" t="b">
        <v>1</v>
      </c>
      <c r="N37" t="s">
        <v>8245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8226</v>
      </c>
      <c r="I38">
        <v>1428128525</v>
      </c>
      <c r="J38">
        <v>1425540125</v>
      </c>
      <c r="K38" t="b">
        <v>0</v>
      </c>
      <c r="L38" s="13">
        <v>44</v>
      </c>
      <c r="M38" t="b">
        <v>1</v>
      </c>
      <c r="N38" t="s">
        <v>8245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8226</v>
      </c>
      <c r="I39">
        <v>1425055079</v>
      </c>
      <c r="J39">
        <v>1422463079</v>
      </c>
      <c r="K39" t="b">
        <v>0</v>
      </c>
      <c r="L39" s="13">
        <v>253</v>
      </c>
      <c r="M39" t="b">
        <v>1</v>
      </c>
      <c r="N39" t="s">
        <v>8245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8226</v>
      </c>
      <c r="I40">
        <v>1368235344</v>
      </c>
      <c r="J40">
        <v>1365643344</v>
      </c>
      <c r="K40" t="b">
        <v>0</v>
      </c>
      <c r="L40" s="13">
        <v>66</v>
      </c>
      <c r="M40" t="b">
        <v>1</v>
      </c>
      <c r="N40" t="s">
        <v>8245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8227</v>
      </c>
      <c r="I41">
        <v>1401058740</v>
      </c>
      <c r="J41">
        <v>1398388068</v>
      </c>
      <c r="K41" t="b">
        <v>0</v>
      </c>
      <c r="L41" s="13">
        <v>217</v>
      </c>
      <c r="M41" t="b">
        <v>1</v>
      </c>
      <c r="N41" t="s">
        <v>8245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8226</v>
      </c>
      <c r="I42">
        <v>1403150400</v>
      </c>
      <c r="J42">
        <v>1401426488</v>
      </c>
      <c r="K42" t="b">
        <v>0</v>
      </c>
      <c r="L42" s="13">
        <v>16</v>
      </c>
      <c r="M42" t="b">
        <v>1</v>
      </c>
      <c r="N42" t="s">
        <v>8245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8226</v>
      </c>
      <c r="I43">
        <v>1412516354</v>
      </c>
      <c r="J43">
        <v>1409924354</v>
      </c>
      <c r="K43" t="b">
        <v>0</v>
      </c>
      <c r="L43" s="13">
        <v>19</v>
      </c>
      <c r="M43" t="b">
        <v>1</v>
      </c>
      <c r="N43" t="s">
        <v>8245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8226</v>
      </c>
      <c r="I44">
        <v>1419780026</v>
      </c>
      <c r="J44">
        <v>1417188026</v>
      </c>
      <c r="K44" t="b">
        <v>0</v>
      </c>
      <c r="L44" s="13">
        <v>169</v>
      </c>
      <c r="M44" t="b">
        <v>1</v>
      </c>
      <c r="N44" t="s">
        <v>8245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8226</v>
      </c>
      <c r="I45">
        <v>1405209600</v>
      </c>
      <c r="J45">
        <v>1402599486</v>
      </c>
      <c r="K45" t="b">
        <v>0</v>
      </c>
      <c r="L45" s="13">
        <v>263</v>
      </c>
      <c r="M45" t="b">
        <v>1</v>
      </c>
      <c r="N45" t="s">
        <v>8245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8226</v>
      </c>
      <c r="I46">
        <v>1412648537</v>
      </c>
      <c r="J46">
        <v>1408760537</v>
      </c>
      <c r="K46" t="b">
        <v>0</v>
      </c>
      <c r="L46" s="13">
        <v>15</v>
      </c>
      <c r="M46" t="b">
        <v>1</v>
      </c>
      <c r="N46" t="s">
        <v>8245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8226</v>
      </c>
      <c r="I47">
        <v>1461769107</v>
      </c>
      <c r="J47">
        <v>1459177107</v>
      </c>
      <c r="K47" t="b">
        <v>0</v>
      </c>
      <c r="L47" s="13">
        <v>61</v>
      </c>
      <c r="M47" t="b">
        <v>1</v>
      </c>
      <c r="N47" t="s">
        <v>8245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8224</v>
      </c>
      <c r="H48" t="s">
        <v>8228</v>
      </c>
      <c r="I48">
        <v>1450220974</v>
      </c>
      <c r="J48">
        <v>1447628974</v>
      </c>
      <c r="K48" t="b">
        <v>0</v>
      </c>
      <c r="L48" s="13">
        <v>45</v>
      </c>
      <c r="M48" t="b">
        <v>1</v>
      </c>
      <c r="N48" t="s">
        <v>8245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8226</v>
      </c>
      <c r="I49">
        <v>1419021607</v>
      </c>
      <c r="J49">
        <v>1413834007</v>
      </c>
      <c r="K49" t="b">
        <v>0</v>
      </c>
      <c r="L49" s="13">
        <v>70</v>
      </c>
      <c r="M49" t="b">
        <v>1</v>
      </c>
      <c r="N49" t="s">
        <v>8245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8227</v>
      </c>
      <c r="I50">
        <v>1425211200</v>
      </c>
      <c r="J50">
        <v>1422534260</v>
      </c>
      <c r="K50" t="b">
        <v>0</v>
      </c>
      <c r="L50" s="13">
        <v>38</v>
      </c>
      <c r="M50" t="b">
        <v>1</v>
      </c>
      <c r="N50" t="s">
        <v>8245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8226</v>
      </c>
      <c r="I51">
        <v>1445660045</v>
      </c>
      <c r="J51">
        <v>1443068045</v>
      </c>
      <c r="K51" t="b">
        <v>0</v>
      </c>
      <c r="L51" s="13">
        <v>87</v>
      </c>
      <c r="M51" t="b">
        <v>1</v>
      </c>
      <c r="N51" t="s">
        <v>8245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8227</v>
      </c>
      <c r="I52">
        <v>1422637200</v>
      </c>
      <c r="J52">
        <v>1419271458</v>
      </c>
      <c r="K52" t="b">
        <v>0</v>
      </c>
      <c r="L52" s="13">
        <v>22</v>
      </c>
      <c r="M52" t="b">
        <v>1</v>
      </c>
      <c r="N52" t="s">
        <v>8245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8226</v>
      </c>
      <c r="I53">
        <v>1439245037</v>
      </c>
      <c r="J53">
        <v>1436653037</v>
      </c>
      <c r="K53" t="b">
        <v>0</v>
      </c>
      <c r="L53" s="13">
        <v>119</v>
      </c>
      <c r="M53" t="b">
        <v>1</v>
      </c>
      <c r="N53" t="s">
        <v>8245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8226</v>
      </c>
      <c r="I54">
        <v>1405615846</v>
      </c>
      <c r="J54">
        <v>1403023846</v>
      </c>
      <c r="K54" t="b">
        <v>0</v>
      </c>
      <c r="L54" s="13">
        <v>52</v>
      </c>
      <c r="M54" t="b">
        <v>1</v>
      </c>
      <c r="N54" t="s">
        <v>8245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8226</v>
      </c>
      <c r="I55">
        <v>1396648800</v>
      </c>
      <c r="J55">
        <v>1395407445</v>
      </c>
      <c r="K55" t="b">
        <v>0</v>
      </c>
      <c r="L55" s="13">
        <v>117</v>
      </c>
      <c r="M55" t="b">
        <v>1</v>
      </c>
      <c r="N55" t="s">
        <v>8245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8226</v>
      </c>
      <c r="I56">
        <v>1451063221</v>
      </c>
      <c r="J56">
        <v>1448471221</v>
      </c>
      <c r="K56" t="b">
        <v>0</v>
      </c>
      <c r="L56" s="13">
        <v>52</v>
      </c>
      <c r="M56" t="b">
        <v>1</v>
      </c>
      <c r="N56" t="s">
        <v>8245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8226</v>
      </c>
      <c r="I57">
        <v>1464390916</v>
      </c>
      <c r="J57">
        <v>1462576516</v>
      </c>
      <c r="K57" t="b">
        <v>0</v>
      </c>
      <c r="L57" s="13">
        <v>86</v>
      </c>
      <c r="M57" t="b">
        <v>1</v>
      </c>
      <c r="N57" t="s">
        <v>8245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8227</v>
      </c>
      <c r="I58">
        <v>1433779200</v>
      </c>
      <c r="J58">
        <v>1432559424</v>
      </c>
      <c r="K58" t="b">
        <v>0</v>
      </c>
      <c r="L58" s="13">
        <v>174</v>
      </c>
      <c r="M58" t="b">
        <v>1</v>
      </c>
      <c r="N58" t="s">
        <v>8245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8226</v>
      </c>
      <c r="I59">
        <v>1429991962</v>
      </c>
      <c r="J59">
        <v>1427399962</v>
      </c>
      <c r="K59" t="b">
        <v>0</v>
      </c>
      <c r="L59" s="13">
        <v>69</v>
      </c>
      <c r="M59" t="b">
        <v>1</v>
      </c>
      <c r="N59" t="s">
        <v>8245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8226</v>
      </c>
      <c r="I60">
        <v>1416423172</v>
      </c>
      <c r="J60">
        <v>1413827572</v>
      </c>
      <c r="K60" t="b">
        <v>0</v>
      </c>
      <c r="L60" s="13">
        <v>75</v>
      </c>
      <c r="M60" t="b">
        <v>1</v>
      </c>
      <c r="N60" t="s">
        <v>8245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8226</v>
      </c>
      <c r="I61">
        <v>1442264400</v>
      </c>
      <c r="J61">
        <v>1439530776</v>
      </c>
      <c r="K61" t="b">
        <v>0</v>
      </c>
      <c r="L61" s="13">
        <v>33</v>
      </c>
      <c r="M61" t="b">
        <v>1</v>
      </c>
      <c r="N61" t="s">
        <v>8245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8227</v>
      </c>
      <c r="I62">
        <v>1395532800</v>
      </c>
      <c r="J62">
        <v>1393882717</v>
      </c>
      <c r="K62" t="b">
        <v>0</v>
      </c>
      <c r="L62" s="13">
        <v>108</v>
      </c>
      <c r="M62" t="b">
        <v>1</v>
      </c>
      <c r="N62" t="s">
        <v>8246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8226</v>
      </c>
      <c r="I63">
        <v>1370547157</v>
      </c>
      <c r="J63">
        <v>1368646357</v>
      </c>
      <c r="K63" t="b">
        <v>0</v>
      </c>
      <c r="L63" s="13">
        <v>23</v>
      </c>
      <c r="M63" t="b">
        <v>1</v>
      </c>
      <c r="N63" t="s">
        <v>8246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8226</v>
      </c>
      <c r="I64">
        <v>1362337878</v>
      </c>
      <c r="J64">
        <v>1360177878</v>
      </c>
      <c r="K64" t="b">
        <v>0</v>
      </c>
      <c r="L64" s="13">
        <v>48</v>
      </c>
      <c r="M64" t="b">
        <v>1</v>
      </c>
      <c r="N64" t="s">
        <v>8246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8226</v>
      </c>
      <c r="I65">
        <v>1388206740</v>
      </c>
      <c r="J65">
        <v>1386194013</v>
      </c>
      <c r="K65" t="b">
        <v>0</v>
      </c>
      <c r="L65" s="13">
        <v>64</v>
      </c>
      <c r="M65" t="b">
        <v>1</v>
      </c>
      <c r="N65" t="s">
        <v>8246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8226</v>
      </c>
      <c r="I66">
        <v>1373243181</v>
      </c>
      <c r="J66">
        <v>1370651181</v>
      </c>
      <c r="K66" t="b">
        <v>0</v>
      </c>
      <c r="L66" s="13">
        <v>24</v>
      </c>
      <c r="M66" t="b">
        <v>1</v>
      </c>
      <c r="N66" t="s">
        <v>8246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8224</v>
      </c>
      <c r="H67" t="s">
        <v>8231</v>
      </c>
      <c r="I67">
        <v>1407736740</v>
      </c>
      <c r="J67">
        <v>1405453354</v>
      </c>
      <c r="K67" t="b">
        <v>0</v>
      </c>
      <c r="L67" s="13">
        <v>57</v>
      </c>
      <c r="M67" t="b">
        <v>1</v>
      </c>
      <c r="N67" t="s">
        <v>8246</v>
      </c>
      <c r="O67" s="5">
        <f t="shared" ref="O67:O130" si="6">(E67/D67)*100</f>
        <v>107.52857142857141</v>
      </c>
      <c r="P67" s="6">
        <f t="shared" ref="P67:P130" si="7">IF(L67,E67/L67,0)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(((J67/60)/60/24)+DATE(1970,1,1))</f>
        <v>41835.821226851855</v>
      </c>
      <c r="T67" s="10">
        <f t="shared" ref="T67:T130" si="11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8226</v>
      </c>
      <c r="I68">
        <v>1468873420</v>
      </c>
      <c r="J68">
        <v>1466281420</v>
      </c>
      <c r="K68" t="b">
        <v>0</v>
      </c>
      <c r="L68" s="13">
        <v>26</v>
      </c>
      <c r="M68" t="b">
        <v>1</v>
      </c>
      <c r="N68" t="s">
        <v>8246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8226</v>
      </c>
      <c r="I69">
        <v>1342360804</v>
      </c>
      <c r="J69">
        <v>1339768804</v>
      </c>
      <c r="K69" t="b">
        <v>0</v>
      </c>
      <c r="L69" s="13">
        <v>20</v>
      </c>
      <c r="M69" t="b">
        <v>1</v>
      </c>
      <c r="N69" t="s">
        <v>8246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8227</v>
      </c>
      <c r="I70">
        <v>1393162791</v>
      </c>
      <c r="J70">
        <v>1390570791</v>
      </c>
      <c r="K70" t="b">
        <v>0</v>
      </c>
      <c r="L70" s="13">
        <v>36</v>
      </c>
      <c r="M70" t="b">
        <v>1</v>
      </c>
      <c r="N70" t="s">
        <v>8246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8226</v>
      </c>
      <c r="I71">
        <v>1317538740</v>
      </c>
      <c r="J71">
        <v>1314765025</v>
      </c>
      <c r="K71" t="b">
        <v>0</v>
      </c>
      <c r="L71" s="13">
        <v>178</v>
      </c>
      <c r="M71" t="b">
        <v>1</v>
      </c>
      <c r="N71" t="s">
        <v>8246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8226</v>
      </c>
      <c r="I72">
        <v>1315171845</v>
      </c>
      <c r="J72">
        <v>1309987845</v>
      </c>
      <c r="K72" t="b">
        <v>0</v>
      </c>
      <c r="L72" s="13">
        <v>17</v>
      </c>
      <c r="M72" t="b">
        <v>1</v>
      </c>
      <c r="N72" t="s">
        <v>8246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8226</v>
      </c>
      <c r="I73">
        <v>1338186657</v>
      </c>
      <c r="J73">
        <v>1333002657</v>
      </c>
      <c r="K73" t="b">
        <v>0</v>
      </c>
      <c r="L73" s="13">
        <v>32</v>
      </c>
      <c r="M73" t="b">
        <v>1</v>
      </c>
      <c r="N73" t="s">
        <v>8246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8226</v>
      </c>
      <c r="I74">
        <v>1352937600</v>
      </c>
      <c r="J74">
        <v>1351210481</v>
      </c>
      <c r="K74" t="b">
        <v>0</v>
      </c>
      <c r="L74" s="13">
        <v>41</v>
      </c>
      <c r="M74" t="b">
        <v>1</v>
      </c>
      <c r="N74" t="s">
        <v>8246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8226</v>
      </c>
      <c r="I75">
        <v>1304395140</v>
      </c>
      <c r="J75">
        <v>1297620584</v>
      </c>
      <c r="K75" t="b">
        <v>0</v>
      </c>
      <c r="L75" s="13">
        <v>18</v>
      </c>
      <c r="M75" t="b">
        <v>1</v>
      </c>
      <c r="N75" t="s">
        <v>8246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8224</v>
      </c>
      <c r="H76" t="s">
        <v>8229</v>
      </c>
      <c r="I76">
        <v>1453376495</v>
      </c>
      <c r="J76">
        <v>1450784495</v>
      </c>
      <c r="K76" t="b">
        <v>0</v>
      </c>
      <c r="L76" s="13">
        <v>29</v>
      </c>
      <c r="M76" t="b">
        <v>1</v>
      </c>
      <c r="N76" t="s">
        <v>8246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8226</v>
      </c>
      <c r="I77">
        <v>1366693272</v>
      </c>
      <c r="J77">
        <v>1364101272</v>
      </c>
      <c r="K77" t="b">
        <v>0</v>
      </c>
      <c r="L77" s="13">
        <v>47</v>
      </c>
      <c r="M77" t="b">
        <v>1</v>
      </c>
      <c r="N77" t="s">
        <v>8246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8226</v>
      </c>
      <c r="I78">
        <v>1325007358</v>
      </c>
      <c r="J78">
        <v>1319819758</v>
      </c>
      <c r="K78" t="b">
        <v>0</v>
      </c>
      <c r="L78" s="13">
        <v>15</v>
      </c>
      <c r="M78" t="b">
        <v>1</v>
      </c>
      <c r="N78" t="s">
        <v>8246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8226</v>
      </c>
      <c r="I79">
        <v>1337569140</v>
      </c>
      <c r="J79">
        <v>1332991717</v>
      </c>
      <c r="K79" t="b">
        <v>0</v>
      </c>
      <c r="L79" s="13">
        <v>26</v>
      </c>
      <c r="M79" t="b">
        <v>1</v>
      </c>
      <c r="N79" t="s">
        <v>8246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8224</v>
      </c>
      <c r="H80" t="s">
        <v>8229</v>
      </c>
      <c r="I80">
        <v>1472751121</v>
      </c>
      <c r="J80">
        <v>1471887121</v>
      </c>
      <c r="K80" t="b">
        <v>0</v>
      </c>
      <c r="L80" s="13">
        <v>35</v>
      </c>
      <c r="M80" t="b">
        <v>1</v>
      </c>
      <c r="N80" t="s">
        <v>8246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8227</v>
      </c>
      <c r="I81">
        <v>1398451093</v>
      </c>
      <c r="J81">
        <v>1395859093</v>
      </c>
      <c r="K81" t="b">
        <v>0</v>
      </c>
      <c r="L81" s="13">
        <v>41</v>
      </c>
      <c r="M81" t="b">
        <v>1</v>
      </c>
      <c r="N81" t="s">
        <v>8246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8226</v>
      </c>
      <c r="I82">
        <v>1386640856</v>
      </c>
      <c r="J82">
        <v>1383616856</v>
      </c>
      <c r="K82" t="b">
        <v>0</v>
      </c>
      <c r="L82" s="13">
        <v>47</v>
      </c>
      <c r="M82" t="b">
        <v>1</v>
      </c>
      <c r="N82" t="s">
        <v>8246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8226</v>
      </c>
      <c r="I83">
        <v>1342234920</v>
      </c>
      <c r="J83">
        <v>1341892127</v>
      </c>
      <c r="K83" t="b">
        <v>0</v>
      </c>
      <c r="L83" s="13">
        <v>28</v>
      </c>
      <c r="M83" t="b">
        <v>1</v>
      </c>
      <c r="N83" t="s">
        <v>8246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8226</v>
      </c>
      <c r="I84">
        <v>1318189261</v>
      </c>
      <c r="J84">
        <v>1315597261</v>
      </c>
      <c r="K84" t="b">
        <v>0</v>
      </c>
      <c r="L84" s="13">
        <v>100</v>
      </c>
      <c r="M84" t="b">
        <v>1</v>
      </c>
      <c r="N84" t="s">
        <v>8246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8227</v>
      </c>
      <c r="I85">
        <v>1424604600</v>
      </c>
      <c r="J85">
        <v>1423320389</v>
      </c>
      <c r="K85" t="b">
        <v>0</v>
      </c>
      <c r="L85" s="13">
        <v>13</v>
      </c>
      <c r="M85" t="b">
        <v>1</v>
      </c>
      <c r="N85" t="s">
        <v>8246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8226</v>
      </c>
      <c r="I86">
        <v>1305483086</v>
      </c>
      <c r="J86">
        <v>1302891086</v>
      </c>
      <c r="K86" t="b">
        <v>0</v>
      </c>
      <c r="L86" s="13">
        <v>7</v>
      </c>
      <c r="M86" t="b">
        <v>1</v>
      </c>
      <c r="N86" t="s">
        <v>8246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8226</v>
      </c>
      <c r="I87">
        <v>1316746837</v>
      </c>
      <c r="J87">
        <v>1314154837</v>
      </c>
      <c r="K87" t="b">
        <v>0</v>
      </c>
      <c r="L87" s="13">
        <v>21</v>
      </c>
      <c r="M87" t="b">
        <v>1</v>
      </c>
      <c r="N87" t="s">
        <v>8246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8224</v>
      </c>
      <c r="H88" t="s">
        <v>8229</v>
      </c>
      <c r="I88">
        <v>1451226045</v>
      </c>
      <c r="J88">
        <v>1444828845</v>
      </c>
      <c r="K88" t="b">
        <v>0</v>
      </c>
      <c r="L88" s="13">
        <v>17</v>
      </c>
      <c r="M88" t="b">
        <v>1</v>
      </c>
      <c r="N88" t="s">
        <v>8246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8226</v>
      </c>
      <c r="I89">
        <v>1275529260</v>
      </c>
      <c r="J89">
        <v>1274705803</v>
      </c>
      <c r="K89" t="b">
        <v>0</v>
      </c>
      <c r="L89" s="13">
        <v>25</v>
      </c>
      <c r="M89" t="b">
        <v>1</v>
      </c>
      <c r="N89" t="s">
        <v>8246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8226</v>
      </c>
      <c r="I90">
        <v>1403452131</v>
      </c>
      <c r="J90">
        <v>1401205731</v>
      </c>
      <c r="K90" t="b">
        <v>0</v>
      </c>
      <c r="L90" s="13">
        <v>60</v>
      </c>
      <c r="M90" t="b">
        <v>1</v>
      </c>
      <c r="N90" t="s">
        <v>8246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8226</v>
      </c>
      <c r="I91">
        <v>1370196192</v>
      </c>
      <c r="J91">
        <v>1368036192</v>
      </c>
      <c r="K91" t="b">
        <v>0</v>
      </c>
      <c r="L91" s="13">
        <v>56</v>
      </c>
      <c r="M91" t="b">
        <v>1</v>
      </c>
      <c r="N91" t="s">
        <v>8246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8226</v>
      </c>
      <c r="I92">
        <v>1310454499</v>
      </c>
      <c r="J92">
        <v>1307862499</v>
      </c>
      <c r="K92" t="b">
        <v>0</v>
      </c>
      <c r="L92" s="13">
        <v>16</v>
      </c>
      <c r="M92" t="b">
        <v>1</v>
      </c>
      <c r="N92" t="s">
        <v>8246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8226</v>
      </c>
      <c r="I93">
        <v>1305625164</v>
      </c>
      <c r="J93">
        <v>1300354764</v>
      </c>
      <c r="K93" t="b">
        <v>0</v>
      </c>
      <c r="L93" s="13">
        <v>46</v>
      </c>
      <c r="M93" t="b">
        <v>1</v>
      </c>
      <c r="N93" t="s">
        <v>8246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8224</v>
      </c>
      <c r="H94" t="s">
        <v>8231</v>
      </c>
      <c r="I94">
        <v>1485936000</v>
      </c>
      <c r="J94">
        <v>1481949983</v>
      </c>
      <c r="K94" t="b">
        <v>0</v>
      </c>
      <c r="L94" s="13">
        <v>43</v>
      </c>
      <c r="M94" t="b">
        <v>1</v>
      </c>
      <c r="N94" t="s">
        <v>8246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8226</v>
      </c>
      <c r="I95">
        <v>1341349200</v>
      </c>
      <c r="J95">
        <v>1338928537</v>
      </c>
      <c r="K95" t="b">
        <v>0</v>
      </c>
      <c r="L95" s="13">
        <v>15</v>
      </c>
      <c r="M95" t="b">
        <v>1</v>
      </c>
      <c r="N95" t="s">
        <v>8246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8227</v>
      </c>
      <c r="I96">
        <v>1396890822</v>
      </c>
      <c r="J96">
        <v>1395162822</v>
      </c>
      <c r="K96" t="b">
        <v>0</v>
      </c>
      <c r="L96" s="13">
        <v>12</v>
      </c>
      <c r="M96" t="b">
        <v>1</v>
      </c>
      <c r="N96" t="s">
        <v>8246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8226</v>
      </c>
      <c r="I97">
        <v>1330214841</v>
      </c>
      <c r="J97">
        <v>1327622841</v>
      </c>
      <c r="K97" t="b">
        <v>0</v>
      </c>
      <c r="L97" s="13">
        <v>21</v>
      </c>
      <c r="M97" t="b">
        <v>1</v>
      </c>
      <c r="N97" t="s">
        <v>8246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8226</v>
      </c>
      <c r="I98">
        <v>1280631600</v>
      </c>
      <c r="J98">
        <v>1274889241</v>
      </c>
      <c r="K98" t="b">
        <v>0</v>
      </c>
      <c r="L98" s="13">
        <v>34</v>
      </c>
      <c r="M98" t="b">
        <v>1</v>
      </c>
      <c r="N98" t="s">
        <v>8246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8226</v>
      </c>
      <c r="I99">
        <v>1310440482</v>
      </c>
      <c r="J99">
        <v>1307848482</v>
      </c>
      <c r="K99" t="b">
        <v>0</v>
      </c>
      <c r="L99" s="13">
        <v>8</v>
      </c>
      <c r="M99" t="b">
        <v>1</v>
      </c>
      <c r="N99" t="s">
        <v>8246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8226</v>
      </c>
      <c r="I100">
        <v>1354923000</v>
      </c>
      <c r="J100">
        <v>1351796674</v>
      </c>
      <c r="K100" t="b">
        <v>0</v>
      </c>
      <c r="L100" s="13">
        <v>60</v>
      </c>
      <c r="M100" t="b">
        <v>1</v>
      </c>
      <c r="N100" t="s">
        <v>8246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8226</v>
      </c>
      <c r="I101">
        <v>1390426799</v>
      </c>
      <c r="J101">
        <v>1387834799</v>
      </c>
      <c r="K101" t="b">
        <v>0</v>
      </c>
      <c r="L101" s="13">
        <v>39</v>
      </c>
      <c r="M101" t="b">
        <v>1</v>
      </c>
      <c r="N101" t="s">
        <v>8246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8226</v>
      </c>
      <c r="I102">
        <v>1352055886</v>
      </c>
      <c r="J102">
        <v>1350324286</v>
      </c>
      <c r="K102" t="b">
        <v>0</v>
      </c>
      <c r="L102" s="13">
        <v>26</v>
      </c>
      <c r="M102" t="b">
        <v>1</v>
      </c>
      <c r="N102" t="s">
        <v>8246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8226</v>
      </c>
      <c r="I103">
        <v>1359052710</v>
      </c>
      <c r="J103">
        <v>1356979110</v>
      </c>
      <c r="K103" t="b">
        <v>0</v>
      </c>
      <c r="L103" s="13">
        <v>35</v>
      </c>
      <c r="M103" t="b">
        <v>1</v>
      </c>
      <c r="N103" t="s">
        <v>8246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8226</v>
      </c>
      <c r="I104">
        <v>1293073733</v>
      </c>
      <c r="J104">
        <v>1290481733</v>
      </c>
      <c r="K104" t="b">
        <v>0</v>
      </c>
      <c r="L104" s="13">
        <v>65</v>
      </c>
      <c r="M104" t="b">
        <v>1</v>
      </c>
      <c r="N104" t="s">
        <v>8246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8227</v>
      </c>
      <c r="I105">
        <v>1394220030</v>
      </c>
      <c r="J105">
        <v>1392232830</v>
      </c>
      <c r="K105" t="b">
        <v>0</v>
      </c>
      <c r="L105" s="13">
        <v>49</v>
      </c>
      <c r="M105" t="b">
        <v>1</v>
      </c>
      <c r="N105" t="s">
        <v>8246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8226</v>
      </c>
      <c r="I106">
        <v>1301792400</v>
      </c>
      <c r="J106">
        <v>1299775266</v>
      </c>
      <c r="K106" t="b">
        <v>0</v>
      </c>
      <c r="L106" s="13">
        <v>10</v>
      </c>
      <c r="M106" t="b">
        <v>1</v>
      </c>
      <c r="N106" t="s">
        <v>8246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8226</v>
      </c>
      <c r="I107">
        <v>1463184000</v>
      </c>
      <c r="J107">
        <v>1461605020</v>
      </c>
      <c r="K107" t="b">
        <v>0</v>
      </c>
      <c r="L107" s="13">
        <v>60</v>
      </c>
      <c r="M107" t="b">
        <v>1</v>
      </c>
      <c r="N107" t="s">
        <v>8246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8226</v>
      </c>
      <c r="I108">
        <v>1333391901</v>
      </c>
      <c r="J108">
        <v>1332182301</v>
      </c>
      <c r="K108" t="b">
        <v>0</v>
      </c>
      <c r="L108" s="13">
        <v>27</v>
      </c>
      <c r="M108" t="b">
        <v>1</v>
      </c>
      <c r="N108" t="s">
        <v>8246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8226</v>
      </c>
      <c r="I109">
        <v>1303688087</v>
      </c>
      <c r="J109">
        <v>1301787287</v>
      </c>
      <c r="K109" t="b">
        <v>0</v>
      </c>
      <c r="L109" s="13">
        <v>69</v>
      </c>
      <c r="M109" t="b">
        <v>1</v>
      </c>
      <c r="N109" t="s">
        <v>8246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8226</v>
      </c>
      <c r="I110">
        <v>1370011370</v>
      </c>
      <c r="J110">
        <v>1364827370</v>
      </c>
      <c r="K110" t="b">
        <v>0</v>
      </c>
      <c r="L110" s="13">
        <v>47</v>
      </c>
      <c r="M110" t="b">
        <v>1</v>
      </c>
      <c r="N110" t="s">
        <v>8246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8226</v>
      </c>
      <c r="I111">
        <v>1298680630</v>
      </c>
      <c r="J111">
        <v>1296088630</v>
      </c>
      <c r="K111" t="b">
        <v>0</v>
      </c>
      <c r="L111" s="13">
        <v>47</v>
      </c>
      <c r="M111" t="b">
        <v>1</v>
      </c>
      <c r="N111" t="s">
        <v>8246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8226</v>
      </c>
      <c r="I112">
        <v>1384408740</v>
      </c>
      <c r="J112">
        <v>1381445253</v>
      </c>
      <c r="K112" t="b">
        <v>0</v>
      </c>
      <c r="L112" s="13">
        <v>26</v>
      </c>
      <c r="M112" t="b">
        <v>1</v>
      </c>
      <c r="N112" t="s">
        <v>8246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8224</v>
      </c>
      <c r="H113" t="s">
        <v>8228</v>
      </c>
      <c r="I113">
        <v>1433059187</v>
      </c>
      <c r="J113">
        <v>1430467187</v>
      </c>
      <c r="K113" t="b">
        <v>0</v>
      </c>
      <c r="L113" s="13">
        <v>53</v>
      </c>
      <c r="M113" t="b">
        <v>1</v>
      </c>
      <c r="N113" t="s">
        <v>8246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8226</v>
      </c>
      <c r="I114">
        <v>1397354400</v>
      </c>
      <c r="J114">
        <v>1395277318</v>
      </c>
      <c r="K114" t="b">
        <v>0</v>
      </c>
      <c r="L114" s="13">
        <v>81</v>
      </c>
      <c r="M114" t="b">
        <v>1</v>
      </c>
      <c r="N114" t="s">
        <v>8246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8226</v>
      </c>
      <c r="I115">
        <v>1312642800</v>
      </c>
      <c r="J115">
        <v>1311963128</v>
      </c>
      <c r="K115" t="b">
        <v>0</v>
      </c>
      <c r="L115" s="13">
        <v>78</v>
      </c>
      <c r="M115" t="b">
        <v>1</v>
      </c>
      <c r="N115" t="s">
        <v>8246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8226</v>
      </c>
      <c r="I116">
        <v>1326436488</v>
      </c>
      <c r="J116">
        <v>1321252488</v>
      </c>
      <c r="K116" t="b">
        <v>0</v>
      </c>
      <c r="L116" s="13">
        <v>35</v>
      </c>
      <c r="M116" t="b">
        <v>1</v>
      </c>
      <c r="N116" t="s">
        <v>8246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8226</v>
      </c>
      <c r="I117">
        <v>1328377444</v>
      </c>
      <c r="J117">
        <v>1326217444</v>
      </c>
      <c r="K117" t="b">
        <v>0</v>
      </c>
      <c r="L117" s="13">
        <v>22</v>
      </c>
      <c r="M117" t="b">
        <v>1</v>
      </c>
      <c r="N117" t="s">
        <v>8246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8226</v>
      </c>
      <c r="I118">
        <v>1302260155</v>
      </c>
      <c r="J118">
        <v>1298289355</v>
      </c>
      <c r="K118" t="b">
        <v>0</v>
      </c>
      <c r="L118" s="13">
        <v>57</v>
      </c>
      <c r="M118" t="b">
        <v>1</v>
      </c>
      <c r="N118" t="s">
        <v>8246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8226</v>
      </c>
      <c r="I119">
        <v>1276110000</v>
      </c>
      <c r="J119">
        <v>1268337744</v>
      </c>
      <c r="K119" t="b">
        <v>0</v>
      </c>
      <c r="L119" s="13">
        <v>27</v>
      </c>
      <c r="M119" t="b">
        <v>1</v>
      </c>
      <c r="N119" t="s">
        <v>8246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8226</v>
      </c>
      <c r="I120">
        <v>1311902236</v>
      </c>
      <c r="J120">
        <v>1309310236</v>
      </c>
      <c r="K120" t="b">
        <v>0</v>
      </c>
      <c r="L120" s="13">
        <v>39</v>
      </c>
      <c r="M120" t="b">
        <v>1</v>
      </c>
      <c r="N120" t="s">
        <v>8246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8226</v>
      </c>
      <c r="I121">
        <v>1313276400</v>
      </c>
      <c r="J121">
        <v>1310693986</v>
      </c>
      <c r="K121" t="b">
        <v>0</v>
      </c>
      <c r="L121" s="13">
        <v>37</v>
      </c>
      <c r="M121" t="b">
        <v>1</v>
      </c>
      <c r="N121" t="s">
        <v>8246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8224</v>
      </c>
      <c r="H122" t="s">
        <v>8232</v>
      </c>
      <c r="I122">
        <v>1475457107</v>
      </c>
      <c r="J122">
        <v>1472865107</v>
      </c>
      <c r="K122" t="b">
        <v>0</v>
      </c>
      <c r="L122" s="13">
        <v>1</v>
      </c>
      <c r="M122" t="b">
        <v>0</v>
      </c>
      <c r="N122" t="s">
        <v>8247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8226</v>
      </c>
      <c r="I123">
        <v>1429352160</v>
      </c>
      <c r="J123">
        <v>1427993710</v>
      </c>
      <c r="K123" t="b">
        <v>0</v>
      </c>
      <c r="L123" s="13">
        <v>1</v>
      </c>
      <c r="M123" t="b">
        <v>0</v>
      </c>
      <c r="N123" t="s">
        <v>8247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8226</v>
      </c>
      <c r="I124">
        <v>1476094907</v>
      </c>
      <c r="J124">
        <v>1470910907</v>
      </c>
      <c r="K124" t="b">
        <v>0</v>
      </c>
      <c r="L124" s="13">
        <v>0</v>
      </c>
      <c r="M124" t="b">
        <v>0</v>
      </c>
      <c r="N124" t="s">
        <v>8247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8226</v>
      </c>
      <c r="I125">
        <v>1414533600</v>
      </c>
      <c r="J125">
        <v>1411411564</v>
      </c>
      <c r="K125" t="b">
        <v>0</v>
      </c>
      <c r="L125" s="13">
        <v>6</v>
      </c>
      <c r="M125" t="b">
        <v>0</v>
      </c>
      <c r="N125" t="s">
        <v>8247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8226</v>
      </c>
      <c r="I126">
        <v>1431728242</v>
      </c>
      <c r="J126">
        <v>1429568242</v>
      </c>
      <c r="K126" t="b">
        <v>0</v>
      </c>
      <c r="L126" s="13">
        <v>0</v>
      </c>
      <c r="M126" t="b">
        <v>0</v>
      </c>
      <c r="N126" t="s">
        <v>8247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8224</v>
      </c>
      <c r="H127" t="s">
        <v>8231</v>
      </c>
      <c r="I127">
        <v>1486165880</v>
      </c>
      <c r="J127">
        <v>1480981880</v>
      </c>
      <c r="K127" t="b">
        <v>0</v>
      </c>
      <c r="L127" s="13">
        <v>6</v>
      </c>
      <c r="M127" t="b">
        <v>0</v>
      </c>
      <c r="N127" t="s">
        <v>8247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8226</v>
      </c>
      <c r="I128">
        <v>1433988000</v>
      </c>
      <c r="J128">
        <v>1431353337</v>
      </c>
      <c r="K128" t="b">
        <v>0</v>
      </c>
      <c r="L128" s="13">
        <v>13</v>
      </c>
      <c r="M128" t="b">
        <v>0</v>
      </c>
      <c r="N128" t="s">
        <v>8247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8226</v>
      </c>
      <c r="I129">
        <v>1428069541</v>
      </c>
      <c r="J129">
        <v>1425481141</v>
      </c>
      <c r="K129" t="b">
        <v>0</v>
      </c>
      <c r="L129" s="13">
        <v>4</v>
      </c>
      <c r="M129" t="b">
        <v>0</v>
      </c>
      <c r="N129" t="s">
        <v>8247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8226</v>
      </c>
      <c r="I130">
        <v>1476941293</v>
      </c>
      <c r="J130">
        <v>1473917293</v>
      </c>
      <c r="K130" t="b">
        <v>0</v>
      </c>
      <c r="L130" s="13">
        <v>6</v>
      </c>
      <c r="M130" t="b">
        <v>0</v>
      </c>
      <c r="N130" t="s">
        <v>8247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8226</v>
      </c>
      <c r="I131">
        <v>1414708183</v>
      </c>
      <c r="J131">
        <v>1409524183</v>
      </c>
      <c r="K131" t="b">
        <v>0</v>
      </c>
      <c r="L131" s="13">
        <v>0</v>
      </c>
      <c r="M131" t="b">
        <v>0</v>
      </c>
      <c r="N131" t="s">
        <v>8247</v>
      </c>
      <c r="O131" s="5">
        <f t="shared" ref="O131:O194" si="12">(E131/D131)*100</f>
        <v>0</v>
      </c>
      <c r="P131" s="6">
        <f t="shared" ref="P131:P194" si="13">IF(L131,E131/L131,0)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(((J131/60)/60/24)+DATE(1970,1,1))</f>
        <v>41882.937303240738</v>
      </c>
      <c r="T131" s="10">
        <f t="shared" ref="T131:T194" si="17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8224</v>
      </c>
      <c r="H132" t="s">
        <v>8227</v>
      </c>
      <c r="I132">
        <v>1402949760</v>
      </c>
      <c r="J132">
        <v>1400536692</v>
      </c>
      <c r="K132" t="b">
        <v>0</v>
      </c>
      <c r="L132" s="13">
        <v>0</v>
      </c>
      <c r="M132" t="b">
        <v>0</v>
      </c>
      <c r="N132" t="s">
        <v>8247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8226</v>
      </c>
      <c r="I133">
        <v>1467763200</v>
      </c>
      <c r="J133">
        <v>1466453161</v>
      </c>
      <c r="K133" t="b">
        <v>0</v>
      </c>
      <c r="L133" s="13">
        <v>0</v>
      </c>
      <c r="M133" t="b">
        <v>0</v>
      </c>
      <c r="N133" t="s">
        <v>8247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8226</v>
      </c>
      <c r="I134">
        <v>1415392207</v>
      </c>
      <c r="J134">
        <v>1411500607</v>
      </c>
      <c r="K134" t="b">
        <v>0</v>
      </c>
      <c r="L134" s="13">
        <v>81</v>
      </c>
      <c r="M134" t="b">
        <v>0</v>
      </c>
      <c r="N134" t="s">
        <v>8247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8226</v>
      </c>
      <c r="I135">
        <v>1464715860</v>
      </c>
      <c r="J135">
        <v>1462130584</v>
      </c>
      <c r="K135" t="b">
        <v>0</v>
      </c>
      <c r="L135" s="13">
        <v>0</v>
      </c>
      <c r="M135" t="b">
        <v>0</v>
      </c>
      <c r="N135" t="s">
        <v>8247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8226</v>
      </c>
      <c r="I136">
        <v>1441386000</v>
      </c>
      <c r="J136">
        <v>1438811418</v>
      </c>
      <c r="K136" t="b">
        <v>0</v>
      </c>
      <c r="L136" s="13">
        <v>0</v>
      </c>
      <c r="M136" t="b">
        <v>0</v>
      </c>
      <c r="N136" t="s">
        <v>8247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8226</v>
      </c>
      <c r="I137">
        <v>1404241200</v>
      </c>
      <c r="J137">
        <v>1401354597</v>
      </c>
      <c r="K137" t="b">
        <v>0</v>
      </c>
      <c r="L137" s="13">
        <v>5</v>
      </c>
      <c r="M137" t="b">
        <v>0</v>
      </c>
      <c r="N137" t="s">
        <v>8247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8226</v>
      </c>
      <c r="I138">
        <v>1431771360</v>
      </c>
      <c r="J138">
        <v>1427968234</v>
      </c>
      <c r="K138" t="b">
        <v>0</v>
      </c>
      <c r="L138" s="13">
        <v>0</v>
      </c>
      <c r="M138" t="b">
        <v>0</v>
      </c>
      <c r="N138" t="s">
        <v>8247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8224</v>
      </c>
      <c r="H139" t="s">
        <v>8233</v>
      </c>
      <c r="I139">
        <v>1444657593</v>
      </c>
      <c r="J139">
        <v>1440337593</v>
      </c>
      <c r="K139" t="b">
        <v>0</v>
      </c>
      <c r="L139" s="13">
        <v>0</v>
      </c>
      <c r="M139" t="b">
        <v>0</v>
      </c>
      <c r="N139" t="s">
        <v>8247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8226</v>
      </c>
      <c r="I140">
        <v>1438405140</v>
      </c>
      <c r="J140">
        <v>1435731041</v>
      </c>
      <c r="K140" t="b">
        <v>0</v>
      </c>
      <c r="L140" s="13">
        <v>58</v>
      </c>
      <c r="M140" t="b">
        <v>0</v>
      </c>
      <c r="N140" t="s">
        <v>8247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8226</v>
      </c>
      <c r="I141">
        <v>1436738772</v>
      </c>
      <c r="J141">
        <v>1435874772</v>
      </c>
      <c r="K141" t="b">
        <v>0</v>
      </c>
      <c r="L141" s="13">
        <v>1</v>
      </c>
      <c r="M141" t="b">
        <v>0</v>
      </c>
      <c r="N141" t="s">
        <v>8247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8226</v>
      </c>
      <c r="I142">
        <v>1426823132</v>
      </c>
      <c r="J142">
        <v>1424234732</v>
      </c>
      <c r="K142" t="b">
        <v>0</v>
      </c>
      <c r="L142" s="13">
        <v>0</v>
      </c>
      <c r="M142" t="b">
        <v>0</v>
      </c>
      <c r="N142" t="s">
        <v>8247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8226</v>
      </c>
      <c r="I143">
        <v>1433043623</v>
      </c>
      <c r="J143">
        <v>1429155623</v>
      </c>
      <c r="K143" t="b">
        <v>0</v>
      </c>
      <c r="L143" s="13">
        <v>28</v>
      </c>
      <c r="M143" t="b">
        <v>0</v>
      </c>
      <c r="N143" t="s">
        <v>8247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8226</v>
      </c>
      <c r="I144">
        <v>1416176778</v>
      </c>
      <c r="J144">
        <v>1414358778</v>
      </c>
      <c r="K144" t="b">
        <v>0</v>
      </c>
      <c r="L144" s="13">
        <v>1</v>
      </c>
      <c r="M144" t="b">
        <v>0</v>
      </c>
      <c r="N144" t="s">
        <v>8247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8224</v>
      </c>
      <c r="H145" t="s">
        <v>8228</v>
      </c>
      <c r="I145">
        <v>1472882100</v>
      </c>
      <c r="J145">
        <v>1467941542</v>
      </c>
      <c r="K145" t="b">
        <v>0</v>
      </c>
      <c r="L145" s="13">
        <v>0</v>
      </c>
      <c r="M145" t="b">
        <v>0</v>
      </c>
      <c r="N145" t="s">
        <v>8247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8224</v>
      </c>
      <c r="H146" t="s">
        <v>8231</v>
      </c>
      <c r="I146">
        <v>1428945472</v>
      </c>
      <c r="J146">
        <v>1423765072</v>
      </c>
      <c r="K146" t="b">
        <v>0</v>
      </c>
      <c r="L146" s="13">
        <v>37</v>
      </c>
      <c r="M146" t="b">
        <v>0</v>
      </c>
      <c r="N146" t="s">
        <v>8247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8226</v>
      </c>
      <c r="I147">
        <v>1439298052</v>
      </c>
      <c r="J147">
        <v>1436965252</v>
      </c>
      <c r="K147" t="b">
        <v>0</v>
      </c>
      <c r="L147" s="13">
        <v>9</v>
      </c>
      <c r="M147" t="b">
        <v>0</v>
      </c>
      <c r="N147" t="s">
        <v>8247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8226</v>
      </c>
      <c r="I148">
        <v>1484698998</v>
      </c>
      <c r="J148">
        <v>1479514998</v>
      </c>
      <c r="K148" t="b">
        <v>0</v>
      </c>
      <c r="L148" s="13">
        <v>3</v>
      </c>
      <c r="M148" t="b">
        <v>0</v>
      </c>
      <c r="N148" t="s">
        <v>8247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8224</v>
      </c>
      <c r="H149" t="s">
        <v>8227</v>
      </c>
      <c r="I149">
        <v>1420741080</v>
      </c>
      <c r="J149">
        <v>1417026340</v>
      </c>
      <c r="K149" t="b">
        <v>0</v>
      </c>
      <c r="L149" s="13">
        <v>0</v>
      </c>
      <c r="M149" t="b">
        <v>0</v>
      </c>
      <c r="N149" t="s">
        <v>8247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8226</v>
      </c>
      <c r="I150">
        <v>1456555536</v>
      </c>
      <c r="J150">
        <v>1453963536</v>
      </c>
      <c r="K150" t="b">
        <v>0</v>
      </c>
      <c r="L150" s="13">
        <v>2</v>
      </c>
      <c r="M150" t="b">
        <v>0</v>
      </c>
      <c r="N150" t="s">
        <v>8247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8226</v>
      </c>
      <c r="I151">
        <v>1419494400</v>
      </c>
      <c r="J151">
        <v>1416888470</v>
      </c>
      <c r="K151" t="b">
        <v>0</v>
      </c>
      <c r="L151" s="13">
        <v>6</v>
      </c>
      <c r="M151" t="b">
        <v>0</v>
      </c>
      <c r="N151" t="s">
        <v>8247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8226</v>
      </c>
      <c r="I152">
        <v>1432612382</v>
      </c>
      <c r="J152">
        <v>1427428382</v>
      </c>
      <c r="K152" t="b">
        <v>0</v>
      </c>
      <c r="L152" s="13">
        <v>67</v>
      </c>
      <c r="M152" t="b">
        <v>0</v>
      </c>
      <c r="N152" t="s">
        <v>8247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8224</v>
      </c>
      <c r="H153" t="s">
        <v>8228</v>
      </c>
      <c r="I153">
        <v>1434633191</v>
      </c>
      <c r="J153">
        <v>1429449191</v>
      </c>
      <c r="K153" t="b">
        <v>0</v>
      </c>
      <c r="L153" s="13">
        <v>5</v>
      </c>
      <c r="M153" t="b">
        <v>0</v>
      </c>
      <c r="N153" t="s">
        <v>8247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8226</v>
      </c>
      <c r="I154">
        <v>1411437100</v>
      </c>
      <c r="J154">
        <v>1408845100</v>
      </c>
      <c r="K154" t="b">
        <v>0</v>
      </c>
      <c r="L154" s="13">
        <v>2</v>
      </c>
      <c r="M154" t="b">
        <v>0</v>
      </c>
      <c r="N154" t="s">
        <v>8247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8226</v>
      </c>
      <c r="I155">
        <v>1417532644</v>
      </c>
      <c r="J155">
        <v>1413900244</v>
      </c>
      <c r="K155" t="b">
        <v>0</v>
      </c>
      <c r="L155" s="13">
        <v>10</v>
      </c>
      <c r="M155" t="b">
        <v>0</v>
      </c>
      <c r="N155" t="s">
        <v>8247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8226</v>
      </c>
      <c r="I156">
        <v>1433336895</v>
      </c>
      <c r="J156">
        <v>1429621695</v>
      </c>
      <c r="K156" t="b">
        <v>0</v>
      </c>
      <c r="L156" s="13">
        <v>3</v>
      </c>
      <c r="M156" t="b">
        <v>0</v>
      </c>
      <c r="N156" t="s">
        <v>8247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8226</v>
      </c>
      <c r="I157">
        <v>1437657935</v>
      </c>
      <c r="J157">
        <v>1434201935</v>
      </c>
      <c r="K157" t="b">
        <v>0</v>
      </c>
      <c r="L157" s="13">
        <v>4</v>
      </c>
      <c r="M157" t="b">
        <v>0</v>
      </c>
      <c r="N157" t="s">
        <v>8247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8224</v>
      </c>
      <c r="H158" t="s">
        <v>8231</v>
      </c>
      <c r="I158">
        <v>1407034796</v>
      </c>
      <c r="J158">
        <v>1401850796</v>
      </c>
      <c r="K158" t="b">
        <v>0</v>
      </c>
      <c r="L158" s="13">
        <v>15</v>
      </c>
      <c r="M158" t="b">
        <v>0</v>
      </c>
      <c r="N158" t="s">
        <v>8247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8226</v>
      </c>
      <c r="I159">
        <v>1456523572</v>
      </c>
      <c r="J159">
        <v>1453931572</v>
      </c>
      <c r="K159" t="b">
        <v>0</v>
      </c>
      <c r="L159" s="13">
        <v>2</v>
      </c>
      <c r="M159" t="b">
        <v>0</v>
      </c>
      <c r="N159" t="s">
        <v>8247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8226</v>
      </c>
      <c r="I160">
        <v>1413942628</v>
      </c>
      <c r="J160">
        <v>1411350628</v>
      </c>
      <c r="K160" t="b">
        <v>0</v>
      </c>
      <c r="L160" s="13">
        <v>0</v>
      </c>
      <c r="M160" t="b">
        <v>0</v>
      </c>
      <c r="N160" t="s">
        <v>8247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8226</v>
      </c>
      <c r="I161">
        <v>1467541545</v>
      </c>
      <c r="J161">
        <v>1464085545</v>
      </c>
      <c r="K161" t="b">
        <v>0</v>
      </c>
      <c r="L161" s="13">
        <v>1</v>
      </c>
      <c r="M161" t="b">
        <v>0</v>
      </c>
      <c r="N161" t="s">
        <v>8247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8226</v>
      </c>
      <c r="I162">
        <v>1439675691</v>
      </c>
      <c r="J162">
        <v>1434491691</v>
      </c>
      <c r="K162" t="b">
        <v>0</v>
      </c>
      <c r="L162" s="13">
        <v>0</v>
      </c>
      <c r="M162" t="b">
        <v>0</v>
      </c>
      <c r="N162" t="s">
        <v>8248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8226</v>
      </c>
      <c r="I163">
        <v>1404318595</v>
      </c>
      <c r="J163">
        <v>1401726595</v>
      </c>
      <c r="K163" t="b">
        <v>0</v>
      </c>
      <c r="L163" s="13">
        <v>1</v>
      </c>
      <c r="M163" t="b">
        <v>0</v>
      </c>
      <c r="N163" t="s">
        <v>8248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8226</v>
      </c>
      <c r="I164">
        <v>1408232520</v>
      </c>
      <c r="J164">
        <v>1405393356</v>
      </c>
      <c r="K164" t="b">
        <v>0</v>
      </c>
      <c r="L164" s="13">
        <v>10</v>
      </c>
      <c r="M164" t="b">
        <v>0</v>
      </c>
      <c r="N164" t="s">
        <v>8248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8226</v>
      </c>
      <c r="I165">
        <v>1443657600</v>
      </c>
      <c r="J165">
        <v>1440716654</v>
      </c>
      <c r="K165" t="b">
        <v>0</v>
      </c>
      <c r="L165" s="13">
        <v>0</v>
      </c>
      <c r="M165" t="b">
        <v>0</v>
      </c>
      <c r="N165" t="s">
        <v>8248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8226</v>
      </c>
      <c r="I166">
        <v>1411150701</v>
      </c>
      <c r="J166">
        <v>1405966701</v>
      </c>
      <c r="K166" t="b">
        <v>0</v>
      </c>
      <c r="L166" s="13">
        <v>7</v>
      </c>
      <c r="M166" t="b">
        <v>0</v>
      </c>
      <c r="N166" t="s">
        <v>8248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8224</v>
      </c>
      <c r="H167" t="s">
        <v>8227</v>
      </c>
      <c r="I167">
        <v>1452613724</v>
      </c>
      <c r="J167">
        <v>1450021724</v>
      </c>
      <c r="K167" t="b">
        <v>0</v>
      </c>
      <c r="L167" s="13">
        <v>0</v>
      </c>
      <c r="M167" t="b">
        <v>0</v>
      </c>
      <c r="N167" t="s">
        <v>8248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8226</v>
      </c>
      <c r="I168">
        <v>1484531362</v>
      </c>
      <c r="J168">
        <v>1481939362</v>
      </c>
      <c r="K168" t="b">
        <v>0</v>
      </c>
      <c r="L168" s="13">
        <v>1</v>
      </c>
      <c r="M168" t="b">
        <v>0</v>
      </c>
      <c r="N168" t="s">
        <v>8248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8226</v>
      </c>
      <c r="I169">
        <v>1438726535</v>
      </c>
      <c r="J169">
        <v>1433542535</v>
      </c>
      <c r="K169" t="b">
        <v>0</v>
      </c>
      <c r="L169" s="13">
        <v>2</v>
      </c>
      <c r="M169" t="b">
        <v>0</v>
      </c>
      <c r="N169" t="s">
        <v>8248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8226</v>
      </c>
      <c r="I170">
        <v>1426791770</v>
      </c>
      <c r="J170">
        <v>1424203370</v>
      </c>
      <c r="K170" t="b">
        <v>0</v>
      </c>
      <c r="L170" s="13">
        <v>3</v>
      </c>
      <c r="M170" t="b">
        <v>0</v>
      </c>
      <c r="N170" t="s">
        <v>8248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8224</v>
      </c>
      <c r="H171" t="s">
        <v>8227</v>
      </c>
      <c r="I171">
        <v>1413634059</v>
      </c>
      <c r="J171">
        <v>1411042059</v>
      </c>
      <c r="K171" t="b">
        <v>0</v>
      </c>
      <c r="L171" s="13">
        <v>10</v>
      </c>
      <c r="M171" t="b">
        <v>0</v>
      </c>
      <c r="N171" t="s">
        <v>8248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8226</v>
      </c>
      <c r="I172">
        <v>1440912480</v>
      </c>
      <c r="J172">
        <v>1438385283</v>
      </c>
      <c r="K172" t="b">
        <v>0</v>
      </c>
      <c r="L172" s="13">
        <v>10</v>
      </c>
      <c r="M172" t="b">
        <v>0</v>
      </c>
      <c r="N172" t="s">
        <v>8248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8226</v>
      </c>
      <c r="I173">
        <v>1470975614</v>
      </c>
      <c r="J173">
        <v>1465791614</v>
      </c>
      <c r="K173" t="b">
        <v>0</v>
      </c>
      <c r="L173" s="13">
        <v>1</v>
      </c>
      <c r="M173" t="b">
        <v>0</v>
      </c>
      <c r="N173" t="s">
        <v>8248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8226</v>
      </c>
      <c r="I174">
        <v>1426753723</v>
      </c>
      <c r="J174">
        <v>1423733323</v>
      </c>
      <c r="K174" t="b">
        <v>0</v>
      </c>
      <c r="L174" s="13">
        <v>0</v>
      </c>
      <c r="M174" t="b">
        <v>0</v>
      </c>
      <c r="N174" t="s">
        <v>8248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8224</v>
      </c>
      <c r="H175" t="s">
        <v>8227</v>
      </c>
      <c r="I175">
        <v>1425131108</v>
      </c>
      <c r="J175">
        <v>1422539108</v>
      </c>
      <c r="K175" t="b">
        <v>0</v>
      </c>
      <c r="L175" s="13">
        <v>0</v>
      </c>
      <c r="M175" t="b">
        <v>0</v>
      </c>
      <c r="N175" t="s">
        <v>8248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8224</v>
      </c>
      <c r="H176" t="s">
        <v>8229</v>
      </c>
      <c r="I176">
        <v>1431108776</v>
      </c>
      <c r="J176">
        <v>1425924776</v>
      </c>
      <c r="K176" t="b">
        <v>0</v>
      </c>
      <c r="L176" s="13">
        <v>0</v>
      </c>
      <c r="M176" t="b">
        <v>0</v>
      </c>
      <c r="N176" t="s">
        <v>8248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8224</v>
      </c>
      <c r="H177" t="s">
        <v>8227</v>
      </c>
      <c r="I177">
        <v>1409337611</v>
      </c>
      <c r="J177">
        <v>1407177611</v>
      </c>
      <c r="K177" t="b">
        <v>0</v>
      </c>
      <c r="L177" s="13">
        <v>26</v>
      </c>
      <c r="M177" t="b">
        <v>0</v>
      </c>
      <c r="N177" t="s">
        <v>8248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8226</v>
      </c>
      <c r="I178">
        <v>1438803999</v>
      </c>
      <c r="J178">
        <v>1436211999</v>
      </c>
      <c r="K178" t="b">
        <v>0</v>
      </c>
      <c r="L178" s="13">
        <v>0</v>
      </c>
      <c r="M178" t="b">
        <v>0</v>
      </c>
      <c r="N178" t="s">
        <v>8248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8226</v>
      </c>
      <c r="I179">
        <v>1427155726</v>
      </c>
      <c r="J179">
        <v>1425690526</v>
      </c>
      <c r="K179" t="b">
        <v>0</v>
      </c>
      <c r="L179" s="7">
        <v>7</v>
      </c>
      <c r="M179" t="b">
        <v>0</v>
      </c>
      <c r="N179" t="s">
        <v>8248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8224</v>
      </c>
      <c r="H180" t="s">
        <v>8229</v>
      </c>
      <c r="I180">
        <v>1448582145</v>
      </c>
      <c r="J180">
        <v>1445986545</v>
      </c>
      <c r="K180" t="b">
        <v>0</v>
      </c>
      <c r="L180" s="7">
        <v>0</v>
      </c>
      <c r="M180" t="b">
        <v>0</v>
      </c>
      <c r="N180" t="s">
        <v>8248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8226</v>
      </c>
      <c r="I181">
        <v>1457056555</v>
      </c>
      <c r="J181">
        <v>1454464555</v>
      </c>
      <c r="K181" t="b">
        <v>0</v>
      </c>
      <c r="L181" s="7">
        <v>2</v>
      </c>
      <c r="M181" t="b">
        <v>0</v>
      </c>
      <c r="N181" t="s">
        <v>8248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8224</v>
      </c>
      <c r="H182" t="s">
        <v>8227</v>
      </c>
      <c r="I182">
        <v>1428951600</v>
      </c>
      <c r="J182">
        <v>1425512843</v>
      </c>
      <c r="K182" t="b">
        <v>0</v>
      </c>
      <c r="L182" s="7">
        <v>13</v>
      </c>
      <c r="M182" t="b">
        <v>0</v>
      </c>
      <c r="N182" t="s">
        <v>8248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8224</v>
      </c>
      <c r="H183" t="s">
        <v>8227</v>
      </c>
      <c r="I183">
        <v>1434995295</v>
      </c>
      <c r="J183">
        <v>1432403295</v>
      </c>
      <c r="K183" t="b">
        <v>0</v>
      </c>
      <c r="L183" s="7">
        <v>4</v>
      </c>
      <c r="M183" t="b">
        <v>0</v>
      </c>
      <c r="N183" t="s">
        <v>8248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8226</v>
      </c>
      <c r="I184">
        <v>1483748232</v>
      </c>
      <c r="J184">
        <v>1481156232</v>
      </c>
      <c r="K184" t="b">
        <v>0</v>
      </c>
      <c r="L184" s="7">
        <v>0</v>
      </c>
      <c r="M184" t="b">
        <v>0</v>
      </c>
      <c r="N184" t="s">
        <v>8248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8224</v>
      </c>
      <c r="H185" t="s">
        <v>8227</v>
      </c>
      <c r="I185">
        <v>1417033610</v>
      </c>
      <c r="J185">
        <v>1414438010</v>
      </c>
      <c r="K185" t="b">
        <v>0</v>
      </c>
      <c r="L185" s="7">
        <v>12</v>
      </c>
      <c r="M185" t="b">
        <v>0</v>
      </c>
      <c r="N185" t="s">
        <v>8248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8224</v>
      </c>
      <c r="H186" t="s">
        <v>8231</v>
      </c>
      <c r="I186">
        <v>1409543940</v>
      </c>
      <c r="J186">
        <v>1404586762</v>
      </c>
      <c r="K186" t="b">
        <v>0</v>
      </c>
      <c r="L186" s="7">
        <v>2</v>
      </c>
      <c r="M186" t="b">
        <v>0</v>
      </c>
      <c r="N186" t="s">
        <v>8248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8224</v>
      </c>
      <c r="H187" t="s">
        <v>8234</v>
      </c>
      <c r="I187">
        <v>1471557139</v>
      </c>
      <c r="J187">
        <v>1468965139</v>
      </c>
      <c r="K187" t="b">
        <v>0</v>
      </c>
      <c r="L187" s="7">
        <v>10</v>
      </c>
      <c r="M187" t="b">
        <v>0</v>
      </c>
      <c r="N187" t="s">
        <v>8248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8226</v>
      </c>
      <c r="I188">
        <v>1488571200</v>
      </c>
      <c r="J188">
        <v>1485977434</v>
      </c>
      <c r="K188" t="b">
        <v>0</v>
      </c>
      <c r="L188" s="7">
        <v>0</v>
      </c>
      <c r="M188" t="b">
        <v>0</v>
      </c>
      <c r="N188" t="s">
        <v>8248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8226</v>
      </c>
      <c r="I189">
        <v>1437461940</v>
      </c>
      <c r="J189">
        <v>1435383457</v>
      </c>
      <c r="K189" t="b">
        <v>0</v>
      </c>
      <c r="L189" s="7">
        <v>5</v>
      </c>
      <c r="M189" t="b">
        <v>0</v>
      </c>
      <c r="N189" t="s">
        <v>8248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8226</v>
      </c>
      <c r="I190">
        <v>1409891015</v>
      </c>
      <c r="J190">
        <v>1407299015</v>
      </c>
      <c r="K190" t="b">
        <v>0</v>
      </c>
      <c r="L190" s="7">
        <v>0</v>
      </c>
      <c r="M190" t="b">
        <v>0</v>
      </c>
      <c r="N190" t="s">
        <v>8248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8226</v>
      </c>
      <c r="I191">
        <v>1472920477</v>
      </c>
      <c r="J191">
        <v>1467736477</v>
      </c>
      <c r="K191" t="b">
        <v>0</v>
      </c>
      <c r="L191" s="7">
        <v>5</v>
      </c>
      <c r="M191" t="b">
        <v>0</v>
      </c>
      <c r="N191" t="s">
        <v>8248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8226</v>
      </c>
      <c r="I192">
        <v>1466091446</v>
      </c>
      <c r="J192">
        <v>1465227446</v>
      </c>
      <c r="K192" t="b">
        <v>0</v>
      </c>
      <c r="L192" s="7">
        <v>1</v>
      </c>
      <c r="M192" t="b">
        <v>0</v>
      </c>
      <c r="N192" t="s">
        <v>8248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8224</v>
      </c>
      <c r="H193" t="s">
        <v>8228</v>
      </c>
      <c r="I193">
        <v>1443782138</v>
      </c>
      <c r="J193">
        <v>1440326138</v>
      </c>
      <c r="K193" t="b">
        <v>0</v>
      </c>
      <c r="L193" s="7">
        <v>3</v>
      </c>
      <c r="M193" t="b">
        <v>0</v>
      </c>
      <c r="N193" t="s">
        <v>8248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8226</v>
      </c>
      <c r="I194">
        <v>1413572432</v>
      </c>
      <c r="J194">
        <v>1410980432</v>
      </c>
      <c r="K194" t="b">
        <v>0</v>
      </c>
      <c r="L194" s="7">
        <v>3</v>
      </c>
      <c r="M194" t="b">
        <v>0</v>
      </c>
      <c r="N194" t="s">
        <v>8248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8224</v>
      </c>
      <c r="H195" t="s">
        <v>8227</v>
      </c>
      <c r="I195">
        <v>1417217166</v>
      </c>
      <c r="J195">
        <v>1412029566</v>
      </c>
      <c r="K195" t="b">
        <v>0</v>
      </c>
      <c r="L195" s="7">
        <v>0</v>
      </c>
      <c r="M195" t="b">
        <v>0</v>
      </c>
      <c r="N195" t="s">
        <v>8248</v>
      </c>
      <c r="O195" s="5">
        <f t="shared" ref="O195:O258" si="18">(E195/D195)*100</f>
        <v>0</v>
      </c>
      <c r="P195" s="6">
        <f t="shared" ref="P195:P258" si="19">IF(L195,E195/L195,0)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(((J195/60)/60/24)+DATE(1970,1,1))</f>
        <v>41911.934791666667</v>
      </c>
      <c r="T195" s="10">
        <f t="shared" ref="T195:T258" si="23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8224</v>
      </c>
      <c r="H196" t="s">
        <v>8227</v>
      </c>
      <c r="I196">
        <v>1457308531</v>
      </c>
      <c r="J196">
        <v>1452124531</v>
      </c>
      <c r="K196" t="b">
        <v>0</v>
      </c>
      <c r="L196" s="7">
        <v>3</v>
      </c>
      <c r="M196" t="b">
        <v>0</v>
      </c>
      <c r="N196" t="s">
        <v>8248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8226</v>
      </c>
      <c r="I197">
        <v>1436544332</v>
      </c>
      <c r="J197">
        <v>1431360332</v>
      </c>
      <c r="K197" t="b">
        <v>0</v>
      </c>
      <c r="L197" s="7">
        <v>0</v>
      </c>
      <c r="M197" t="b">
        <v>0</v>
      </c>
      <c r="N197" t="s">
        <v>8248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8224</v>
      </c>
      <c r="H198" t="s">
        <v>8227</v>
      </c>
      <c r="I198">
        <v>1444510800</v>
      </c>
      <c r="J198">
        <v>1442062898</v>
      </c>
      <c r="K198" t="b">
        <v>0</v>
      </c>
      <c r="L198" s="7">
        <v>19</v>
      </c>
      <c r="M198" t="b">
        <v>0</v>
      </c>
      <c r="N198" t="s">
        <v>8248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8224</v>
      </c>
      <c r="H199" t="s">
        <v>8227</v>
      </c>
      <c r="I199">
        <v>1487365200</v>
      </c>
      <c r="J199">
        <v>1483734100</v>
      </c>
      <c r="K199" t="b">
        <v>0</v>
      </c>
      <c r="L199" s="7">
        <v>8</v>
      </c>
      <c r="M199" t="b">
        <v>0</v>
      </c>
      <c r="N199" t="s">
        <v>8248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8226</v>
      </c>
      <c r="I200">
        <v>1412500322</v>
      </c>
      <c r="J200">
        <v>1409908322</v>
      </c>
      <c r="K200" t="b">
        <v>0</v>
      </c>
      <c r="L200" s="7">
        <v>6</v>
      </c>
      <c r="M200" t="b">
        <v>0</v>
      </c>
      <c r="N200" t="s">
        <v>8248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8226</v>
      </c>
      <c r="I201">
        <v>1472698702</v>
      </c>
      <c r="J201">
        <v>1470106702</v>
      </c>
      <c r="K201" t="b">
        <v>0</v>
      </c>
      <c r="L201" s="7">
        <v>0</v>
      </c>
      <c r="M201" t="b">
        <v>0</v>
      </c>
      <c r="N201" t="s">
        <v>8248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8226</v>
      </c>
      <c r="I202">
        <v>1410746403</v>
      </c>
      <c r="J202">
        <v>1408154403</v>
      </c>
      <c r="K202" t="b">
        <v>0</v>
      </c>
      <c r="L202" s="7">
        <v>18</v>
      </c>
      <c r="M202" t="b">
        <v>0</v>
      </c>
      <c r="N202" t="s">
        <v>8248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8226</v>
      </c>
      <c r="I203">
        <v>1423424329</v>
      </c>
      <c r="J203">
        <v>1421696329</v>
      </c>
      <c r="K203" t="b">
        <v>0</v>
      </c>
      <c r="L203" s="7">
        <v>7</v>
      </c>
      <c r="M203" t="b">
        <v>0</v>
      </c>
      <c r="N203" t="s">
        <v>8248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8226</v>
      </c>
      <c r="I204">
        <v>1444337940</v>
      </c>
      <c r="J204">
        <v>1441750564</v>
      </c>
      <c r="K204" t="b">
        <v>0</v>
      </c>
      <c r="L204" s="7">
        <v>0</v>
      </c>
      <c r="M204" t="b">
        <v>0</v>
      </c>
      <c r="N204" t="s">
        <v>8248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8224</v>
      </c>
      <c r="H205" t="s">
        <v>8227</v>
      </c>
      <c r="I205">
        <v>1422562864</v>
      </c>
      <c r="J205">
        <v>1417378864</v>
      </c>
      <c r="K205" t="b">
        <v>0</v>
      </c>
      <c r="L205" s="7">
        <v>8</v>
      </c>
      <c r="M205" t="b">
        <v>0</v>
      </c>
      <c r="N205" t="s">
        <v>8248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8224</v>
      </c>
      <c r="H206" t="s">
        <v>8228</v>
      </c>
      <c r="I206">
        <v>1470319203</v>
      </c>
      <c r="J206">
        <v>1467727203</v>
      </c>
      <c r="K206" t="b">
        <v>0</v>
      </c>
      <c r="L206" s="7">
        <v>1293</v>
      </c>
      <c r="M206" t="b">
        <v>0</v>
      </c>
      <c r="N206" t="s">
        <v>8248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8226</v>
      </c>
      <c r="I207">
        <v>1444144222</v>
      </c>
      <c r="J207">
        <v>1441120222</v>
      </c>
      <c r="K207" t="b">
        <v>0</v>
      </c>
      <c r="L207" s="7">
        <v>17</v>
      </c>
      <c r="M207" t="b">
        <v>0</v>
      </c>
      <c r="N207" t="s">
        <v>8248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8226</v>
      </c>
      <c r="I208">
        <v>1470441983</v>
      </c>
      <c r="J208">
        <v>1468627583</v>
      </c>
      <c r="K208" t="b">
        <v>0</v>
      </c>
      <c r="L208" s="7">
        <v>0</v>
      </c>
      <c r="M208" t="b">
        <v>0</v>
      </c>
      <c r="N208" t="s">
        <v>8248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8224</v>
      </c>
      <c r="H209" t="s">
        <v>8231</v>
      </c>
      <c r="I209">
        <v>1420346638</v>
      </c>
      <c r="J209">
        <v>1417754638</v>
      </c>
      <c r="K209" t="b">
        <v>0</v>
      </c>
      <c r="L209" s="7">
        <v>13</v>
      </c>
      <c r="M209" t="b">
        <v>0</v>
      </c>
      <c r="N209" t="s">
        <v>8248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8224</v>
      </c>
      <c r="H210" t="s">
        <v>8228</v>
      </c>
      <c r="I210">
        <v>1418719967</v>
      </c>
      <c r="J210">
        <v>1416127967</v>
      </c>
      <c r="K210" t="b">
        <v>0</v>
      </c>
      <c r="L210" s="7">
        <v>0</v>
      </c>
      <c r="M210" t="b">
        <v>0</v>
      </c>
      <c r="N210" t="s">
        <v>8248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8226</v>
      </c>
      <c r="I211">
        <v>1436566135</v>
      </c>
      <c r="J211">
        <v>1433974135</v>
      </c>
      <c r="K211" t="b">
        <v>0</v>
      </c>
      <c r="L211" s="7">
        <v>0</v>
      </c>
      <c r="M211" t="b">
        <v>0</v>
      </c>
      <c r="N211" t="s">
        <v>8248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8226</v>
      </c>
      <c r="I212">
        <v>1443675600</v>
      </c>
      <c r="J212">
        <v>1441157592</v>
      </c>
      <c r="K212" t="b">
        <v>0</v>
      </c>
      <c r="L212" s="7">
        <v>33</v>
      </c>
      <c r="M212" t="b">
        <v>0</v>
      </c>
      <c r="N212" t="s">
        <v>8248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8226</v>
      </c>
      <c r="I213">
        <v>1442634617</v>
      </c>
      <c r="J213">
        <v>1440042617</v>
      </c>
      <c r="K213" t="b">
        <v>0</v>
      </c>
      <c r="L213" s="7">
        <v>12</v>
      </c>
      <c r="M213" t="b">
        <v>0</v>
      </c>
      <c r="N213" t="s">
        <v>8248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8226</v>
      </c>
      <c r="I214">
        <v>1460837320</v>
      </c>
      <c r="J214">
        <v>1455656920</v>
      </c>
      <c r="K214" t="b">
        <v>0</v>
      </c>
      <c r="L214" s="7">
        <v>1</v>
      </c>
      <c r="M214" t="b">
        <v>0</v>
      </c>
      <c r="N214" t="s">
        <v>8248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8226</v>
      </c>
      <c r="I215">
        <v>1439734001</v>
      </c>
      <c r="J215">
        <v>1437142547</v>
      </c>
      <c r="K215" t="b">
        <v>0</v>
      </c>
      <c r="L215" s="7">
        <v>1</v>
      </c>
      <c r="M215" t="b">
        <v>0</v>
      </c>
      <c r="N215" t="s">
        <v>8248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8226</v>
      </c>
      <c r="I216">
        <v>1425655349</v>
      </c>
      <c r="J216">
        <v>1420471349</v>
      </c>
      <c r="K216" t="b">
        <v>0</v>
      </c>
      <c r="L216" s="7">
        <v>1</v>
      </c>
      <c r="M216" t="b">
        <v>0</v>
      </c>
      <c r="N216" t="s">
        <v>8248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8224</v>
      </c>
      <c r="H217" t="s">
        <v>8227</v>
      </c>
      <c r="I217">
        <v>1455753540</v>
      </c>
      <c r="J217">
        <v>1452058282</v>
      </c>
      <c r="K217" t="b">
        <v>0</v>
      </c>
      <c r="L217" s="7">
        <v>1</v>
      </c>
      <c r="M217" t="b">
        <v>0</v>
      </c>
      <c r="N217" t="s">
        <v>8248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8226</v>
      </c>
      <c r="I218">
        <v>1429740037</v>
      </c>
      <c r="J218">
        <v>1425423637</v>
      </c>
      <c r="K218" t="b">
        <v>0</v>
      </c>
      <c r="L218" s="7">
        <v>84</v>
      </c>
      <c r="M218" t="b">
        <v>0</v>
      </c>
      <c r="N218" t="s">
        <v>8248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8224</v>
      </c>
      <c r="H219" t="s">
        <v>8235</v>
      </c>
      <c r="I219">
        <v>1419780149</v>
      </c>
      <c r="J219">
        <v>1417101749</v>
      </c>
      <c r="K219" t="b">
        <v>0</v>
      </c>
      <c r="L219" s="7">
        <v>38</v>
      </c>
      <c r="M219" t="b">
        <v>0</v>
      </c>
      <c r="N219" t="s">
        <v>8248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8226</v>
      </c>
      <c r="I220">
        <v>1431702289</v>
      </c>
      <c r="J220">
        <v>1426518289</v>
      </c>
      <c r="K220" t="b">
        <v>0</v>
      </c>
      <c r="L220" s="7">
        <v>1</v>
      </c>
      <c r="M220" t="b">
        <v>0</v>
      </c>
      <c r="N220" t="s">
        <v>8248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8226</v>
      </c>
      <c r="I221">
        <v>1459493940</v>
      </c>
      <c r="J221">
        <v>1456732225</v>
      </c>
      <c r="K221" t="b">
        <v>0</v>
      </c>
      <c r="L221" s="7">
        <v>76</v>
      </c>
      <c r="M221" t="b">
        <v>0</v>
      </c>
      <c r="N221" t="s">
        <v>8248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8226</v>
      </c>
      <c r="I222">
        <v>1440101160</v>
      </c>
      <c r="J222">
        <v>1436542030</v>
      </c>
      <c r="K222" t="b">
        <v>0</v>
      </c>
      <c r="L222" s="7">
        <v>3</v>
      </c>
      <c r="M222" t="b">
        <v>0</v>
      </c>
      <c r="N222" t="s">
        <v>8248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8226</v>
      </c>
      <c r="I223">
        <v>1427569564</v>
      </c>
      <c r="J223">
        <v>1422389164</v>
      </c>
      <c r="K223" t="b">
        <v>0</v>
      </c>
      <c r="L223" s="7">
        <v>0</v>
      </c>
      <c r="M223" t="b">
        <v>0</v>
      </c>
      <c r="N223" t="s">
        <v>8248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8226</v>
      </c>
      <c r="I224">
        <v>1427423940</v>
      </c>
      <c r="J224">
        <v>1422383318</v>
      </c>
      <c r="K224" t="b">
        <v>0</v>
      </c>
      <c r="L224" s="7">
        <v>2</v>
      </c>
      <c r="M224" t="b">
        <v>0</v>
      </c>
      <c r="N224" t="s">
        <v>8248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8226</v>
      </c>
      <c r="I225">
        <v>1463879100</v>
      </c>
      <c r="J225">
        <v>1461287350</v>
      </c>
      <c r="K225" t="b">
        <v>0</v>
      </c>
      <c r="L225" s="7">
        <v>0</v>
      </c>
      <c r="M225" t="b">
        <v>0</v>
      </c>
      <c r="N225" t="s">
        <v>8248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8224</v>
      </c>
      <c r="H226" t="s">
        <v>8228</v>
      </c>
      <c r="I226">
        <v>1436506726</v>
      </c>
      <c r="J226">
        <v>1431322726</v>
      </c>
      <c r="K226" t="b">
        <v>0</v>
      </c>
      <c r="L226" s="7">
        <v>0</v>
      </c>
      <c r="M226" t="b">
        <v>0</v>
      </c>
      <c r="N226" t="s">
        <v>8248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8226</v>
      </c>
      <c r="I227">
        <v>1460153054</v>
      </c>
      <c r="J227">
        <v>1457564654</v>
      </c>
      <c r="K227" t="b">
        <v>0</v>
      </c>
      <c r="L227" s="7">
        <v>0</v>
      </c>
      <c r="M227" t="b">
        <v>0</v>
      </c>
      <c r="N227" t="s">
        <v>8248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8224</v>
      </c>
      <c r="H228" t="s">
        <v>8227</v>
      </c>
      <c r="I228">
        <v>1433064540</v>
      </c>
      <c r="J228">
        <v>1428854344</v>
      </c>
      <c r="K228" t="b">
        <v>0</v>
      </c>
      <c r="L228" s="7">
        <v>2</v>
      </c>
      <c r="M228" t="b">
        <v>0</v>
      </c>
      <c r="N228" t="s">
        <v>8248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8226</v>
      </c>
      <c r="I229">
        <v>1436477241</v>
      </c>
      <c r="J229">
        <v>1433885241</v>
      </c>
      <c r="K229" t="b">
        <v>0</v>
      </c>
      <c r="L229" s="7">
        <v>0</v>
      </c>
      <c r="M229" t="b">
        <v>0</v>
      </c>
      <c r="N229" t="s">
        <v>8248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8224</v>
      </c>
      <c r="H230" t="s">
        <v>8227</v>
      </c>
      <c r="I230">
        <v>1433176105</v>
      </c>
      <c r="J230">
        <v>1427992105</v>
      </c>
      <c r="K230" t="b">
        <v>0</v>
      </c>
      <c r="L230" s="7">
        <v>0</v>
      </c>
      <c r="M230" t="b">
        <v>0</v>
      </c>
      <c r="N230" t="s">
        <v>8248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8224</v>
      </c>
      <c r="H231" t="s">
        <v>8229</v>
      </c>
      <c r="I231">
        <v>1455402297</v>
      </c>
      <c r="J231">
        <v>1452810297</v>
      </c>
      <c r="K231" t="b">
        <v>0</v>
      </c>
      <c r="L231" s="7">
        <v>0</v>
      </c>
      <c r="M231" t="b">
        <v>0</v>
      </c>
      <c r="N231" t="s">
        <v>8248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8226</v>
      </c>
      <c r="I232">
        <v>1433443151</v>
      </c>
      <c r="J232">
        <v>1430851151</v>
      </c>
      <c r="K232" t="b">
        <v>0</v>
      </c>
      <c r="L232" s="7">
        <v>2</v>
      </c>
      <c r="M232" t="b">
        <v>0</v>
      </c>
      <c r="N232" t="s">
        <v>8248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8226</v>
      </c>
      <c r="I233">
        <v>1451775651</v>
      </c>
      <c r="J233">
        <v>1449183651</v>
      </c>
      <c r="K233" t="b">
        <v>0</v>
      </c>
      <c r="L233" s="7">
        <v>0</v>
      </c>
      <c r="M233" t="b">
        <v>0</v>
      </c>
      <c r="N233" t="s">
        <v>8248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8224</v>
      </c>
      <c r="H234" t="s">
        <v>8227</v>
      </c>
      <c r="I234">
        <v>1425066546</v>
      </c>
      <c r="J234">
        <v>1422474546</v>
      </c>
      <c r="K234" t="b">
        <v>0</v>
      </c>
      <c r="L234" s="7">
        <v>7</v>
      </c>
      <c r="M234" t="b">
        <v>0</v>
      </c>
      <c r="N234" t="s">
        <v>8248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8226</v>
      </c>
      <c r="I235">
        <v>1475185972</v>
      </c>
      <c r="J235">
        <v>1472593972</v>
      </c>
      <c r="K235" t="b">
        <v>0</v>
      </c>
      <c r="L235" s="7">
        <v>0</v>
      </c>
      <c r="M235" t="b">
        <v>0</v>
      </c>
      <c r="N235" t="s">
        <v>8248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8226</v>
      </c>
      <c r="I236">
        <v>1434847859</v>
      </c>
      <c r="J236">
        <v>1431391859</v>
      </c>
      <c r="K236" t="b">
        <v>0</v>
      </c>
      <c r="L236" s="7">
        <v>5</v>
      </c>
      <c r="M236" t="b">
        <v>0</v>
      </c>
      <c r="N236" t="s">
        <v>8248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8226</v>
      </c>
      <c r="I237">
        <v>1436478497</v>
      </c>
      <c r="J237">
        <v>1433886497</v>
      </c>
      <c r="K237" t="b">
        <v>0</v>
      </c>
      <c r="L237" s="7">
        <v>0</v>
      </c>
      <c r="M237" t="b">
        <v>0</v>
      </c>
      <c r="N237" t="s">
        <v>8248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8226</v>
      </c>
      <c r="I238">
        <v>1451952000</v>
      </c>
      <c r="J238">
        <v>1447380099</v>
      </c>
      <c r="K238" t="b">
        <v>0</v>
      </c>
      <c r="L238" s="7">
        <v>0</v>
      </c>
      <c r="M238" t="b">
        <v>0</v>
      </c>
      <c r="N238" t="s">
        <v>8248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8226</v>
      </c>
      <c r="I239">
        <v>1457445069</v>
      </c>
      <c r="J239">
        <v>1452261069</v>
      </c>
      <c r="K239" t="b">
        <v>0</v>
      </c>
      <c r="L239" s="7">
        <v>1</v>
      </c>
      <c r="M239" t="b">
        <v>0</v>
      </c>
      <c r="N239" t="s">
        <v>8248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8226</v>
      </c>
      <c r="I240">
        <v>1483088400</v>
      </c>
      <c r="J240">
        <v>1481324760</v>
      </c>
      <c r="K240" t="b">
        <v>0</v>
      </c>
      <c r="L240" s="7">
        <v>0</v>
      </c>
      <c r="M240" t="b">
        <v>0</v>
      </c>
      <c r="N240" t="s">
        <v>8248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8224</v>
      </c>
      <c r="H241" t="s">
        <v>8228</v>
      </c>
      <c r="I241">
        <v>1446984000</v>
      </c>
      <c r="J241">
        <v>1445308730</v>
      </c>
      <c r="K241" t="b">
        <v>0</v>
      </c>
      <c r="L241" s="7">
        <v>5</v>
      </c>
      <c r="M241" t="b">
        <v>0</v>
      </c>
      <c r="N241" t="s">
        <v>8248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8226</v>
      </c>
      <c r="I242">
        <v>1367773211</v>
      </c>
      <c r="J242">
        <v>1363885211</v>
      </c>
      <c r="K242" t="b">
        <v>1</v>
      </c>
      <c r="L242" s="7">
        <v>137</v>
      </c>
      <c r="M242" t="b">
        <v>1</v>
      </c>
      <c r="N242" t="s">
        <v>8249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8226</v>
      </c>
      <c r="I243">
        <v>1419180304</v>
      </c>
      <c r="J243">
        <v>1415292304</v>
      </c>
      <c r="K243" t="b">
        <v>1</v>
      </c>
      <c r="L243" s="7">
        <v>376</v>
      </c>
      <c r="M243" t="b">
        <v>1</v>
      </c>
      <c r="N243" t="s">
        <v>8249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8226</v>
      </c>
      <c r="I244">
        <v>1324381790</v>
      </c>
      <c r="J244">
        <v>1321357790</v>
      </c>
      <c r="K244" t="b">
        <v>1</v>
      </c>
      <c r="L244" s="7">
        <v>202</v>
      </c>
      <c r="M244" t="b">
        <v>1</v>
      </c>
      <c r="N244" t="s">
        <v>8249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8226</v>
      </c>
      <c r="I245">
        <v>1393031304</v>
      </c>
      <c r="J245">
        <v>1390439304</v>
      </c>
      <c r="K245" t="b">
        <v>1</v>
      </c>
      <c r="L245" s="7">
        <v>328</v>
      </c>
      <c r="M245" t="b">
        <v>1</v>
      </c>
      <c r="N245" t="s">
        <v>8249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8226</v>
      </c>
      <c r="I246">
        <v>1268723160</v>
      </c>
      <c r="J246">
        <v>1265269559</v>
      </c>
      <c r="K246" t="b">
        <v>1</v>
      </c>
      <c r="L246" s="7">
        <v>84</v>
      </c>
      <c r="M246" t="b">
        <v>1</v>
      </c>
      <c r="N246" t="s">
        <v>8249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8226</v>
      </c>
      <c r="I247">
        <v>1345079785</v>
      </c>
      <c r="J247">
        <v>1342487785</v>
      </c>
      <c r="K247" t="b">
        <v>1</v>
      </c>
      <c r="L247" s="7">
        <v>96</v>
      </c>
      <c r="M247" t="b">
        <v>1</v>
      </c>
      <c r="N247" t="s">
        <v>8249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8226</v>
      </c>
      <c r="I248">
        <v>1292665405</v>
      </c>
      <c r="J248">
        <v>1288341805</v>
      </c>
      <c r="K248" t="b">
        <v>1</v>
      </c>
      <c r="L248" s="7">
        <v>223</v>
      </c>
      <c r="M248" t="b">
        <v>1</v>
      </c>
      <c r="N248" t="s">
        <v>8249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8226</v>
      </c>
      <c r="I249">
        <v>1287200340</v>
      </c>
      <c r="J249">
        <v>1284042614</v>
      </c>
      <c r="K249" t="b">
        <v>1</v>
      </c>
      <c r="L249" s="7">
        <v>62</v>
      </c>
      <c r="M249" t="b">
        <v>1</v>
      </c>
      <c r="N249" t="s">
        <v>8249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8226</v>
      </c>
      <c r="I250">
        <v>1325961309</v>
      </c>
      <c r="J250">
        <v>1322073309</v>
      </c>
      <c r="K250" t="b">
        <v>1</v>
      </c>
      <c r="L250" s="7">
        <v>146</v>
      </c>
      <c r="M250" t="b">
        <v>1</v>
      </c>
      <c r="N250" t="s">
        <v>8249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8226</v>
      </c>
      <c r="I251">
        <v>1282498800</v>
      </c>
      <c r="J251">
        <v>1275603020</v>
      </c>
      <c r="K251" t="b">
        <v>1</v>
      </c>
      <c r="L251" s="7">
        <v>235</v>
      </c>
      <c r="M251" t="b">
        <v>1</v>
      </c>
      <c r="N251" t="s">
        <v>8249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8226</v>
      </c>
      <c r="I252">
        <v>1370525691</v>
      </c>
      <c r="J252">
        <v>1367933691</v>
      </c>
      <c r="K252" t="b">
        <v>1</v>
      </c>
      <c r="L252" s="7">
        <v>437</v>
      </c>
      <c r="M252" t="b">
        <v>1</v>
      </c>
      <c r="N252" t="s">
        <v>8249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8226</v>
      </c>
      <c r="I253">
        <v>1337194800</v>
      </c>
      <c r="J253">
        <v>1334429646</v>
      </c>
      <c r="K253" t="b">
        <v>1</v>
      </c>
      <c r="L253" s="7">
        <v>77</v>
      </c>
      <c r="M253" t="b">
        <v>1</v>
      </c>
      <c r="N253" t="s">
        <v>8249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8226</v>
      </c>
      <c r="I254">
        <v>1275364740</v>
      </c>
      <c r="J254">
        <v>1269878058</v>
      </c>
      <c r="K254" t="b">
        <v>1</v>
      </c>
      <c r="L254" s="7">
        <v>108</v>
      </c>
      <c r="M254" t="b">
        <v>1</v>
      </c>
      <c r="N254" t="s">
        <v>8249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8226</v>
      </c>
      <c r="I255">
        <v>1329320235</v>
      </c>
      <c r="J255">
        <v>1326728235</v>
      </c>
      <c r="K255" t="b">
        <v>1</v>
      </c>
      <c r="L255" s="7">
        <v>7</v>
      </c>
      <c r="M255" t="b">
        <v>1</v>
      </c>
      <c r="N255" t="s">
        <v>8249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8226</v>
      </c>
      <c r="I256">
        <v>1445047200</v>
      </c>
      <c r="J256">
        <v>1442443910</v>
      </c>
      <c r="K256" t="b">
        <v>1</v>
      </c>
      <c r="L256" s="7">
        <v>314</v>
      </c>
      <c r="M256" t="b">
        <v>1</v>
      </c>
      <c r="N256" t="s">
        <v>8249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8226</v>
      </c>
      <c r="I257">
        <v>1300275482</v>
      </c>
      <c r="J257">
        <v>1297687082</v>
      </c>
      <c r="K257" t="b">
        <v>1</v>
      </c>
      <c r="L257" s="7">
        <v>188</v>
      </c>
      <c r="M257" t="b">
        <v>1</v>
      </c>
      <c r="N257" t="s">
        <v>8249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8226</v>
      </c>
      <c r="I258">
        <v>1363458467</v>
      </c>
      <c r="J258">
        <v>1360866467</v>
      </c>
      <c r="K258" t="b">
        <v>1</v>
      </c>
      <c r="L258" s="7">
        <v>275</v>
      </c>
      <c r="M258" t="b">
        <v>1</v>
      </c>
      <c r="N258" t="s">
        <v>8249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8226</v>
      </c>
      <c r="I259">
        <v>1463670162</v>
      </c>
      <c r="J259">
        <v>1461078162</v>
      </c>
      <c r="K259" t="b">
        <v>1</v>
      </c>
      <c r="L259" s="7">
        <v>560</v>
      </c>
      <c r="M259" t="b">
        <v>1</v>
      </c>
      <c r="N259" t="s">
        <v>8249</v>
      </c>
      <c r="O259" s="5">
        <f t="shared" ref="O259:O262" si="24">(E259/D259)*100</f>
        <v>106.72648571428572</v>
      </c>
      <c r="P259" s="6">
        <f t="shared" ref="P259:P322" si="25">IF(L259,E259/L259,0)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(((J259/60)/60/24)+DATE(1970,1,1))</f>
        <v>42479.626875000002</v>
      </c>
      <c r="T259" s="10">
        <f t="shared" ref="T259:T322" si="2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8226</v>
      </c>
      <c r="I260">
        <v>1308359666</v>
      </c>
      <c r="J260">
        <v>1305767666</v>
      </c>
      <c r="K260" t="b">
        <v>1</v>
      </c>
      <c r="L260" s="7">
        <v>688</v>
      </c>
      <c r="M260" t="b">
        <v>1</v>
      </c>
      <c r="N260" t="s">
        <v>8249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8226</v>
      </c>
      <c r="I261">
        <v>1428514969</v>
      </c>
      <c r="J261">
        <v>1425922969</v>
      </c>
      <c r="K261" t="b">
        <v>1</v>
      </c>
      <c r="L261" s="7">
        <v>942</v>
      </c>
      <c r="M261" t="b">
        <v>1</v>
      </c>
      <c r="N261" t="s">
        <v>8249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8226</v>
      </c>
      <c r="I262">
        <v>1279360740</v>
      </c>
      <c r="J262">
        <v>1275415679</v>
      </c>
      <c r="K262" t="b">
        <v>1</v>
      </c>
      <c r="L262" s="7">
        <v>88</v>
      </c>
      <c r="M262" t="b">
        <v>1</v>
      </c>
      <c r="N262" t="s">
        <v>8249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8226</v>
      </c>
      <c r="I263">
        <v>1339080900</v>
      </c>
      <c r="J263">
        <v>1334783704</v>
      </c>
      <c r="K263" t="b">
        <v>1</v>
      </c>
      <c r="L263" s="7">
        <v>220</v>
      </c>
      <c r="M263" t="b">
        <v>1</v>
      </c>
      <c r="N263" t="s">
        <v>8249</v>
      </c>
      <c r="O263" s="5">
        <f>(E263/D263)*100</f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8226</v>
      </c>
      <c r="I264">
        <v>1298699828</v>
      </c>
      <c r="J264">
        <v>1294811828</v>
      </c>
      <c r="K264" t="b">
        <v>1</v>
      </c>
      <c r="L264" s="7">
        <v>145</v>
      </c>
      <c r="M264" t="b">
        <v>1</v>
      </c>
      <c r="N264" t="s">
        <v>8249</v>
      </c>
      <c r="O264" s="5">
        <f t="shared" ref="O264:O327" si="30">(E264/D264)*100</f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8226</v>
      </c>
      <c r="I265">
        <v>1348786494</v>
      </c>
      <c r="J265">
        <v>1346194494</v>
      </c>
      <c r="K265" t="b">
        <v>1</v>
      </c>
      <c r="L265" s="7">
        <v>963</v>
      </c>
      <c r="M265" t="b">
        <v>1</v>
      </c>
      <c r="N265" t="s">
        <v>8249</v>
      </c>
      <c r="O265" s="5">
        <f t="shared" si="30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8226</v>
      </c>
      <c r="I266">
        <v>1336747995</v>
      </c>
      <c r="J266">
        <v>1334155995</v>
      </c>
      <c r="K266" t="b">
        <v>1</v>
      </c>
      <c r="L266" s="7">
        <v>91</v>
      </c>
      <c r="M266" t="b">
        <v>1</v>
      </c>
      <c r="N266" t="s">
        <v>8249</v>
      </c>
      <c r="O266" s="5">
        <f t="shared" si="30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8226</v>
      </c>
      <c r="I267">
        <v>1273522560</v>
      </c>
      <c r="J267">
        <v>1269928430</v>
      </c>
      <c r="K267" t="b">
        <v>1</v>
      </c>
      <c r="L267" s="7">
        <v>58</v>
      </c>
      <c r="M267" t="b">
        <v>1</v>
      </c>
      <c r="N267" t="s">
        <v>8249</v>
      </c>
      <c r="O267" s="5">
        <f t="shared" si="30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8226</v>
      </c>
      <c r="I268">
        <v>1271994660</v>
      </c>
      <c r="J268">
        <v>1264565507</v>
      </c>
      <c r="K268" t="b">
        <v>1</v>
      </c>
      <c r="L268" s="7">
        <v>36</v>
      </c>
      <c r="M268" t="b">
        <v>1</v>
      </c>
      <c r="N268" t="s">
        <v>8249</v>
      </c>
      <c r="O268" s="5">
        <f t="shared" si="30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8227</v>
      </c>
      <c r="I269">
        <v>1403693499</v>
      </c>
      <c r="J269">
        <v>1401101499</v>
      </c>
      <c r="K269" t="b">
        <v>1</v>
      </c>
      <c r="L269" s="7">
        <v>165</v>
      </c>
      <c r="M269" t="b">
        <v>1</v>
      </c>
      <c r="N269" t="s">
        <v>8249</v>
      </c>
      <c r="O269" s="5">
        <f t="shared" si="30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8226</v>
      </c>
      <c r="I270">
        <v>1320640778</v>
      </c>
      <c r="J270">
        <v>1316749178</v>
      </c>
      <c r="K270" t="b">
        <v>1</v>
      </c>
      <c r="L270" s="7">
        <v>111</v>
      </c>
      <c r="M270" t="b">
        <v>1</v>
      </c>
      <c r="N270" t="s">
        <v>8249</v>
      </c>
      <c r="O270" s="5">
        <f t="shared" si="30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8224</v>
      </c>
      <c r="H271" t="s">
        <v>8228</v>
      </c>
      <c r="I271">
        <v>1487738622</v>
      </c>
      <c r="J271">
        <v>1485146622</v>
      </c>
      <c r="K271" t="b">
        <v>1</v>
      </c>
      <c r="L271" s="7">
        <v>1596</v>
      </c>
      <c r="M271" t="b">
        <v>1</v>
      </c>
      <c r="N271" t="s">
        <v>8249</v>
      </c>
      <c r="O271" s="5">
        <f t="shared" si="30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8226</v>
      </c>
      <c r="I272">
        <v>1306296000</v>
      </c>
      <c r="J272">
        <v>1301950070</v>
      </c>
      <c r="K272" t="b">
        <v>1</v>
      </c>
      <c r="L272" s="7">
        <v>61</v>
      </c>
      <c r="M272" t="b">
        <v>1</v>
      </c>
      <c r="N272" t="s">
        <v>8249</v>
      </c>
      <c r="O272" s="5">
        <f t="shared" si="30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8226</v>
      </c>
      <c r="I273">
        <v>1388649600</v>
      </c>
      <c r="J273">
        <v>1386123861</v>
      </c>
      <c r="K273" t="b">
        <v>1</v>
      </c>
      <c r="L273" s="7">
        <v>287</v>
      </c>
      <c r="M273" t="b">
        <v>1</v>
      </c>
      <c r="N273" t="s">
        <v>8249</v>
      </c>
      <c r="O273" s="5">
        <f t="shared" si="30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8226</v>
      </c>
      <c r="I274">
        <v>1272480540</v>
      </c>
      <c r="J274">
        <v>1267220191</v>
      </c>
      <c r="K274" t="b">
        <v>1</v>
      </c>
      <c r="L274" s="7">
        <v>65</v>
      </c>
      <c r="M274" t="b">
        <v>1</v>
      </c>
      <c r="N274" t="s">
        <v>8249</v>
      </c>
      <c r="O274" s="5">
        <f t="shared" si="30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8226</v>
      </c>
      <c r="I275">
        <v>1309694266</v>
      </c>
      <c r="J275">
        <v>1307102266</v>
      </c>
      <c r="K275" t="b">
        <v>1</v>
      </c>
      <c r="L275" s="7">
        <v>118</v>
      </c>
      <c r="M275" t="b">
        <v>1</v>
      </c>
      <c r="N275" t="s">
        <v>8249</v>
      </c>
      <c r="O275" s="5">
        <f t="shared" si="30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8226</v>
      </c>
      <c r="I276">
        <v>1333609140</v>
      </c>
      <c r="J276">
        <v>1330638829</v>
      </c>
      <c r="K276" t="b">
        <v>1</v>
      </c>
      <c r="L276" s="7">
        <v>113</v>
      </c>
      <c r="M276" t="b">
        <v>1</v>
      </c>
      <c r="N276" t="s">
        <v>8249</v>
      </c>
      <c r="O276" s="5">
        <f t="shared" si="30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8226</v>
      </c>
      <c r="I277">
        <v>1352511966</v>
      </c>
      <c r="J277">
        <v>1349916366</v>
      </c>
      <c r="K277" t="b">
        <v>1</v>
      </c>
      <c r="L277" s="7">
        <v>332</v>
      </c>
      <c r="M277" t="b">
        <v>1</v>
      </c>
      <c r="N277" t="s">
        <v>8249</v>
      </c>
      <c r="O277" s="5">
        <f t="shared" si="30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8226</v>
      </c>
      <c r="I278">
        <v>1335574674</v>
      </c>
      <c r="J278">
        <v>1330394274</v>
      </c>
      <c r="K278" t="b">
        <v>1</v>
      </c>
      <c r="L278" s="7">
        <v>62</v>
      </c>
      <c r="M278" t="b">
        <v>1</v>
      </c>
      <c r="N278" t="s">
        <v>8249</v>
      </c>
      <c r="O278" s="5">
        <f t="shared" si="30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8226</v>
      </c>
      <c r="I279">
        <v>1432416219</v>
      </c>
      <c r="J279">
        <v>1429824219</v>
      </c>
      <c r="K279" t="b">
        <v>1</v>
      </c>
      <c r="L279" s="7">
        <v>951</v>
      </c>
      <c r="M279" t="b">
        <v>1</v>
      </c>
      <c r="N279" t="s">
        <v>8249</v>
      </c>
      <c r="O279" s="5">
        <f t="shared" si="30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8226</v>
      </c>
      <c r="I280">
        <v>1350003539</v>
      </c>
      <c r="J280">
        <v>1347411539</v>
      </c>
      <c r="K280" t="b">
        <v>1</v>
      </c>
      <c r="L280" s="7">
        <v>415</v>
      </c>
      <c r="M280" t="b">
        <v>1</v>
      </c>
      <c r="N280" t="s">
        <v>8249</v>
      </c>
      <c r="O280" s="5">
        <f t="shared" si="30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8226</v>
      </c>
      <c r="I281">
        <v>1488160860</v>
      </c>
      <c r="J281">
        <v>1485237096</v>
      </c>
      <c r="K281" t="b">
        <v>1</v>
      </c>
      <c r="L281" s="7">
        <v>305</v>
      </c>
      <c r="M281" t="b">
        <v>1</v>
      </c>
      <c r="N281" t="s">
        <v>8249</v>
      </c>
      <c r="O281" s="5">
        <f t="shared" si="30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8226</v>
      </c>
      <c r="I282">
        <v>1401459035</v>
      </c>
      <c r="J282">
        <v>1397571035</v>
      </c>
      <c r="K282" t="b">
        <v>1</v>
      </c>
      <c r="L282" s="7">
        <v>2139</v>
      </c>
      <c r="M282" t="b">
        <v>1</v>
      </c>
      <c r="N282" t="s">
        <v>8249</v>
      </c>
      <c r="O282" s="5">
        <f t="shared" si="30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8226</v>
      </c>
      <c r="I283">
        <v>1249932360</v>
      </c>
      <c r="J283">
        <v>1242532513</v>
      </c>
      <c r="K283" t="b">
        <v>1</v>
      </c>
      <c r="L283" s="7">
        <v>79</v>
      </c>
      <c r="M283" t="b">
        <v>1</v>
      </c>
      <c r="N283" t="s">
        <v>8249</v>
      </c>
      <c r="O283" s="5">
        <f t="shared" si="30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8226</v>
      </c>
      <c r="I284">
        <v>1266876000</v>
      </c>
      <c r="J284">
        <v>1263679492</v>
      </c>
      <c r="K284" t="b">
        <v>1</v>
      </c>
      <c r="L284" s="7">
        <v>179</v>
      </c>
      <c r="M284" t="b">
        <v>1</v>
      </c>
      <c r="N284" t="s">
        <v>8249</v>
      </c>
      <c r="O284" s="5">
        <f t="shared" si="30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8226</v>
      </c>
      <c r="I285">
        <v>1306904340</v>
      </c>
      <c r="J285">
        <v>1305219744</v>
      </c>
      <c r="K285" t="b">
        <v>1</v>
      </c>
      <c r="L285" s="7">
        <v>202</v>
      </c>
      <c r="M285" t="b">
        <v>1</v>
      </c>
      <c r="N285" t="s">
        <v>8249</v>
      </c>
      <c r="O285" s="5">
        <f t="shared" si="30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8226</v>
      </c>
      <c r="I286">
        <v>1327167780</v>
      </c>
      <c r="J286">
        <v>1325007780</v>
      </c>
      <c r="K286" t="b">
        <v>1</v>
      </c>
      <c r="L286" s="7">
        <v>760</v>
      </c>
      <c r="M286" t="b">
        <v>1</v>
      </c>
      <c r="N286" t="s">
        <v>8249</v>
      </c>
      <c r="O286" s="5">
        <f t="shared" si="30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8226</v>
      </c>
      <c r="I287">
        <v>1379614128</v>
      </c>
      <c r="J287">
        <v>1377022128</v>
      </c>
      <c r="K287" t="b">
        <v>1</v>
      </c>
      <c r="L287" s="7">
        <v>563</v>
      </c>
      <c r="M287" t="b">
        <v>1</v>
      </c>
      <c r="N287" t="s">
        <v>8249</v>
      </c>
      <c r="O287" s="5">
        <f t="shared" si="30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8226</v>
      </c>
      <c r="I288">
        <v>1364236524</v>
      </c>
      <c r="J288">
        <v>1360352124</v>
      </c>
      <c r="K288" t="b">
        <v>1</v>
      </c>
      <c r="L288" s="7">
        <v>135</v>
      </c>
      <c r="M288" t="b">
        <v>1</v>
      </c>
      <c r="N288" t="s">
        <v>8249</v>
      </c>
      <c r="O288" s="5">
        <f t="shared" si="30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8226</v>
      </c>
      <c r="I289">
        <v>1351828800</v>
      </c>
      <c r="J289">
        <v>1349160018</v>
      </c>
      <c r="K289" t="b">
        <v>1</v>
      </c>
      <c r="L289" s="7">
        <v>290</v>
      </c>
      <c r="M289" t="b">
        <v>1</v>
      </c>
      <c r="N289" t="s">
        <v>8249</v>
      </c>
      <c r="O289" s="5">
        <f t="shared" si="30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8226</v>
      </c>
      <c r="I290">
        <v>1340683393</v>
      </c>
      <c r="J290">
        <v>1337659393</v>
      </c>
      <c r="K290" t="b">
        <v>1</v>
      </c>
      <c r="L290" s="7">
        <v>447</v>
      </c>
      <c r="M290" t="b">
        <v>1</v>
      </c>
      <c r="N290" t="s">
        <v>8249</v>
      </c>
      <c r="O290" s="5">
        <f t="shared" si="30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8227</v>
      </c>
      <c r="I291">
        <v>1383389834</v>
      </c>
      <c r="J291">
        <v>1380797834</v>
      </c>
      <c r="K291" t="b">
        <v>1</v>
      </c>
      <c r="L291" s="7">
        <v>232</v>
      </c>
      <c r="M291" t="b">
        <v>1</v>
      </c>
      <c r="N291" t="s">
        <v>8249</v>
      </c>
      <c r="O291" s="5">
        <f t="shared" si="30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8226</v>
      </c>
      <c r="I292">
        <v>1296633540</v>
      </c>
      <c r="J292">
        <v>1292316697</v>
      </c>
      <c r="K292" t="b">
        <v>1</v>
      </c>
      <c r="L292" s="7">
        <v>168</v>
      </c>
      <c r="M292" t="b">
        <v>1</v>
      </c>
      <c r="N292" t="s">
        <v>8249</v>
      </c>
      <c r="O292" s="5">
        <f t="shared" si="30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8226</v>
      </c>
      <c r="I293">
        <v>1367366460</v>
      </c>
      <c r="J293">
        <v>1365791246</v>
      </c>
      <c r="K293" t="b">
        <v>1</v>
      </c>
      <c r="L293" s="7">
        <v>128</v>
      </c>
      <c r="M293" t="b">
        <v>1</v>
      </c>
      <c r="N293" t="s">
        <v>8249</v>
      </c>
      <c r="O293" s="5">
        <f t="shared" si="30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8226</v>
      </c>
      <c r="I294">
        <v>1319860740</v>
      </c>
      <c r="J294">
        <v>1317064599</v>
      </c>
      <c r="K294" t="b">
        <v>1</v>
      </c>
      <c r="L294" s="7">
        <v>493</v>
      </c>
      <c r="M294" t="b">
        <v>1</v>
      </c>
      <c r="N294" t="s">
        <v>8249</v>
      </c>
      <c r="O294" s="5">
        <f t="shared" si="30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8226</v>
      </c>
      <c r="I295">
        <v>1398009714</v>
      </c>
      <c r="J295">
        <v>1395417714</v>
      </c>
      <c r="K295" t="b">
        <v>1</v>
      </c>
      <c r="L295" s="7">
        <v>131</v>
      </c>
      <c r="M295" t="b">
        <v>1</v>
      </c>
      <c r="N295" t="s">
        <v>8249</v>
      </c>
      <c r="O295" s="5">
        <f t="shared" si="30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8226</v>
      </c>
      <c r="I296">
        <v>1279555200</v>
      </c>
      <c r="J296">
        <v>1276480894</v>
      </c>
      <c r="K296" t="b">
        <v>1</v>
      </c>
      <c r="L296" s="7">
        <v>50</v>
      </c>
      <c r="M296" t="b">
        <v>1</v>
      </c>
      <c r="N296" t="s">
        <v>8249</v>
      </c>
      <c r="O296" s="5">
        <f t="shared" si="30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8226</v>
      </c>
      <c r="I297">
        <v>1383264000</v>
      </c>
      <c r="J297">
        <v>1378080409</v>
      </c>
      <c r="K297" t="b">
        <v>1</v>
      </c>
      <c r="L297" s="7">
        <v>665</v>
      </c>
      <c r="M297" t="b">
        <v>1</v>
      </c>
      <c r="N297" t="s">
        <v>8249</v>
      </c>
      <c r="O297" s="5">
        <f t="shared" si="30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8226</v>
      </c>
      <c r="I298">
        <v>1347017083</v>
      </c>
      <c r="J298">
        <v>1344857083</v>
      </c>
      <c r="K298" t="b">
        <v>1</v>
      </c>
      <c r="L298" s="7">
        <v>129</v>
      </c>
      <c r="M298" t="b">
        <v>1</v>
      </c>
      <c r="N298" t="s">
        <v>8249</v>
      </c>
      <c r="O298" s="5">
        <f t="shared" si="30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8226</v>
      </c>
      <c r="I299">
        <v>1430452740</v>
      </c>
      <c r="J299">
        <v>1427390901</v>
      </c>
      <c r="K299" t="b">
        <v>1</v>
      </c>
      <c r="L299" s="7">
        <v>142</v>
      </c>
      <c r="M299" t="b">
        <v>1</v>
      </c>
      <c r="N299" t="s">
        <v>8249</v>
      </c>
      <c r="O299" s="5">
        <f t="shared" si="30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8226</v>
      </c>
      <c r="I300">
        <v>1399669200</v>
      </c>
      <c r="J300">
        <v>1394536048</v>
      </c>
      <c r="K300" t="b">
        <v>1</v>
      </c>
      <c r="L300" s="7">
        <v>2436</v>
      </c>
      <c r="M300" t="b">
        <v>1</v>
      </c>
      <c r="N300" t="s">
        <v>8249</v>
      </c>
      <c r="O300" s="5">
        <f t="shared" si="30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8226</v>
      </c>
      <c r="I301">
        <v>1289975060</v>
      </c>
      <c r="J301">
        <v>1287379460</v>
      </c>
      <c r="K301" t="b">
        <v>1</v>
      </c>
      <c r="L301" s="7">
        <v>244</v>
      </c>
      <c r="M301" t="b">
        <v>1</v>
      </c>
      <c r="N301" t="s">
        <v>8249</v>
      </c>
      <c r="O301" s="5">
        <f t="shared" si="30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8226</v>
      </c>
      <c r="I302">
        <v>1303686138</v>
      </c>
      <c r="J302">
        <v>1301007738</v>
      </c>
      <c r="K302" t="b">
        <v>1</v>
      </c>
      <c r="L302" s="7">
        <v>298</v>
      </c>
      <c r="M302" t="b">
        <v>1</v>
      </c>
      <c r="N302" t="s">
        <v>8249</v>
      </c>
      <c r="O302" s="5">
        <f t="shared" si="30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8226</v>
      </c>
      <c r="I303">
        <v>1363711335</v>
      </c>
      <c r="J303">
        <v>1360258935</v>
      </c>
      <c r="K303" t="b">
        <v>1</v>
      </c>
      <c r="L303" s="7">
        <v>251</v>
      </c>
      <c r="M303" t="b">
        <v>1</v>
      </c>
      <c r="N303" t="s">
        <v>8249</v>
      </c>
      <c r="O303" s="5">
        <f t="shared" si="30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8226</v>
      </c>
      <c r="I304">
        <v>1330115638</v>
      </c>
      <c r="J304">
        <v>1327523638</v>
      </c>
      <c r="K304" t="b">
        <v>1</v>
      </c>
      <c r="L304" s="7">
        <v>108</v>
      </c>
      <c r="M304" t="b">
        <v>1</v>
      </c>
      <c r="N304" t="s">
        <v>8249</v>
      </c>
      <c r="O304" s="5">
        <f t="shared" si="30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8226</v>
      </c>
      <c r="I305">
        <v>1338601346</v>
      </c>
      <c r="J305">
        <v>1336009346</v>
      </c>
      <c r="K305" t="b">
        <v>1</v>
      </c>
      <c r="L305" s="7">
        <v>82</v>
      </c>
      <c r="M305" t="b">
        <v>1</v>
      </c>
      <c r="N305" t="s">
        <v>8249</v>
      </c>
      <c r="O305" s="5">
        <f t="shared" si="30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8226</v>
      </c>
      <c r="I306">
        <v>1346464800</v>
      </c>
      <c r="J306">
        <v>1343096197</v>
      </c>
      <c r="K306" t="b">
        <v>1</v>
      </c>
      <c r="L306" s="7">
        <v>74</v>
      </c>
      <c r="M306" t="b">
        <v>1</v>
      </c>
      <c r="N306" t="s">
        <v>8249</v>
      </c>
      <c r="O306" s="5">
        <f t="shared" si="30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8226</v>
      </c>
      <c r="I307">
        <v>1331392049</v>
      </c>
      <c r="J307">
        <v>1328800049</v>
      </c>
      <c r="K307" t="b">
        <v>1</v>
      </c>
      <c r="L307" s="7">
        <v>189</v>
      </c>
      <c r="M307" t="b">
        <v>1</v>
      </c>
      <c r="N307" t="s">
        <v>8249</v>
      </c>
      <c r="O307" s="5">
        <f t="shared" si="30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8226</v>
      </c>
      <c r="I308">
        <v>1363806333</v>
      </c>
      <c r="J308">
        <v>1362081933</v>
      </c>
      <c r="K308" t="b">
        <v>1</v>
      </c>
      <c r="L308" s="7">
        <v>80</v>
      </c>
      <c r="M308" t="b">
        <v>1</v>
      </c>
      <c r="N308" t="s">
        <v>8249</v>
      </c>
      <c r="O308" s="5">
        <f t="shared" si="30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8226</v>
      </c>
      <c r="I309">
        <v>1360276801</v>
      </c>
      <c r="J309">
        <v>1357684801</v>
      </c>
      <c r="K309" t="b">
        <v>1</v>
      </c>
      <c r="L309" s="7">
        <v>576</v>
      </c>
      <c r="M309" t="b">
        <v>1</v>
      </c>
      <c r="N309" t="s">
        <v>8249</v>
      </c>
      <c r="O309" s="5">
        <f t="shared" si="30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8226</v>
      </c>
      <c r="I310">
        <v>1299775210</v>
      </c>
      <c r="J310">
        <v>1295887210</v>
      </c>
      <c r="K310" t="b">
        <v>1</v>
      </c>
      <c r="L310" s="7">
        <v>202</v>
      </c>
      <c r="M310" t="b">
        <v>1</v>
      </c>
      <c r="N310" t="s">
        <v>8249</v>
      </c>
      <c r="O310" s="5">
        <f t="shared" si="30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8226</v>
      </c>
      <c r="I311">
        <v>1346695334</v>
      </c>
      <c r="J311">
        <v>1344880934</v>
      </c>
      <c r="K311" t="b">
        <v>1</v>
      </c>
      <c r="L311" s="7">
        <v>238</v>
      </c>
      <c r="M311" t="b">
        <v>1</v>
      </c>
      <c r="N311" t="s">
        <v>8249</v>
      </c>
      <c r="O311" s="5">
        <f t="shared" si="30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8226</v>
      </c>
      <c r="I312">
        <v>1319076000</v>
      </c>
      <c r="J312">
        <v>1317788623</v>
      </c>
      <c r="K312" t="b">
        <v>1</v>
      </c>
      <c r="L312" s="7">
        <v>36</v>
      </c>
      <c r="M312" t="b">
        <v>1</v>
      </c>
      <c r="N312" t="s">
        <v>8249</v>
      </c>
      <c r="O312" s="5">
        <f t="shared" si="30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8226</v>
      </c>
      <c r="I313">
        <v>1325404740</v>
      </c>
      <c r="J313">
        <v>1321852592</v>
      </c>
      <c r="K313" t="b">
        <v>1</v>
      </c>
      <c r="L313" s="7">
        <v>150</v>
      </c>
      <c r="M313" t="b">
        <v>1</v>
      </c>
      <c r="N313" t="s">
        <v>8249</v>
      </c>
      <c r="O313" s="5">
        <f t="shared" si="30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8226</v>
      </c>
      <c r="I314">
        <v>1365973432</v>
      </c>
      <c r="J314">
        <v>1363381432</v>
      </c>
      <c r="K314" t="b">
        <v>1</v>
      </c>
      <c r="L314" s="7">
        <v>146</v>
      </c>
      <c r="M314" t="b">
        <v>1</v>
      </c>
      <c r="N314" t="s">
        <v>8249</v>
      </c>
      <c r="O314" s="5">
        <f t="shared" si="30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8226</v>
      </c>
      <c r="I315">
        <v>1281542340</v>
      </c>
      <c r="J315">
        <v>1277702894</v>
      </c>
      <c r="K315" t="b">
        <v>1</v>
      </c>
      <c r="L315" s="7">
        <v>222</v>
      </c>
      <c r="M315" t="b">
        <v>1</v>
      </c>
      <c r="N315" t="s">
        <v>8249</v>
      </c>
      <c r="O315" s="5">
        <f t="shared" si="30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8226</v>
      </c>
      <c r="I316">
        <v>1362167988</v>
      </c>
      <c r="J316">
        <v>1359575988</v>
      </c>
      <c r="K316" t="b">
        <v>1</v>
      </c>
      <c r="L316" s="7">
        <v>120</v>
      </c>
      <c r="M316" t="b">
        <v>1</v>
      </c>
      <c r="N316" t="s">
        <v>8249</v>
      </c>
      <c r="O316" s="5">
        <f t="shared" si="30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8226</v>
      </c>
      <c r="I317">
        <v>1345660334</v>
      </c>
      <c r="J317">
        <v>1343068334</v>
      </c>
      <c r="K317" t="b">
        <v>1</v>
      </c>
      <c r="L317" s="7">
        <v>126</v>
      </c>
      <c r="M317" t="b">
        <v>1</v>
      </c>
      <c r="N317" t="s">
        <v>8249</v>
      </c>
      <c r="O317" s="5">
        <f t="shared" si="30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8224</v>
      </c>
      <c r="H318" t="s">
        <v>8231</v>
      </c>
      <c r="I318">
        <v>1418273940</v>
      </c>
      <c r="J318">
        <v>1415398197</v>
      </c>
      <c r="K318" t="b">
        <v>1</v>
      </c>
      <c r="L318" s="7">
        <v>158</v>
      </c>
      <c r="M318" t="b">
        <v>1</v>
      </c>
      <c r="N318" t="s">
        <v>8249</v>
      </c>
      <c r="O318" s="5">
        <f t="shared" si="30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8226</v>
      </c>
      <c r="I319">
        <v>1386778483</v>
      </c>
      <c r="J319">
        <v>1384186483</v>
      </c>
      <c r="K319" t="b">
        <v>1</v>
      </c>
      <c r="L319" s="7">
        <v>316</v>
      </c>
      <c r="M319" t="b">
        <v>1</v>
      </c>
      <c r="N319" t="s">
        <v>8249</v>
      </c>
      <c r="O319" s="5">
        <f t="shared" si="30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8226</v>
      </c>
      <c r="I320">
        <v>1364342151</v>
      </c>
      <c r="J320">
        <v>1361753751</v>
      </c>
      <c r="K320" t="b">
        <v>1</v>
      </c>
      <c r="L320" s="7">
        <v>284</v>
      </c>
      <c r="M320" t="b">
        <v>1</v>
      </c>
      <c r="N320" t="s">
        <v>8249</v>
      </c>
      <c r="O320" s="5">
        <f t="shared" si="30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8226</v>
      </c>
      <c r="I321">
        <v>1265097540</v>
      </c>
      <c r="J321">
        <v>1257538029</v>
      </c>
      <c r="K321" t="b">
        <v>1</v>
      </c>
      <c r="L321" s="7">
        <v>51</v>
      </c>
      <c r="M321" t="b">
        <v>1</v>
      </c>
      <c r="N321" t="s">
        <v>8249</v>
      </c>
      <c r="O321" s="5">
        <f t="shared" si="30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8227</v>
      </c>
      <c r="I322">
        <v>1450825200</v>
      </c>
      <c r="J322">
        <v>1448284433</v>
      </c>
      <c r="K322" t="b">
        <v>1</v>
      </c>
      <c r="L322" s="7">
        <v>158</v>
      </c>
      <c r="M322" t="b">
        <v>1</v>
      </c>
      <c r="N322" t="s">
        <v>8249</v>
      </c>
      <c r="O322" s="5">
        <f t="shared" si="30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8224</v>
      </c>
      <c r="H323" t="s">
        <v>8229</v>
      </c>
      <c r="I323">
        <v>1478605386</v>
      </c>
      <c r="J323">
        <v>1475577786</v>
      </c>
      <c r="K323" t="b">
        <v>1</v>
      </c>
      <c r="L323" s="7">
        <v>337</v>
      </c>
      <c r="M323" t="b">
        <v>1</v>
      </c>
      <c r="N323" t="s">
        <v>8249</v>
      </c>
      <c r="O323" s="5">
        <f t="shared" si="30"/>
        <v>102.66285714285715</v>
      </c>
      <c r="P323" s="6">
        <f t="shared" ref="P323:P386" si="31">IF(L323,E323/L323,0)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(((J323/60)/60/24)+DATE(1970,1,1))</f>
        <v>42647.446597222224</v>
      </c>
      <c r="T323" s="10">
        <f t="shared" ref="T323:T386" si="35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8226</v>
      </c>
      <c r="I324">
        <v>1463146848</v>
      </c>
      <c r="J324">
        <v>1460554848</v>
      </c>
      <c r="K324" t="b">
        <v>1</v>
      </c>
      <c r="L324" s="7">
        <v>186</v>
      </c>
      <c r="M324" t="b">
        <v>1</v>
      </c>
      <c r="N324" t="s">
        <v>8249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8226</v>
      </c>
      <c r="I325">
        <v>1482307140</v>
      </c>
      <c r="J325">
        <v>1479886966</v>
      </c>
      <c r="K325" t="b">
        <v>1</v>
      </c>
      <c r="L325" s="7">
        <v>58</v>
      </c>
      <c r="M325" t="b">
        <v>1</v>
      </c>
      <c r="N325" t="s">
        <v>8249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8226</v>
      </c>
      <c r="I326">
        <v>1438441308</v>
      </c>
      <c r="J326">
        <v>1435590108</v>
      </c>
      <c r="K326" t="b">
        <v>1</v>
      </c>
      <c r="L326" s="7">
        <v>82</v>
      </c>
      <c r="M326" t="b">
        <v>1</v>
      </c>
      <c r="N326" t="s">
        <v>8249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8226</v>
      </c>
      <c r="I327">
        <v>1482208233</v>
      </c>
      <c r="J327">
        <v>1479184233</v>
      </c>
      <c r="K327" t="b">
        <v>1</v>
      </c>
      <c r="L327" s="7">
        <v>736</v>
      </c>
      <c r="M327" t="b">
        <v>1</v>
      </c>
      <c r="N327" t="s">
        <v>8249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8226</v>
      </c>
      <c r="I328">
        <v>1489532220</v>
      </c>
      <c r="J328">
        <v>1486625606</v>
      </c>
      <c r="K328" t="b">
        <v>1</v>
      </c>
      <c r="L328" s="7">
        <v>1151</v>
      </c>
      <c r="M328" t="b">
        <v>1</v>
      </c>
      <c r="N328" t="s">
        <v>8249</v>
      </c>
      <c r="O328" s="5">
        <f t="shared" ref="O328:O391" si="36">(E328/D328)*100</f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8226</v>
      </c>
      <c r="I329">
        <v>1427011200</v>
      </c>
      <c r="J329">
        <v>1424669929</v>
      </c>
      <c r="K329" t="b">
        <v>1</v>
      </c>
      <c r="L329" s="7">
        <v>34</v>
      </c>
      <c r="M329" t="b">
        <v>1</v>
      </c>
      <c r="N329" t="s">
        <v>8249</v>
      </c>
      <c r="O329" s="5">
        <f t="shared" si="36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8226</v>
      </c>
      <c r="I330">
        <v>1446350400</v>
      </c>
      <c r="J330">
        <v>1443739388</v>
      </c>
      <c r="K330" t="b">
        <v>1</v>
      </c>
      <c r="L330" s="7">
        <v>498</v>
      </c>
      <c r="M330" t="b">
        <v>1</v>
      </c>
      <c r="N330" t="s">
        <v>8249</v>
      </c>
      <c r="O330" s="5">
        <f t="shared" si="36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8226</v>
      </c>
      <c r="I331">
        <v>1446868800</v>
      </c>
      <c r="J331">
        <v>1444821127</v>
      </c>
      <c r="K331" t="b">
        <v>1</v>
      </c>
      <c r="L331" s="7">
        <v>167</v>
      </c>
      <c r="M331" t="b">
        <v>1</v>
      </c>
      <c r="N331" t="s">
        <v>8249</v>
      </c>
      <c r="O331" s="5">
        <f t="shared" si="36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8226</v>
      </c>
      <c r="I332">
        <v>1368763140</v>
      </c>
      <c r="J332">
        <v>1366028563</v>
      </c>
      <c r="K332" t="b">
        <v>1</v>
      </c>
      <c r="L332" s="7">
        <v>340</v>
      </c>
      <c r="M332" t="b">
        <v>1</v>
      </c>
      <c r="N332" t="s">
        <v>8249</v>
      </c>
      <c r="O332" s="5">
        <f t="shared" si="36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8226</v>
      </c>
      <c r="I333">
        <v>1466171834</v>
      </c>
      <c r="J333">
        <v>1463493434</v>
      </c>
      <c r="K333" t="b">
        <v>1</v>
      </c>
      <c r="L333" s="7">
        <v>438</v>
      </c>
      <c r="M333" t="b">
        <v>1</v>
      </c>
      <c r="N333" t="s">
        <v>8249</v>
      </c>
      <c r="O333" s="5">
        <f t="shared" si="36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8226</v>
      </c>
      <c r="I334">
        <v>1446019200</v>
      </c>
      <c r="J334">
        <v>1442420377</v>
      </c>
      <c r="K334" t="b">
        <v>1</v>
      </c>
      <c r="L334" s="7">
        <v>555</v>
      </c>
      <c r="M334" t="b">
        <v>1</v>
      </c>
      <c r="N334" t="s">
        <v>8249</v>
      </c>
      <c r="O334" s="5">
        <f t="shared" si="36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8226</v>
      </c>
      <c r="I335">
        <v>1460038591</v>
      </c>
      <c r="J335">
        <v>1457450191</v>
      </c>
      <c r="K335" t="b">
        <v>1</v>
      </c>
      <c r="L335" s="7">
        <v>266</v>
      </c>
      <c r="M335" t="b">
        <v>1</v>
      </c>
      <c r="N335" t="s">
        <v>8249</v>
      </c>
      <c r="O335" s="5">
        <f t="shared" si="36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8226</v>
      </c>
      <c r="I336">
        <v>1431716400</v>
      </c>
      <c r="J336">
        <v>1428423757</v>
      </c>
      <c r="K336" t="b">
        <v>1</v>
      </c>
      <c r="L336" s="7">
        <v>69</v>
      </c>
      <c r="M336" t="b">
        <v>1</v>
      </c>
      <c r="N336" t="s">
        <v>8249</v>
      </c>
      <c r="O336" s="5">
        <f t="shared" si="36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8226</v>
      </c>
      <c r="I337">
        <v>1431122400</v>
      </c>
      <c r="J337">
        <v>1428428515</v>
      </c>
      <c r="K337" t="b">
        <v>1</v>
      </c>
      <c r="L337" s="7">
        <v>80</v>
      </c>
      <c r="M337" t="b">
        <v>1</v>
      </c>
      <c r="N337" t="s">
        <v>8249</v>
      </c>
      <c r="O337" s="5">
        <f t="shared" si="36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8226</v>
      </c>
      <c r="I338">
        <v>1447427918</v>
      </c>
      <c r="J338">
        <v>1444832318</v>
      </c>
      <c r="K338" t="b">
        <v>1</v>
      </c>
      <c r="L338" s="7">
        <v>493</v>
      </c>
      <c r="M338" t="b">
        <v>1</v>
      </c>
      <c r="N338" t="s">
        <v>8249</v>
      </c>
      <c r="O338" s="5">
        <f t="shared" si="36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8226</v>
      </c>
      <c r="I339">
        <v>1426298708</v>
      </c>
      <c r="J339">
        <v>1423710308</v>
      </c>
      <c r="K339" t="b">
        <v>1</v>
      </c>
      <c r="L339" s="7">
        <v>31</v>
      </c>
      <c r="M339" t="b">
        <v>1</v>
      </c>
      <c r="N339" t="s">
        <v>8249</v>
      </c>
      <c r="O339" s="5">
        <f t="shared" si="36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8226</v>
      </c>
      <c r="I340">
        <v>1472864400</v>
      </c>
      <c r="J340">
        <v>1468001290</v>
      </c>
      <c r="K340" t="b">
        <v>1</v>
      </c>
      <c r="L340" s="7">
        <v>236</v>
      </c>
      <c r="M340" t="b">
        <v>1</v>
      </c>
      <c r="N340" t="s">
        <v>8249</v>
      </c>
      <c r="O340" s="5">
        <f t="shared" si="36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8226</v>
      </c>
      <c r="I341">
        <v>1430331268</v>
      </c>
      <c r="J341">
        <v>1427739268</v>
      </c>
      <c r="K341" t="b">
        <v>1</v>
      </c>
      <c r="L341" s="7">
        <v>89</v>
      </c>
      <c r="M341" t="b">
        <v>1</v>
      </c>
      <c r="N341" t="s">
        <v>8249</v>
      </c>
      <c r="O341" s="5">
        <f t="shared" si="36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8226</v>
      </c>
      <c r="I342">
        <v>1489006800</v>
      </c>
      <c r="J342">
        <v>1486397007</v>
      </c>
      <c r="K342" t="b">
        <v>1</v>
      </c>
      <c r="L342" s="7">
        <v>299</v>
      </c>
      <c r="M342" t="b">
        <v>1</v>
      </c>
      <c r="N342" t="s">
        <v>8249</v>
      </c>
      <c r="O342" s="5">
        <f t="shared" si="36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8226</v>
      </c>
      <c r="I343">
        <v>1412135940</v>
      </c>
      <c r="J343">
        <v>1410555998</v>
      </c>
      <c r="K343" t="b">
        <v>1</v>
      </c>
      <c r="L343" s="7">
        <v>55</v>
      </c>
      <c r="M343" t="b">
        <v>1</v>
      </c>
      <c r="N343" t="s">
        <v>8249</v>
      </c>
      <c r="O343" s="5">
        <f t="shared" si="36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8226</v>
      </c>
      <c r="I344">
        <v>1461955465</v>
      </c>
      <c r="J344">
        <v>1459363465</v>
      </c>
      <c r="K344" t="b">
        <v>1</v>
      </c>
      <c r="L344" s="7">
        <v>325</v>
      </c>
      <c r="M344" t="b">
        <v>1</v>
      </c>
      <c r="N344" t="s">
        <v>8249</v>
      </c>
      <c r="O344" s="5">
        <f t="shared" si="36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8226</v>
      </c>
      <c r="I345">
        <v>1415934000</v>
      </c>
      <c r="J345">
        <v>1413308545</v>
      </c>
      <c r="K345" t="b">
        <v>1</v>
      </c>
      <c r="L345" s="7">
        <v>524</v>
      </c>
      <c r="M345" t="b">
        <v>1</v>
      </c>
      <c r="N345" t="s">
        <v>8249</v>
      </c>
      <c r="O345" s="5">
        <f t="shared" si="36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8226</v>
      </c>
      <c r="I346">
        <v>1433125200</v>
      </c>
      <c r="J346">
        <v>1429312694</v>
      </c>
      <c r="K346" t="b">
        <v>1</v>
      </c>
      <c r="L346" s="7">
        <v>285</v>
      </c>
      <c r="M346" t="b">
        <v>1</v>
      </c>
      <c r="N346" t="s">
        <v>8249</v>
      </c>
      <c r="O346" s="5">
        <f t="shared" si="36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8226</v>
      </c>
      <c r="I347">
        <v>1432161590</v>
      </c>
      <c r="J347">
        <v>1429569590</v>
      </c>
      <c r="K347" t="b">
        <v>1</v>
      </c>
      <c r="L347" s="7">
        <v>179</v>
      </c>
      <c r="M347" t="b">
        <v>1</v>
      </c>
      <c r="N347" t="s">
        <v>8249</v>
      </c>
      <c r="O347" s="5">
        <f t="shared" si="36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8226</v>
      </c>
      <c r="I348">
        <v>1444824021</v>
      </c>
      <c r="J348">
        <v>1442232021</v>
      </c>
      <c r="K348" t="b">
        <v>1</v>
      </c>
      <c r="L348" s="7">
        <v>188</v>
      </c>
      <c r="M348" t="b">
        <v>1</v>
      </c>
      <c r="N348" t="s">
        <v>8249</v>
      </c>
      <c r="O348" s="5">
        <f t="shared" si="36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8226</v>
      </c>
      <c r="I349">
        <v>1447505609</v>
      </c>
      <c r="J349">
        <v>1444910009</v>
      </c>
      <c r="K349" t="b">
        <v>1</v>
      </c>
      <c r="L349" s="7">
        <v>379</v>
      </c>
      <c r="M349" t="b">
        <v>1</v>
      </c>
      <c r="N349" t="s">
        <v>8249</v>
      </c>
      <c r="O349" s="5">
        <f t="shared" si="36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8226</v>
      </c>
      <c r="I350">
        <v>1440165916</v>
      </c>
      <c r="J350">
        <v>1437573916</v>
      </c>
      <c r="K350" t="b">
        <v>1</v>
      </c>
      <c r="L350" s="7">
        <v>119</v>
      </c>
      <c r="M350" t="b">
        <v>1</v>
      </c>
      <c r="N350" t="s">
        <v>8249</v>
      </c>
      <c r="O350" s="5">
        <f t="shared" si="36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8226</v>
      </c>
      <c r="I351">
        <v>1487937508</v>
      </c>
      <c r="J351">
        <v>1485345508</v>
      </c>
      <c r="K351" t="b">
        <v>1</v>
      </c>
      <c r="L351" s="7">
        <v>167</v>
      </c>
      <c r="M351" t="b">
        <v>1</v>
      </c>
      <c r="N351" t="s">
        <v>8249</v>
      </c>
      <c r="O351" s="5">
        <f t="shared" si="36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8226</v>
      </c>
      <c r="I352">
        <v>1473566340</v>
      </c>
      <c r="J352">
        <v>1470274509</v>
      </c>
      <c r="K352" t="b">
        <v>1</v>
      </c>
      <c r="L352" s="7">
        <v>221</v>
      </c>
      <c r="M352" t="b">
        <v>1</v>
      </c>
      <c r="N352" t="s">
        <v>8249</v>
      </c>
      <c r="O352" s="5">
        <f t="shared" si="36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8224</v>
      </c>
      <c r="H353" t="s">
        <v>8229</v>
      </c>
      <c r="I353">
        <v>1460066954</v>
      </c>
      <c r="J353">
        <v>1456614554</v>
      </c>
      <c r="K353" t="b">
        <v>1</v>
      </c>
      <c r="L353" s="7">
        <v>964</v>
      </c>
      <c r="M353" t="b">
        <v>1</v>
      </c>
      <c r="N353" t="s">
        <v>8249</v>
      </c>
      <c r="O353" s="5">
        <f t="shared" si="36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8226</v>
      </c>
      <c r="I354">
        <v>1412740868</v>
      </c>
      <c r="J354">
        <v>1410148868</v>
      </c>
      <c r="K354" t="b">
        <v>1</v>
      </c>
      <c r="L354" s="7">
        <v>286</v>
      </c>
      <c r="M354" t="b">
        <v>1</v>
      </c>
      <c r="N354" t="s">
        <v>8249</v>
      </c>
      <c r="O354" s="5">
        <f t="shared" si="36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8226</v>
      </c>
      <c r="I355">
        <v>1447963219</v>
      </c>
      <c r="J355">
        <v>1445367619</v>
      </c>
      <c r="K355" t="b">
        <v>1</v>
      </c>
      <c r="L355" s="7">
        <v>613</v>
      </c>
      <c r="M355" t="b">
        <v>1</v>
      </c>
      <c r="N355" t="s">
        <v>8249</v>
      </c>
      <c r="O355" s="5">
        <f t="shared" si="36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8226</v>
      </c>
      <c r="I356">
        <v>1460141521</v>
      </c>
      <c r="J356">
        <v>1457553121</v>
      </c>
      <c r="K356" t="b">
        <v>1</v>
      </c>
      <c r="L356" s="7">
        <v>29</v>
      </c>
      <c r="M356" t="b">
        <v>1</v>
      </c>
      <c r="N356" t="s">
        <v>8249</v>
      </c>
      <c r="O356" s="5">
        <f t="shared" si="36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8226</v>
      </c>
      <c r="I357">
        <v>1417420994</v>
      </c>
      <c r="J357">
        <v>1414738994</v>
      </c>
      <c r="K357" t="b">
        <v>1</v>
      </c>
      <c r="L357" s="7">
        <v>165</v>
      </c>
      <c r="M357" t="b">
        <v>1</v>
      </c>
      <c r="N357" t="s">
        <v>8249</v>
      </c>
      <c r="O357" s="5">
        <f t="shared" si="36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8226</v>
      </c>
      <c r="I358">
        <v>1458152193</v>
      </c>
      <c r="J358">
        <v>1455563793</v>
      </c>
      <c r="K358" t="b">
        <v>1</v>
      </c>
      <c r="L358" s="7">
        <v>97</v>
      </c>
      <c r="M358" t="b">
        <v>1</v>
      </c>
      <c r="N358" t="s">
        <v>8249</v>
      </c>
      <c r="O358" s="5">
        <f t="shared" si="36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8226</v>
      </c>
      <c r="I359">
        <v>1429852797</v>
      </c>
      <c r="J359">
        <v>1426396797</v>
      </c>
      <c r="K359" t="b">
        <v>1</v>
      </c>
      <c r="L359" s="7">
        <v>303</v>
      </c>
      <c r="M359" t="b">
        <v>1</v>
      </c>
      <c r="N359" t="s">
        <v>8249</v>
      </c>
      <c r="O359" s="5">
        <f t="shared" si="36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8226</v>
      </c>
      <c r="I360">
        <v>1466002800</v>
      </c>
      <c r="J360">
        <v>1463517521</v>
      </c>
      <c r="K360" t="b">
        <v>1</v>
      </c>
      <c r="L360" s="7">
        <v>267</v>
      </c>
      <c r="M360" t="b">
        <v>1</v>
      </c>
      <c r="N360" t="s">
        <v>8249</v>
      </c>
      <c r="O360" s="5">
        <f t="shared" si="36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8226</v>
      </c>
      <c r="I361">
        <v>1415941920</v>
      </c>
      <c r="J361">
        <v>1414028490</v>
      </c>
      <c r="K361" t="b">
        <v>1</v>
      </c>
      <c r="L361" s="7">
        <v>302</v>
      </c>
      <c r="M361" t="b">
        <v>1</v>
      </c>
      <c r="N361" t="s">
        <v>8249</v>
      </c>
      <c r="O361" s="5">
        <f t="shared" si="36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8226</v>
      </c>
      <c r="I362">
        <v>1437621060</v>
      </c>
      <c r="J362">
        <v>1433799180</v>
      </c>
      <c r="K362" t="b">
        <v>0</v>
      </c>
      <c r="L362" s="7">
        <v>87</v>
      </c>
      <c r="M362" t="b">
        <v>1</v>
      </c>
      <c r="N362" t="s">
        <v>8249</v>
      </c>
      <c r="O362" s="5">
        <f t="shared" si="36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8226</v>
      </c>
      <c r="I363">
        <v>1416704506</v>
      </c>
      <c r="J363">
        <v>1414108906</v>
      </c>
      <c r="K363" t="b">
        <v>0</v>
      </c>
      <c r="L363" s="7">
        <v>354</v>
      </c>
      <c r="M363" t="b">
        <v>1</v>
      </c>
      <c r="N363" t="s">
        <v>8249</v>
      </c>
      <c r="O363" s="5">
        <f t="shared" si="36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8226</v>
      </c>
      <c r="I364">
        <v>1407456000</v>
      </c>
      <c r="J364">
        <v>1405573391</v>
      </c>
      <c r="K364" t="b">
        <v>0</v>
      </c>
      <c r="L364" s="7">
        <v>86</v>
      </c>
      <c r="M364" t="b">
        <v>1</v>
      </c>
      <c r="N364" t="s">
        <v>8249</v>
      </c>
      <c r="O364" s="5">
        <f t="shared" si="36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8226</v>
      </c>
      <c r="I365">
        <v>1272828120</v>
      </c>
      <c r="J365">
        <v>1268934736</v>
      </c>
      <c r="K365" t="b">
        <v>0</v>
      </c>
      <c r="L365" s="7">
        <v>26</v>
      </c>
      <c r="M365" t="b">
        <v>1</v>
      </c>
      <c r="N365" t="s">
        <v>8249</v>
      </c>
      <c r="O365" s="5">
        <f t="shared" si="36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8226</v>
      </c>
      <c r="I366">
        <v>1403323140</v>
      </c>
      <c r="J366">
        <v>1400704672</v>
      </c>
      <c r="K366" t="b">
        <v>0</v>
      </c>
      <c r="L366" s="7">
        <v>113</v>
      </c>
      <c r="M366" t="b">
        <v>1</v>
      </c>
      <c r="N366" t="s">
        <v>8249</v>
      </c>
      <c r="O366" s="5">
        <f t="shared" si="36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8227</v>
      </c>
      <c r="I367">
        <v>1393597999</v>
      </c>
      <c r="J367">
        <v>1391005999</v>
      </c>
      <c r="K367" t="b">
        <v>0</v>
      </c>
      <c r="L367" s="7">
        <v>65</v>
      </c>
      <c r="M367" t="b">
        <v>1</v>
      </c>
      <c r="N367" t="s">
        <v>8249</v>
      </c>
      <c r="O367" s="5">
        <f t="shared" si="36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8226</v>
      </c>
      <c r="I368">
        <v>1337540518</v>
      </c>
      <c r="J368">
        <v>1334948518</v>
      </c>
      <c r="K368" t="b">
        <v>0</v>
      </c>
      <c r="L368" s="7">
        <v>134</v>
      </c>
      <c r="M368" t="b">
        <v>1</v>
      </c>
      <c r="N368" t="s">
        <v>8249</v>
      </c>
      <c r="O368" s="5">
        <f t="shared" si="36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8226</v>
      </c>
      <c r="I369">
        <v>1367384340</v>
      </c>
      <c r="J369">
        <v>1363960278</v>
      </c>
      <c r="K369" t="b">
        <v>0</v>
      </c>
      <c r="L369" s="7">
        <v>119</v>
      </c>
      <c r="M369" t="b">
        <v>1</v>
      </c>
      <c r="N369" t="s">
        <v>8249</v>
      </c>
      <c r="O369" s="5">
        <f t="shared" si="36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8226</v>
      </c>
      <c r="I370">
        <v>1426426322</v>
      </c>
      <c r="J370">
        <v>1423405922</v>
      </c>
      <c r="K370" t="b">
        <v>0</v>
      </c>
      <c r="L370" s="7">
        <v>159</v>
      </c>
      <c r="M370" t="b">
        <v>1</v>
      </c>
      <c r="N370" t="s">
        <v>8249</v>
      </c>
      <c r="O370" s="5">
        <f t="shared" si="36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8226</v>
      </c>
      <c r="I371">
        <v>1326633269</v>
      </c>
      <c r="J371">
        <v>1324041269</v>
      </c>
      <c r="K371" t="b">
        <v>0</v>
      </c>
      <c r="L371" s="7">
        <v>167</v>
      </c>
      <c r="M371" t="b">
        <v>1</v>
      </c>
      <c r="N371" t="s">
        <v>8249</v>
      </c>
      <c r="O371" s="5">
        <f t="shared" si="36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8226</v>
      </c>
      <c r="I372">
        <v>1483729500</v>
      </c>
      <c r="J372">
        <v>1481137500</v>
      </c>
      <c r="K372" t="b">
        <v>0</v>
      </c>
      <c r="L372" s="7">
        <v>43</v>
      </c>
      <c r="M372" t="b">
        <v>1</v>
      </c>
      <c r="N372" t="s">
        <v>8249</v>
      </c>
      <c r="O372" s="5">
        <f t="shared" si="36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8226</v>
      </c>
      <c r="I373">
        <v>1359743139</v>
      </c>
      <c r="J373">
        <v>1355855139</v>
      </c>
      <c r="K373" t="b">
        <v>0</v>
      </c>
      <c r="L373" s="7">
        <v>1062</v>
      </c>
      <c r="M373" t="b">
        <v>1</v>
      </c>
      <c r="N373" t="s">
        <v>8249</v>
      </c>
      <c r="O373" s="5">
        <f t="shared" si="36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8227</v>
      </c>
      <c r="I374">
        <v>1459872000</v>
      </c>
      <c r="J374">
        <v>1456408244</v>
      </c>
      <c r="K374" t="b">
        <v>0</v>
      </c>
      <c r="L374" s="7">
        <v>9</v>
      </c>
      <c r="M374" t="b">
        <v>1</v>
      </c>
      <c r="N374" t="s">
        <v>8249</v>
      </c>
      <c r="O374" s="5">
        <f t="shared" si="36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8226</v>
      </c>
      <c r="I375">
        <v>1342648398</v>
      </c>
      <c r="J375">
        <v>1340056398</v>
      </c>
      <c r="K375" t="b">
        <v>0</v>
      </c>
      <c r="L375" s="7">
        <v>89</v>
      </c>
      <c r="M375" t="b">
        <v>1</v>
      </c>
      <c r="N375" t="s">
        <v>8249</v>
      </c>
      <c r="O375" s="5">
        <f t="shared" si="36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8226</v>
      </c>
      <c r="I376">
        <v>1316208031</v>
      </c>
      <c r="J376">
        <v>1312320031</v>
      </c>
      <c r="K376" t="b">
        <v>0</v>
      </c>
      <c r="L376" s="7">
        <v>174</v>
      </c>
      <c r="M376" t="b">
        <v>1</v>
      </c>
      <c r="N376" t="s">
        <v>8249</v>
      </c>
      <c r="O376" s="5">
        <f t="shared" si="36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8226</v>
      </c>
      <c r="I377">
        <v>1393694280</v>
      </c>
      <c r="J377">
        <v>1390088311</v>
      </c>
      <c r="K377" t="b">
        <v>0</v>
      </c>
      <c r="L377" s="7">
        <v>14</v>
      </c>
      <c r="M377" t="b">
        <v>1</v>
      </c>
      <c r="N377" t="s">
        <v>8249</v>
      </c>
      <c r="O377" s="5">
        <f t="shared" si="36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8227</v>
      </c>
      <c r="I378">
        <v>1472122316</v>
      </c>
      <c r="J378">
        <v>1469443916</v>
      </c>
      <c r="K378" t="b">
        <v>0</v>
      </c>
      <c r="L378" s="7">
        <v>48</v>
      </c>
      <c r="M378" t="b">
        <v>1</v>
      </c>
      <c r="N378" t="s">
        <v>8249</v>
      </c>
      <c r="O378" s="5">
        <f t="shared" si="36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8226</v>
      </c>
      <c r="I379">
        <v>1447484460</v>
      </c>
      <c r="J379">
        <v>1444888868</v>
      </c>
      <c r="K379" t="b">
        <v>0</v>
      </c>
      <c r="L379" s="7">
        <v>133</v>
      </c>
      <c r="M379" t="b">
        <v>1</v>
      </c>
      <c r="N379" t="s">
        <v>8249</v>
      </c>
      <c r="O379" s="5">
        <f t="shared" si="36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8224</v>
      </c>
      <c r="H380" t="s">
        <v>8231</v>
      </c>
      <c r="I380">
        <v>1453765920</v>
      </c>
      <c r="J380">
        <v>1451655808</v>
      </c>
      <c r="K380" t="b">
        <v>0</v>
      </c>
      <c r="L380" s="7">
        <v>83</v>
      </c>
      <c r="M380" t="b">
        <v>1</v>
      </c>
      <c r="N380" t="s">
        <v>8249</v>
      </c>
      <c r="O380" s="5">
        <f t="shared" si="36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8226</v>
      </c>
      <c r="I381">
        <v>1336062672</v>
      </c>
      <c r="J381">
        <v>1332174672</v>
      </c>
      <c r="K381" t="b">
        <v>0</v>
      </c>
      <c r="L381" s="7">
        <v>149</v>
      </c>
      <c r="M381" t="b">
        <v>1</v>
      </c>
      <c r="N381" t="s">
        <v>8249</v>
      </c>
      <c r="O381" s="5">
        <f t="shared" si="36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8226</v>
      </c>
      <c r="I382">
        <v>1453569392</v>
      </c>
      <c r="J382">
        <v>1451409392</v>
      </c>
      <c r="K382" t="b">
        <v>0</v>
      </c>
      <c r="L382" s="7">
        <v>49</v>
      </c>
      <c r="M382" t="b">
        <v>1</v>
      </c>
      <c r="N382" t="s">
        <v>8249</v>
      </c>
      <c r="O382" s="5">
        <f t="shared" si="36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8226</v>
      </c>
      <c r="I383">
        <v>1343624400</v>
      </c>
      <c r="J383">
        <v>1340642717</v>
      </c>
      <c r="K383" t="b">
        <v>0</v>
      </c>
      <c r="L383" s="7">
        <v>251</v>
      </c>
      <c r="M383" t="b">
        <v>1</v>
      </c>
      <c r="N383" t="s">
        <v>8249</v>
      </c>
      <c r="O383" s="5">
        <f t="shared" si="36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8226</v>
      </c>
      <c r="I384">
        <v>1346950900</v>
      </c>
      <c r="J384">
        <v>1345741300</v>
      </c>
      <c r="K384" t="b">
        <v>0</v>
      </c>
      <c r="L384" s="7">
        <v>22</v>
      </c>
      <c r="M384" t="b">
        <v>1</v>
      </c>
      <c r="N384" t="s">
        <v>8249</v>
      </c>
      <c r="O384" s="5">
        <f t="shared" si="36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8226</v>
      </c>
      <c r="I385">
        <v>1400467759</v>
      </c>
      <c r="J385">
        <v>1398480559</v>
      </c>
      <c r="K385" t="b">
        <v>0</v>
      </c>
      <c r="L385" s="7">
        <v>48</v>
      </c>
      <c r="M385" t="b">
        <v>1</v>
      </c>
      <c r="N385" t="s">
        <v>8249</v>
      </c>
      <c r="O385" s="5">
        <f t="shared" si="36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8226</v>
      </c>
      <c r="I386">
        <v>1420569947</v>
      </c>
      <c r="J386">
        <v>1417977947</v>
      </c>
      <c r="K386" t="b">
        <v>0</v>
      </c>
      <c r="L386" s="7">
        <v>383</v>
      </c>
      <c r="M386" t="b">
        <v>1</v>
      </c>
      <c r="N386" t="s">
        <v>8249</v>
      </c>
      <c r="O386" s="5">
        <f t="shared" si="36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8226</v>
      </c>
      <c r="I387">
        <v>1416582101</v>
      </c>
      <c r="J387">
        <v>1413986501</v>
      </c>
      <c r="K387" t="b">
        <v>0</v>
      </c>
      <c r="L387" s="7">
        <v>237</v>
      </c>
      <c r="M387" t="b">
        <v>1</v>
      </c>
      <c r="N387" t="s">
        <v>8249</v>
      </c>
      <c r="O387" s="5">
        <f t="shared" si="36"/>
        <v>105.982</v>
      </c>
      <c r="P387" s="6">
        <f t="shared" ref="P387:P450" si="37">IF(L387,E387/L387,0)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(((J387/60)/60/24)+DATE(1970,1,1))</f>
        <v>41934.584502314814</v>
      </c>
      <c r="T387" s="10">
        <f t="shared" ref="T387:T450" si="41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8226</v>
      </c>
      <c r="I388">
        <v>1439246991</v>
      </c>
      <c r="J388">
        <v>1437950991</v>
      </c>
      <c r="K388" t="b">
        <v>0</v>
      </c>
      <c r="L388" s="7">
        <v>13</v>
      </c>
      <c r="M388" t="b">
        <v>1</v>
      </c>
      <c r="N388" t="s">
        <v>8249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8226</v>
      </c>
      <c r="I389">
        <v>1439618400</v>
      </c>
      <c r="J389">
        <v>1436976858</v>
      </c>
      <c r="K389" t="b">
        <v>0</v>
      </c>
      <c r="L389" s="7">
        <v>562</v>
      </c>
      <c r="M389" t="b">
        <v>1</v>
      </c>
      <c r="N389" t="s">
        <v>8249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8226</v>
      </c>
      <c r="I390">
        <v>1469670580</v>
      </c>
      <c r="J390">
        <v>1467078580</v>
      </c>
      <c r="K390" t="b">
        <v>0</v>
      </c>
      <c r="L390" s="7">
        <v>71</v>
      </c>
      <c r="M390" t="b">
        <v>1</v>
      </c>
      <c r="N390" t="s">
        <v>8249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8226</v>
      </c>
      <c r="I391">
        <v>1394233140</v>
      </c>
      <c r="J391">
        <v>1391477450</v>
      </c>
      <c r="K391" t="b">
        <v>0</v>
      </c>
      <c r="L391" s="7">
        <v>1510</v>
      </c>
      <c r="M391" t="b">
        <v>1</v>
      </c>
      <c r="N391" t="s">
        <v>8249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8226</v>
      </c>
      <c r="I392">
        <v>1431046372</v>
      </c>
      <c r="J392">
        <v>1429318372</v>
      </c>
      <c r="K392" t="b">
        <v>0</v>
      </c>
      <c r="L392" s="7">
        <v>14</v>
      </c>
      <c r="M392" t="b">
        <v>1</v>
      </c>
      <c r="N392" t="s">
        <v>8249</v>
      </c>
      <c r="O392" s="5">
        <f t="shared" ref="O392:O455" si="42">(E392/D392)*100</f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8226</v>
      </c>
      <c r="I393">
        <v>1324169940</v>
      </c>
      <c r="J393">
        <v>1321578051</v>
      </c>
      <c r="K393" t="b">
        <v>0</v>
      </c>
      <c r="L393" s="7">
        <v>193</v>
      </c>
      <c r="M393" t="b">
        <v>1</v>
      </c>
      <c r="N393" t="s">
        <v>8249</v>
      </c>
      <c r="O393" s="5">
        <f t="shared" si="42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8226</v>
      </c>
      <c r="I394">
        <v>1315450800</v>
      </c>
      <c r="J394">
        <v>1312823571</v>
      </c>
      <c r="K394" t="b">
        <v>0</v>
      </c>
      <c r="L394" s="7">
        <v>206</v>
      </c>
      <c r="M394" t="b">
        <v>1</v>
      </c>
      <c r="N394" t="s">
        <v>8249</v>
      </c>
      <c r="O394" s="5">
        <f t="shared" si="42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8226</v>
      </c>
      <c r="I395">
        <v>1381424452</v>
      </c>
      <c r="J395">
        <v>1378746052</v>
      </c>
      <c r="K395" t="b">
        <v>0</v>
      </c>
      <c r="L395" s="7">
        <v>351</v>
      </c>
      <c r="M395" t="b">
        <v>1</v>
      </c>
      <c r="N395" t="s">
        <v>8249</v>
      </c>
      <c r="O395" s="5">
        <f t="shared" si="42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8224</v>
      </c>
      <c r="H396" t="s">
        <v>8229</v>
      </c>
      <c r="I396">
        <v>1460918282</v>
      </c>
      <c r="J396">
        <v>1455737882</v>
      </c>
      <c r="K396" t="b">
        <v>0</v>
      </c>
      <c r="L396" s="7">
        <v>50</v>
      </c>
      <c r="M396" t="b">
        <v>1</v>
      </c>
      <c r="N396" t="s">
        <v>8249</v>
      </c>
      <c r="O396" s="5">
        <f t="shared" si="42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8226</v>
      </c>
      <c r="I397">
        <v>1335562320</v>
      </c>
      <c r="J397">
        <v>1332452960</v>
      </c>
      <c r="K397" t="b">
        <v>0</v>
      </c>
      <c r="L397" s="7">
        <v>184</v>
      </c>
      <c r="M397" t="b">
        <v>1</v>
      </c>
      <c r="N397" t="s">
        <v>8249</v>
      </c>
      <c r="O397" s="5">
        <f t="shared" si="42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8226</v>
      </c>
      <c r="I398">
        <v>1341668006</v>
      </c>
      <c r="J398">
        <v>1340372006</v>
      </c>
      <c r="K398" t="b">
        <v>0</v>
      </c>
      <c r="L398" s="7">
        <v>196</v>
      </c>
      <c r="M398" t="b">
        <v>1</v>
      </c>
      <c r="N398" t="s">
        <v>8249</v>
      </c>
      <c r="O398" s="5">
        <f t="shared" si="42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8226</v>
      </c>
      <c r="I399">
        <v>1283312640</v>
      </c>
      <c r="J399">
        <v>1279651084</v>
      </c>
      <c r="K399" t="b">
        <v>0</v>
      </c>
      <c r="L399" s="7">
        <v>229</v>
      </c>
      <c r="M399" t="b">
        <v>1</v>
      </c>
      <c r="N399" t="s">
        <v>8249</v>
      </c>
      <c r="O399" s="5">
        <f t="shared" si="42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8226</v>
      </c>
      <c r="I400">
        <v>1430334126</v>
      </c>
      <c r="J400">
        <v>1426446126</v>
      </c>
      <c r="K400" t="b">
        <v>0</v>
      </c>
      <c r="L400" s="7">
        <v>67</v>
      </c>
      <c r="M400" t="b">
        <v>1</v>
      </c>
      <c r="N400" t="s">
        <v>8249</v>
      </c>
      <c r="O400" s="5">
        <f t="shared" si="42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8227</v>
      </c>
      <c r="I401">
        <v>1481716800</v>
      </c>
      <c r="J401">
        <v>1479070867</v>
      </c>
      <c r="K401" t="b">
        <v>0</v>
      </c>
      <c r="L401" s="7">
        <v>95</v>
      </c>
      <c r="M401" t="b">
        <v>1</v>
      </c>
      <c r="N401" t="s">
        <v>8249</v>
      </c>
      <c r="O401" s="5">
        <f t="shared" si="42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8226</v>
      </c>
      <c r="I402">
        <v>1400297400</v>
      </c>
      <c r="J402">
        <v>1397661347</v>
      </c>
      <c r="K402" t="b">
        <v>0</v>
      </c>
      <c r="L402" s="7">
        <v>62</v>
      </c>
      <c r="M402" t="b">
        <v>1</v>
      </c>
      <c r="N402" t="s">
        <v>8249</v>
      </c>
      <c r="O402" s="5">
        <f t="shared" si="42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8226</v>
      </c>
      <c r="I403">
        <v>1312747970</v>
      </c>
      <c r="J403">
        <v>1310155970</v>
      </c>
      <c r="K403" t="b">
        <v>0</v>
      </c>
      <c r="L403" s="7">
        <v>73</v>
      </c>
      <c r="M403" t="b">
        <v>1</v>
      </c>
      <c r="N403" t="s">
        <v>8249</v>
      </c>
      <c r="O403" s="5">
        <f t="shared" si="42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8226</v>
      </c>
      <c r="I404">
        <v>1446731817</v>
      </c>
      <c r="J404">
        <v>1444913817</v>
      </c>
      <c r="K404" t="b">
        <v>0</v>
      </c>
      <c r="L404" s="7">
        <v>43</v>
      </c>
      <c r="M404" t="b">
        <v>1</v>
      </c>
      <c r="N404" t="s">
        <v>8249</v>
      </c>
      <c r="O404" s="5">
        <f t="shared" si="42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8226</v>
      </c>
      <c r="I405">
        <v>1312960080</v>
      </c>
      <c r="J405">
        <v>1308900441</v>
      </c>
      <c r="K405" t="b">
        <v>0</v>
      </c>
      <c r="L405" s="7">
        <v>70</v>
      </c>
      <c r="M405" t="b">
        <v>1</v>
      </c>
      <c r="N405" t="s">
        <v>8249</v>
      </c>
      <c r="O405" s="5">
        <f t="shared" si="42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8226</v>
      </c>
      <c r="I406">
        <v>1391641440</v>
      </c>
      <c r="J406">
        <v>1389107062</v>
      </c>
      <c r="K406" t="b">
        <v>0</v>
      </c>
      <c r="L406" s="7">
        <v>271</v>
      </c>
      <c r="M406" t="b">
        <v>1</v>
      </c>
      <c r="N406" t="s">
        <v>8249</v>
      </c>
      <c r="O406" s="5">
        <f t="shared" si="42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8226</v>
      </c>
      <c r="I407">
        <v>1394071339</v>
      </c>
      <c r="J407">
        <v>1391479339</v>
      </c>
      <c r="K407" t="b">
        <v>0</v>
      </c>
      <c r="L407" s="7">
        <v>55</v>
      </c>
      <c r="M407" t="b">
        <v>1</v>
      </c>
      <c r="N407" t="s">
        <v>8249</v>
      </c>
      <c r="O407" s="5">
        <f t="shared" si="42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8226</v>
      </c>
      <c r="I408">
        <v>1304920740</v>
      </c>
      <c r="J408">
        <v>1301975637</v>
      </c>
      <c r="K408" t="b">
        <v>0</v>
      </c>
      <c r="L408" s="7">
        <v>35</v>
      </c>
      <c r="M408" t="b">
        <v>1</v>
      </c>
      <c r="N408" t="s">
        <v>8249</v>
      </c>
      <c r="O408" s="5">
        <f t="shared" si="42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8226</v>
      </c>
      <c r="I409">
        <v>1321739650</v>
      </c>
      <c r="J409">
        <v>1316552050</v>
      </c>
      <c r="K409" t="b">
        <v>0</v>
      </c>
      <c r="L409" s="7">
        <v>22</v>
      </c>
      <c r="M409" t="b">
        <v>1</v>
      </c>
      <c r="N409" t="s">
        <v>8249</v>
      </c>
      <c r="O409" s="5">
        <f t="shared" si="42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8226</v>
      </c>
      <c r="I410">
        <v>1383676790</v>
      </c>
      <c r="J410">
        <v>1380217190</v>
      </c>
      <c r="K410" t="b">
        <v>0</v>
      </c>
      <c r="L410" s="7">
        <v>38</v>
      </c>
      <c r="M410" t="b">
        <v>1</v>
      </c>
      <c r="N410" t="s">
        <v>8249</v>
      </c>
      <c r="O410" s="5">
        <f t="shared" si="42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8227</v>
      </c>
      <c r="I411">
        <v>1469220144</v>
      </c>
      <c r="J411">
        <v>1466628144</v>
      </c>
      <c r="K411" t="b">
        <v>0</v>
      </c>
      <c r="L411" s="7">
        <v>15</v>
      </c>
      <c r="M411" t="b">
        <v>1</v>
      </c>
      <c r="N411" t="s">
        <v>8249</v>
      </c>
      <c r="O411" s="5">
        <f t="shared" si="42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8224</v>
      </c>
      <c r="H412" t="s">
        <v>8231</v>
      </c>
      <c r="I412">
        <v>1434670397</v>
      </c>
      <c r="J412">
        <v>1429486397</v>
      </c>
      <c r="K412" t="b">
        <v>0</v>
      </c>
      <c r="L412" s="7">
        <v>7</v>
      </c>
      <c r="M412" t="b">
        <v>1</v>
      </c>
      <c r="N412" t="s">
        <v>8249</v>
      </c>
      <c r="O412" s="5">
        <f t="shared" si="42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8226</v>
      </c>
      <c r="I413">
        <v>1387688400</v>
      </c>
      <c r="J413">
        <v>1384920804</v>
      </c>
      <c r="K413" t="b">
        <v>0</v>
      </c>
      <c r="L413" s="7">
        <v>241</v>
      </c>
      <c r="M413" t="b">
        <v>1</v>
      </c>
      <c r="N413" t="s">
        <v>8249</v>
      </c>
      <c r="O413" s="5">
        <f t="shared" si="42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8226</v>
      </c>
      <c r="I414">
        <v>1343238578</v>
      </c>
      <c r="J414">
        <v>1341856178</v>
      </c>
      <c r="K414" t="b">
        <v>0</v>
      </c>
      <c r="L414" s="7">
        <v>55</v>
      </c>
      <c r="M414" t="b">
        <v>1</v>
      </c>
      <c r="N414" t="s">
        <v>8249</v>
      </c>
      <c r="O414" s="5">
        <f t="shared" si="42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8226</v>
      </c>
      <c r="I415">
        <v>1342731811</v>
      </c>
      <c r="J415">
        <v>1340139811</v>
      </c>
      <c r="K415" t="b">
        <v>0</v>
      </c>
      <c r="L415" s="7">
        <v>171</v>
      </c>
      <c r="M415" t="b">
        <v>1</v>
      </c>
      <c r="N415" t="s">
        <v>8249</v>
      </c>
      <c r="O415" s="5">
        <f t="shared" si="42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8226</v>
      </c>
      <c r="I416">
        <v>1381541465</v>
      </c>
      <c r="J416">
        <v>1378949465</v>
      </c>
      <c r="K416" t="b">
        <v>0</v>
      </c>
      <c r="L416" s="7">
        <v>208</v>
      </c>
      <c r="M416" t="b">
        <v>1</v>
      </c>
      <c r="N416" t="s">
        <v>8249</v>
      </c>
      <c r="O416" s="5">
        <f t="shared" si="42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8224</v>
      </c>
      <c r="H417" t="s">
        <v>8231</v>
      </c>
      <c r="I417">
        <v>1413547200</v>
      </c>
      <c r="J417">
        <v>1411417602</v>
      </c>
      <c r="K417" t="b">
        <v>0</v>
      </c>
      <c r="L417" s="7">
        <v>21</v>
      </c>
      <c r="M417" t="b">
        <v>1</v>
      </c>
      <c r="N417" t="s">
        <v>8249</v>
      </c>
      <c r="O417" s="5">
        <f t="shared" si="42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8226</v>
      </c>
      <c r="I418">
        <v>1391851831</v>
      </c>
      <c r="J418">
        <v>1389259831</v>
      </c>
      <c r="K418" t="b">
        <v>0</v>
      </c>
      <c r="L418" s="7">
        <v>25</v>
      </c>
      <c r="M418" t="b">
        <v>1</v>
      </c>
      <c r="N418" t="s">
        <v>8249</v>
      </c>
      <c r="O418" s="5">
        <f t="shared" si="42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8226</v>
      </c>
      <c r="I419">
        <v>1365395580</v>
      </c>
      <c r="J419">
        <v>1364426260</v>
      </c>
      <c r="K419" t="b">
        <v>0</v>
      </c>
      <c r="L419" s="7">
        <v>52</v>
      </c>
      <c r="M419" t="b">
        <v>1</v>
      </c>
      <c r="N419" t="s">
        <v>8249</v>
      </c>
      <c r="O419" s="5">
        <f t="shared" si="42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8226</v>
      </c>
      <c r="I420">
        <v>1437633997</v>
      </c>
      <c r="J420">
        <v>1435041997</v>
      </c>
      <c r="K420" t="b">
        <v>0</v>
      </c>
      <c r="L420" s="7">
        <v>104</v>
      </c>
      <c r="M420" t="b">
        <v>1</v>
      </c>
      <c r="N420" t="s">
        <v>8249</v>
      </c>
      <c r="O420" s="5">
        <f t="shared" si="42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8226</v>
      </c>
      <c r="I421">
        <v>1372536787</v>
      </c>
      <c r="J421">
        <v>1367352787</v>
      </c>
      <c r="K421" t="b">
        <v>0</v>
      </c>
      <c r="L421" s="7">
        <v>73</v>
      </c>
      <c r="M421" t="b">
        <v>1</v>
      </c>
      <c r="N421" t="s">
        <v>8249</v>
      </c>
      <c r="O421" s="5">
        <f t="shared" si="42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8226</v>
      </c>
      <c r="I422">
        <v>1394772031</v>
      </c>
      <c r="J422">
        <v>1392183631</v>
      </c>
      <c r="K422" t="b">
        <v>0</v>
      </c>
      <c r="L422" s="7">
        <v>3</v>
      </c>
      <c r="M422" t="b">
        <v>0</v>
      </c>
      <c r="N422" t="s">
        <v>8250</v>
      </c>
      <c r="O422" s="5">
        <f t="shared" si="42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8226</v>
      </c>
      <c r="I423">
        <v>1440157656</v>
      </c>
      <c r="J423">
        <v>1434973656</v>
      </c>
      <c r="K423" t="b">
        <v>0</v>
      </c>
      <c r="L423" s="7">
        <v>6</v>
      </c>
      <c r="M423" t="b">
        <v>0</v>
      </c>
      <c r="N423" t="s">
        <v>8250</v>
      </c>
      <c r="O423" s="5">
        <f t="shared" si="42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8226</v>
      </c>
      <c r="I424">
        <v>1410416097</v>
      </c>
      <c r="J424">
        <v>1407824097</v>
      </c>
      <c r="K424" t="b">
        <v>0</v>
      </c>
      <c r="L424" s="7">
        <v>12</v>
      </c>
      <c r="M424" t="b">
        <v>0</v>
      </c>
      <c r="N424" t="s">
        <v>8250</v>
      </c>
      <c r="O424" s="5">
        <f t="shared" si="42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8226</v>
      </c>
      <c r="I425">
        <v>1370470430</v>
      </c>
      <c r="J425">
        <v>1367878430</v>
      </c>
      <c r="K425" t="b">
        <v>0</v>
      </c>
      <c r="L425" s="7">
        <v>13</v>
      </c>
      <c r="M425" t="b">
        <v>0</v>
      </c>
      <c r="N425" t="s">
        <v>8250</v>
      </c>
      <c r="O425" s="5">
        <f t="shared" si="42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8226</v>
      </c>
      <c r="I426">
        <v>1332748899</v>
      </c>
      <c r="J426">
        <v>1327568499</v>
      </c>
      <c r="K426" t="b">
        <v>0</v>
      </c>
      <c r="L426" s="7">
        <v>5</v>
      </c>
      <c r="M426" t="b">
        <v>0</v>
      </c>
      <c r="N426" t="s">
        <v>8250</v>
      </c>
      <c r="O426" s="5">
        <f t="shared" si="42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8226</v>
      </c>
      <c r="I427">
        <v>1448660404</v>
      </c>
      <c r="J427">
        <v>1443472804</v>
      </c>
      <c r="K427" t="b">
        <v>0</v>
      </c>
      <c r="L427" s="7">
        <v>2</v>
      </c>
      <c r="M427" t="b">
        <v>0</v>
      </c>
      <c r="N427" t="s">
        <v>8250</v>
      </c>
      <c r="O427" s="5">
        <f t="shared" si="42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8226</v>
      </c>
      <c r="I428">
        <v>1456851914</v>
      </c>
      <c r="J428">
        <v>1454259914</v>
      </c>
      <c r="K428" t="b">
        <v>0</v>
      </c>
      <c r="L428" s="7">
        <v>8</v>
      </c>
      <c r="M428" t="b">
        <v>0</v>
      </c>
      <c r="N428" t="s">
        <v>8250</v>
      </c>
      <c r="O428" s="5">
        <f t="shared" si="42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8226</v>
      </c>
      <c r="I429">
        <v>1445540340</v>
      </c>
      <c r="J429">
        <v>1444340940</v>
      </c>
      <c r="K429" t="b">
        <v>0</v>
      </c>
      <c r="L429" s="7">
        <v>0</v>
      </c>
      <c r="M429" t="b">
        <v>0</v>
      </c>
      <c r="N429" t="s">
        <v>8250</v>
      </c>
      <c r="O429" s="5">
        <f t="shared" si="42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8226</v>
      </c>
      <c r="I430">
        <v>1402956000</v>
      </c>
      <c r="J430">
        <v>1400523845</v>
      </c>
      <c r="K430" t="b">
        <v>0</v>
      </c>
      <c r="L430" s="7">
        <v>13</v>
      </c>
      <c r="M430" t="b">
        <v>0</v>
      </c>
      <c r="N430" t="s">
        <v>8250</v>
      </c>
      <c r="O430" s="5">
        <f t="shared" si="42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8226</v>
      </c>
      <c r="I431">
        <v>1259297940</v>
      </c>
      <c r="J431">
        <v>1252964282</v>
      </c>
      <c r="K431" t="b">
        <v>0</v>
      </c>
      <c r="L431" s="7">
        <v>0</v>
      </c>
      <c r="M431" t="b">
        <v>0</v>
      </c>
      <c r="N431" t="s">
        <v>8250</v>
      </c>
      <c r="O431" s="5">
        <f t="shared" si="42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8226</v>
      </c>
      <c r="I432">
        <v>1378866867</v>
      </c>
      <c r="J432">
        <v>1377570867</v>
      </c>
      <c r="K432" t="b">
        <v>0</v>
      </c>
      <c r="L432" s="7">
        <v>5</v>
      </c>
      <c r="M432" t="b">
        <v>0</v>
      </c>
      <c r="N432" t="s">
        <v>8250</v>
      </c>
      <c r="O432" s="5">
        <f t="shared" si="42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8224</v>
      </c>
      <c r="H433" t="s">
        <v>8227</v>
      </c>
      <c r="I433">
        <v>1467752083</v>
      </c>
      <c r="J433">
        <v>1465160083</v>
      </c>
      <c r="K433" t="b">
        <v>0</v>
      </c>
      <c r="L433" s="7">
        <v>8</v>
      </c>
      <c r="M433" t="b">
        <v>0</v>
      </c>
      <c r="N433" t="s">
        <v>8250</v>
      </c>
      <c r="O433" s="5">
        <f t="shared" si="42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8226</v>
      </c>
      <c r="I434">
        <v>1445448381</v>
      </c>
      <c r="J434">
        <v>1440264381</v>
      </c>
      <c r="K434" t="b">
        <v>0</v>
      </c>
      <c r="L434" s="7">
        <v>8</v>
      </c>
      <c r="M434" t="b">
        <v>0</v>
      </c>
      <c r="N434" t="s">
        <v>8250</v>
      </c>
      <c r="O434" s="5">
        <f t="shared" si="42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8226</v>
      </c>
      <c r="I435">
        <v>1444576022</v>
      </c>
      <c r="J435">
        <v>1439392022</v>
      </c>
      <c r="K435" t="b">
        <v>0</v>
      </c>
      <c r="L435" s="7">
        <v>0</v>
      </c>
      <c r="M435" t="b">
        <v>0</v>
      </c>
      <c r="N435" t="s">
        <v>8250</v>
      </c>
      <c r="O435" s="5">
        <f t="shared" si="42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8226</v>
      </c>
      <c r="I436">
        <v>1385931702</v>
      </c>
      <c r="J436">
        <v>1383076902</v>
      </c>
      <c r="K436" t="b">
        <v>0</v>
      </c>
      <c r="L436" s="7">
        <v>2</v>
      </c>
      <c r="M436" t="b">
        <v>0</v>
      </c>
      <c r="N436" t="s">
        <v>8250</v>
      </c>
      <c r="O436" s="5">
        <f t="shared" si="42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8226</v>
      </c>
      <c r="I437">
        <v>1379094980</v>
      </c>
      <c r="J437">
        <v>1376502980</v>
      </c>
      <c r="K437" t="b">
        <v>0</v>
      </c>
      <c r="L437" s="7">
        <v>3</v>
      </c>
      <c r="M437" t="b">
        <v>0</v>
      </c>
      <c r="N437" t="s">
        <v>8250</v>
      </c>
      <c r="O437" s="5">
        <f t="shared" si="42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8226</v>
      </c>
      <c r="I438">
        <v>1375260113</v>
      </c>
      <c r="J438">
        <v>1372668113</v>
      </c>
      <c r="K438" t="b">
        <v>0</v>
      </c>
      <c r="L438" s="7">
        <v>0</v>
      </c>
      <c r="M438" t="b">
        <v>0</v>
      </c>
      <c r="N438" t="s">
        <v>8250</v>
      </c>
      <c r="O438" s="5">
        <f t="shared" si="42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8224</v>
      </c>
      <c r="H439" t="s">
        <v>8231</v>
      </c>
      <c r="I439">
        <v>1475912326</v>
      </c>
      <c r="J439">
        <v>1470728326</v>
      </c>
      <c r="K439" t="b">
        <v>0</v>
      </c>
      <c r="L439" s="7">
        <v>0</v>
      </c>
      <c r="M439" t="b">
        <v>0</v>
      </c>
      <c r="N439" t="s">
        <v>8250</v>
      </c>
      <c r="O439" s="5">
        <f t="shared" si="42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8226</v>
      </c>
      <c r="I440">
        <v>1447830958</v>
      </c>
      <c r="J440">
        <v>1445235358</v>
      </c>
      <c r="K440" t="b">
        <v>0</v>
      </c>
      <c r="L440" s="7">
        <v>11</v>
      </c>
      <c r="M440" t="b">
        <v>0</v>
      </c>
      <c r="N440" t="s">
        <v>8250</v>
      </c>
      <c r="O440" s="5">
        <f t="shared" si="42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8226</v>
      </c>
      <c r="I441">
        <v>1413569818</v>
      </c>
      <c r="J441">
        <v>1412705818</v>
      </c>
      <c r="K441" t="b">
        <v>0</v>
      </c>
      <c r="L441" s="7">
        <v>0</v>
      </c>
      <c r="M441" t="b">
        <v>0</v>
      </c>
      <c r="N441" t="s">
        <v>8250</v>
      </c>
      <c r="O441" s="5">
        <f t="shared" si="42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8226</v>
      </c>
      <c r="I442">
        <v>1458859153</v>
      </c>
      <c r="J442">
        <v>1456270753</v>
      </c>
      <c r="K442" t="b">
        <v>0</v>
      </c>
      <c r="L442" s="7">
        <v>1</v>
      </c>
      <c r="M442" t="b">
        <v>0</v>
      </c>
      <c r="N442" t="s">
        <v>8250</v>
      </c>
      <c r="O442" s="5">
        <f t="shared" si="42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8224</v>
      </c>
      <c r="H443" t="s">
        <v>8227</v>
      </c>
      <c r="I443">
        <v>1383418996</v>
      </c>
      <c r="J443">
        <v>1380826996</v>
      </c>
      <c r="K443" t="b">
        <v>0</v>
      </c>
      <c r="L443" s="7">
        <v>0</v>
      </c>
      <c r="M443" t="b">
        <v>0</v>
      </c>
      <c r="N443" t="s">
        <v>8250</v>
      </c>
      <c r="O443" s="5">
        <f t="shared" si="42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8226</v>
      </c>
      <c r="I444">
        <v>1424380783</v>
      </c>
      <c r="J444">
        <v>1421788783</v>
      </c>
      <c r="K444" t="b">
        <v>0</v>
      </c>
      <c r="L444" s="7">
        <v>17</v>
      </c>
      <c r="M444" t="b">
        <v>0</v>
      </c>
      <c r="N444" t="s">
        <v>8250</v>
      </c>
      <c r="O444" s="5">
        <f t="shared" si="42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8224</v>
      </c>
      <c r="H445" t="s">
        <v>8231</v>
      </c>
      <c r="I445">
        <v>1391991701</v>
      </c>
      <c r="J445">
        <v>1389399701</v>
      </c>
      <c r="K445" t="b">
        <v>0</v>
      </c>
      <c r="L445" s="7">
        <v>2</v>
      </c>
      <c r="M445" t="b">
        <v>0</v>
      </c>
      <c r="N445" t="s">
        <v>8250</v>
      </c>
      <c r="O445" s="5">
        <f t="shared" si="42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8226</v>
      </c>
      <c r="I446">
        <v>1329342361</v>
      </c>
      <c r="J446">
        <v>1324158361</v>
      </c>
      <c r="K446" t="b">
        <v>0</v>
      </c>
      <c r="L446" s="7">
        <v>1</v>
      </c>
      <c r="M446" t="b">
        <v>0</v>
      </c>
      <c r="N446" t="s">
        <v>8250</v>
      </c>
      <c r="O446" s="5">
        <f t="shared" si="42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8226</v>
      </c>
      <c r="I447">
        <v>1432195375</v>
      </c>
      <c r="J447">
        <v>1430899375</v>
      </c>
      <c r="K447" t="b">
        <v>0</v>
      </c>
      <c r="L447" s="7">
        <v>2</v>
      </c>
      <c r="M447" t="b">
        <v>0</v>
      </c>
      <c r="N447" t="s">
        <v>8250</v>
      </c>
      <c r="O447" s="5">
        <f t="shared" si="42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8226</v>
      </c>
      <c r="I448">
        <v>1425434420</v>
      </c>
      <c r="J448">
        <v>1422842420</v>
      </c>
      <c r="K448" t="b">
        <v>0</v>
      </c>
      <c r="L448" s="7">
        <v>16</v>
      </c>
      <c r="M448" t="b">
        <v>0</v>
      </c>
      <c r="N448" t="s">
        <v>8250</v>
      </c>
      <c r="O448" s="5">
        <f t="shared" si="42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8224</v>
      </c>
      <c r="H449" t="s">
        <v>8227</v>
      </c>
      <c r="I449">
        <v>1364041163</v>
      </c>
      <c r="J449">
        <v>1361884763</v>
      </c>
      <c r="K449" t="b">
        <v>0</v>
      </c>
      <c r="L449" s="7">
        <v>1</v>
      </c>
      <c r="M449" t="b">
        <v>0</v>
      </c>
      <c r="N449" t="s">
        <v>8250</v>
      </c>
      <c r="O449" s="5">
        <f t="shared" si="42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8226</v>
      </c>
      <c r="I450">
        <v>1400091095</v>
      </c>
      <c r="J450">
        <v>1398363095</v>
      </c>
      <c r="K450" t="b">
        <v>0</v>
      </c>
      <c r="L450" s="7">
        <v>4</v>
      </c>
      <c r="M450" t="b">
        <v>0</v>
      </c>
      <c r="N450" t="s">
        <v>8250</v>
      </c>
      <c r="O450" s="5">
        <f t="shared" si="42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8224</v>
      </c>
      <c r="H451" t="s">
        <v>8227</v>
      </c>
      <c r="I451">
        <v>1382017085</v>
      </c>
      <c r="J451">
        <v>1379425085</v>
      </c>
      <c r="K451" t="b">
        <v>0</v>
      </c>
      <c r="L451" s="7">
        <v>5</v>
      </c>
      <c r="M451" t="b">
        <v>0</v>
      </c>
      <c r="N451" t="s">
        <v>8250</v>
      </c>
      <c r="O451" s="5">
        <f t="shared" si="42"/>
        <v>2.25</v>
      </c>
      <c r="P451" s="6">
        <f t="shared" ref="P451:P514" si="43">IF(L451,E451/L451,0)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(((J451/60)/60/24)+DATE(1970,1,1))</f>
        <v>41534.568113425928</v>
      </c>
      <c r="T451" s="10">
        <f t="shared" ref="T451:T514" si="47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8226</v>
      </c>
      <c r="I452">
        <v>1392417800</v>
      </c>
      <c r="J452">
        <v>1389825800</v>
      </c>
      <c r="K452" t="b">
        <v>0</v>
      </c>
      <c r="L452" s="7">
        <v>7</v>
      </c>
      <c r="M452" t="b">
        <v>0</v>
      </c>
      <c r="N452" t="s">
        <v>8250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8226</v>
      </c>
      <c r="I453">
        <v>1390669791</v>
      </c>
      <c r="J453">
        <v>1388077791</v>
      </c>
      <c r="K453" t="b">
        <v>0</v>
      </c>
      <c r="L453" s="7">
        <v>0</v>
      </c>
      <c r="M453" t="b">
        <v>0</v>
      </c>
      <c r="N453" t="s">
        <v>8250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8226</v>
      </c>
      <c r="I454">
        <v>1431536015</v>
      </c>
      <c r="J454">
        <v>1428944015</v>
      </c>
      <c r="K454" t="b">
        <v>0</v>
      </c>
      <c r="L454" s="7">
        <v>12</v>
      </c>
      <c r="M454" t="b">
        <v>0</v>
      </c>
      <c r="N454" t="s">
        <v>8250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8226</v>
      </c>
      <c r="I455">
        <v>1424375279</v>
      </c>
      <c r="J455">
        <v>1422992879</v>
      </c>
      <c r="K455" t="b">
        <v>0</v>
      </c>
      <c r="L455" s="7">
        <v>2</v>
      </c>
      <c r="M455" t="b">
        <v>0</v>
      </c>
      <c r="N455" t="s">
        <v>8250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8226</v>
      </c>
      <c r="I456">
        <v>1417007640</v>
      </c>
      <c r="J456">
        <v>1414343571</v>
      </c>
      <c r="K456" t="b">
        <v>0</v>
      </c>
      <c r="L456" s="7">
        <v>5</v>
      </c>
      <c r="M456" t="b">
        <v>0</v>
      </c>
      <c r="N456" t="s">
        <v>8250</v>
      </c>
      <c r="O456" s="5">
        <f t="shared" ref="O456:O483" si="48">(E456/D456)*100</f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8226</v>
      </c>
      <c r="I457">
        <v>1334622660</v>
      </c>
      <c r="J457">
        <v>1330733022</v>
      </c>
      <c r="K457" t="b">
        <v>0</v>
      </c>
      <c r="L457" s="7">
        <v>2</v>
      </c>
      <c r="M457" t="b">
        <v>0</v>
      </c>
      <c r="N457" t="s">
        <v>8250</v>
      </c>
      <c r="O457" s="5">
        <f t="shared" si="48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8226</v>
      </c>
      <c r="I458">
        <v>1382414340</v>
      </c>
      <c r="J458">
        <v>1380559201</v>
      </c>
      <c r="K458" t="b">
        <v>0</v>
      </c>
      <c r="L458" s="7">
        <v>3</v>
      </c>
      <c r="M458" t="b">
        <v>0</v>
      </c>
      <c r="N458" t="s">
        <v>8250</v>
      </c>
      <c r="O458" s="5">
        <f t="shared" si="48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8224</v>
      </c>
      <c r="H459" t="s">
        <v>8231</v>
      </c>
      <c r="I459">
        <v>1408213512</v>
      </c>
      <c r="J459">
        <v>1405621512</v>
      </c>
      <c r="K459" t="b">
        <v>0</v>
      </c>
      <c r="L459" s="7">
        <v>0</v>
      </c>
      <c r="M459" t="b">
        <v>0</v>
      </c>
      <c r="N459" t="s">
        <v>8250</v>
      </c>
      <c r="O459" s="5">
        <f t="shared" si="48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8224</v>
      </c>
      <c r="H460" t="s">
        <v>8227</v>
      </c>
      <c r="I460">
        <v>1368550060</v>
      </c>
      <c r="J460">
        <v>1365958060</v>
      </c>
      <c r="K460" t="b">
        <v>0</v>
      </c>
      <c r="L460" s="7">
        <v>49</v>
      </c>
      <c r="M460" t="b">
        <v>0</v>
      </c>
      <c r="N460" t="s">
        <v>8250</v>
      </c>
      <c r="O460" s="5">
        <f t="shared" si="48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8226</v>
      </c>
      <c r="I461">
        <v>1321201327</v>
      </c>
      <c r="J461">
        <v>1316013727</v>
      </c>
      <c r="K461" t="b">
        <v>0</v>
      </c>
      <c r="L461" s="7">
        <v>1</v>
      </c>
      <c r="M461" t="b">
        <v>0</v>
      </c>
      <c r="N461" t="s">
        <v>8250</v>
      </c>
      <c r="O461" s="5">
        <f t="shared" si="48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8226</v>
      </c>
      <c r="I462">
        <v>1401595200</v>
      </c>
      <c r="J462">
        <v>1398862875</v>
      </c>
      <c r="K462" t="b">
        <v>0</v>
      </c>
      <c r="L462" s="7">
        <v>2</v>
      </c>
      <c r="M462" t="b">
        <v>0</v>
      </c>
      <c r="N462" t="s">
        <v>8250</v>
      </c>
      <c r="O462" s="5">
        <f t="shared" si="48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8224</v>
      </c>
      <c r="H463" t="s">
        <v>8227</v>
      </c>
      <c r="I463">
        <v>1370204367</v>
      </c>
      <c r="J463">
        <v>1368476367</v>
      </c>
      <c r="K463" t="b">
        <v>0</v>
      </c>
      <c r="L463" s="7">
        <v>0</v>
      </c>
      <c r="M463" t="b">
        <v>0</v>
      </c>
      <c r="N463" t="s">
        <v>8250</v>
      </c>
      <c r="O463" s="5">
        <f t="shared" si="48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8226</v>
      </c>
      <c r="I464">
        <v>1312945341</v>
      </c>
      <c r="J464">
        <v>1307761341</v>
      </c>
      <c r="K464" t="b">
        <v>0</v>
      </c>
      <c r="L464" s="7">
        <v>0</v>
      </c>
      <c r="M464" t="b">
        <v>0</v>
      </c>
      <c r="N464" t="s">
        <v>8250</v>
      </c>
      <c r="O464" s="5">
        <f t="shared" si="48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8226</v>
      </c>
      <c r="I465">
        <v>1316883753</v>
      </c>
      <c r="J465">
        <v>1311699753</v>
      </c>
      <c r="K465" t="b">
        <v>0</v>
      </c>
      <c r="L465" s="7">
        <v>11</v>
      </c>
      <c r="M465" t="b">
        <v>0</v>
      </c>
      <c r="N465" t="s">
        <v>8250</v>
      </c>
      <c r="O465" s="5">
        <f t="shared" si="48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8224</v>
      </c>
      <c r="H466" t="s">
        <v>8229</v>
      </c>
      <c r="I466">
        <v>1463602935</v>
      </c>
      <c r="J466">
        <v>1461874935</v>
      </c>
      <c r="K466" t="b">
        <v>0</v>
      </c>
      <c r="L466" s="7">
        <v>1</v>
      </c>
      <c r="M466" t="b">
        <v>0</v>
      </c>
      <c r="N466" t="s">
        <v>8250</v>
      </c>
      <c r="O466" s="5">
        <f t="shared" si="48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8226</v>
      </c>
      <c r="I467">
        <v>1403837574</v>
      </c>
      <c r="J467">
        <v>1402455174</v>
      </c>
      <c r="K467" t="b">
        <v>0</v>
      </c>
      <c r="L467" s="7">
        <v>8</v>
      </c>
      <c r="M467" t="b">
        <v>0</v>
      </c>
      <c r="N467" t="s">
        <v>8250</v>
      </c>
      <c r="O467" s="5">
        <f t="shared" si="48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8226</v>
      </c>
      <c r="I468">
        <v>1347057464</v>
      </c>
      <c r="J468">
        <v>1344465464</v>
      </c>
      <c r="K468" t="b">
        <v>0</v>
      </c>
      <c r="L468" s="7">
        <v>5</v>
      </c>
      <c r="M468" t="b">
        <v>0</v>
      </c>
      <c r="N468" t="s">
        <v>8250</v>
      </c>
      <c r="O468" s="5">
        <f t="shared" si="48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8226</v>
      </c>
      <c r="I469">
        <v>1348849134</v>
      </c>
      <c r="J469">
        <v>1344961134</v>
      </c>
      <c r="K469" t="b">
        <v>0</v>
      </c>
      <c r="L469" s="7">
        <v>39</v>
      </c>
      <c r="M469" t="b">
        <v>0</v>
      </c>
      <c r="N469" t="s">
        <v>8250</v>
      </c>
      <c r="O469" s="5">
        <f t="shared" si="48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8226</v>
      </c>
      <c r="I470">
        <v>1341978665</v>
      </c>
      <c r="J470">
        <v>1336795283</v>
      </c>
      <c r="K470" t="b">
        <v>0</v>
      </c>
      <c r="L470" s="7">
        <v>0</v>
      </c>
      <c r="M470" t="b">
        <v>0</v>
      </c>
      <c r="N470" t="s">
        <v>8250</v>
      </c>
      <c r="O470" s="5">
        <f t="shared" si="48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8224</v>
      </c>
      <c r="H471" t="s">
        <v>8227</v>
      </c>
      <c r="I471">
        <v>1409960724</v>
      </c>
      <c r="J471">
        <v>1404776724</v>
      </c>
      <c r="K471" t="b">
        <v>0</v>
      </c>
      <c r="L471" s="7">
        <v>0</v>
      </c>
      <c r="M471" t="b">
        <v>0</v>
      </c>
      <c r="N471" t="s">
        <v>8250</v>
      </c>
      <c r="O471" s="5">
        <f t="shared" si="48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8226</v>
      </c>
      <c r="I472">
        <v>1389844800</v>
      </c>
      <c r="J472">
        <v>1385524889</v>
      </c>
      <c r="K472" t="b">
        <v>0</v>
      </c>
      <c r="L472" s="7">
        <v>2</v>
      </c>
      <c r="M472" t="b">
        <v>0</v>
      </c>
      <c r="N472" t="s">
        <v>8250</v>
      </c>
      <c r="O472" s="5">
        <f t="shared" si="48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8226</v>
      </c>
      <c r="I473">
        <v>1397924379</v>
      </c>
      <c r="J473">
        <v>1394039979</v>
      </c>
      <c r="K473" t="b">
        <v>0</v>
      </c>
      <c r="L473" s="7">
        <v>170</v>
      </c>
      <c r="M473" t="b">
        <v>0</v>
      </c>
      <c r="N473" t="s">
        <v>8250</v>
      </c>
      <c r="O473" s="5">
        <f t="shared" si="48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8226</v>
      </c>
      <c r="I474">
        <v>1408831718</v>
      </c>
      <c r="J474">
        <v>1406239718</v>
      </c>
      <c r="K474" t="b">
        <v>0</v>
      </c>
      <c r="L474" s="7">
        <v>5</v>
      </c>
      <c r="M474" t="b">
        <v>0</v>
      </c>
      <c r="N474" t="s">
        <v>8250</v>
      </c>
      <c r="O474" s="5">
        <f t="shared" si="48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8226</v>
      </c>
      <c r="I475">
        <v>1410972319</v>
      </c>
      <c r="J475">
        <v>1408380319</v>
      </c>
      <c r="K475" t="b">
        <v>0</v>
      </c>
      <c r="L475" s="7">
        <v>14</v>
      </c>
      <c r="M475" t="b">
        <v>0</v>
      </c>
      <c r="N475" t="s">
        <v>8250</v>
      </c>
      <c r="O475" s="5">
        <f t="shared" si="48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8226</v>
      </c>
      <c r="I476">
        <v>1487318029</v>
      </c>
      <c r="J476">
        <v>1484726029</v>
      </c>
      <c r="K476" t="b">
        <v>0</v>
      </c>
      <c r="L476" s="7">
        <v>1</v>
      </c>
      <c r="M476" t="b">
        <v>0</v>
      </c>
      <c r="N476" t="s">
        <v>8250</v>
      </c>
      <c r="O476" s="5">
        <f t="shared" si="48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8226</v>
      </c>
      <c r="I477">
        <v>1430877843</v>
      </c>
      <c r="J477">
        <v>1428285843</v>
      </c>
      <c r="K477" t="b">
        <v>0</v>
      </c>
      <c r="L477" s="7">
        <v>0</v>
      </c>
      <c r="M477" t="b">
        <v>0</v>
      </c>
      <c r="N477" t="s">
        <v>8250</v>
      </c>
      <c r="O477" s="5">
        <f t="shared" si="48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8226</v>
      </c>
      <c r="I478">
        <v>1401767940</v>
      </c>
      <c r="J478">
        <v>1398727441</v>
      </c>
      <c r="K478" t="b">
        <v>0</v>
      </c>
      <c r="L478" s="7">
        <v>124</v>
      </c>
      <c r="M478" t="b">
        <v>0</v>
      </c>
      <c r="N478" t="s">
        <v>8250</v>
      </c>
      <c r="O478" s="5">
        <f t="shared" si="48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8226</v>
      </c>
      <c r="I479">
        <v>1337371334</v>
      </c>
      <c r="J479">
        <v>1332187334</v>
      </c>
      <c r="K479" t="b">
        <v>0</v>
      </c>
      <c r="L479" s="7">
        <v>0</v>
      </c>
      <c r="M479" t="b">
        <v>0</v>
      </c>
      <c r="N479" t="s">
        <v>8250</v>
      </c>
      <c r="O479" s="5">
        <f t="shared" si="48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8226</v>
      </c>
      <c r="I480">
        <v>1427921509</v>
      </c>
      <c r="J480">
        <v>1425333109</v>
      </c>
      <c r="K480" t="b">
        <v>0</v>
      </c>
      <c r="L480" s="7">
        <v>0</v>
      </c>
      <c r="M480" t="b">
        <v>0</v>
      </c>
      <c r="N480" t="s">
        <v>8250</v>
      </c>
      <c r="O480" s="5">
        <f t="shared" si="48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8226</v>
      </c>
      <c r="I481">
        <v>1416566835</v>
      </c>
      <c r="J481">
        <v>1411379235</v>
      </c>
      <c r="K481" t="b">
        <v>0</v>
      </c>
      <c r="L481" s="7">
        <v>55</v>
      </c>
      <c r="M481" t="b">
        <v>0</v>
      </c>
      <c r="N481" t="s">
        <v>8250</v>
      </c>
      <c r="O481" s="5">
        <f t="shared" si="48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8226</v>
      </c>
      <c r="I482">
        <v>1376049615</v>
      </c>
      <c r="J482">
        <v>1373457615</v>
      </c>
      <c r="K482" t="b">
        <v>0</v>
      </c>
      <c r="L482" s="7">
        <v>140</v>
      </c>
      <c r="M482" t="b">
        <v>0</v>
      </c>
      <c r="N482" t="s">
        <v>8250</v>
      </c>
      <c r="O482" s="5">
        <f t="shared" si="48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8226</v>
      </c>
      <c r="I483">
        <v>1349885289</v>
      </c>
      <c r="J483">
        <v>1347293289</v>
      </c>
      <c r="K483" t="b">
        <v>0</v>
      </c>
      <c r="L483" s="7">
        <v>21</v>
      </c>
      <c r="M483" t="b">
        <v>0</v>
      </c>
      <c r="N483" t="s">
        <v>8250</v>
      </c>
      <c r="O483" s="5">
        <f t="shared" si="48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8226</v>
      </c>
      <c r="I484">
        <v>1460644440</v>
      </c>
      <c r="J484">
        <v>1458336690</v>
      </c>
      <c r="K484" t="b">
        <v>0</v>
      </c>
      <c r="L484" s="7">
        <v>1</v>
      </c>
      <c r="M484" t="b">
        <v>0</v>
      </c>
      <c r="N484" t="s">
        <v>8250</v>
      </c>
      <c r="O484" s="5">
        <f>(E484/D484)*100</f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8224</v>
      </c>
      <c r="H485" t="s">
        <v>8227</v>
      </c>
      <c r="I485">
        <v>1359434672</v>
      </c>
      <c r="J485">
        <v>1354250672</v>
      </c>
      <c r="K485" t="b">
        <v>0</v>
      </c>
      <c r="L485" s="7">
        <v>147</v>
      </c>
      <c r="M485" t="b">
        <v>0</v>
      </c>
      <c r="N485" t="s">
        <v>8250</v>
      </c>
      <c r="O485" s="5">
        <f t="shared" ref="O485:O548" si="49">(E485/D485)*100</f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8224</v>
      </c>
      <c r="H486" t="s">
        <v>8227</v>
      </c>
      <c r="I486">
        <v>1446766372</v>
      </c>
      <c r="J486">
        <v>1443220372</v>
      </c>
      <c r="K486" t="b">
        <v>0</v>
      </c>
      <c r="L486" s="7">
        <v>11</v>
      </c>
      <c r="M486" t="b">
        <v>0</v>
      </c>
      <c r="N486" t="s">
        <v>8250</v>
      </c>
      <c r="O486" s="5">
        <f t="shared" si="49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8224</v>
      </c>
      <c r="H487" t="s">
        <v>8227</v>
      </c>
      <c r="I487">
        <v>1368792499</v>
      </c>
      <c r="J487">
        <v>1366200499</v>
      </c>
      <c r="K487" t="b">
        <v>0</v>
      </c>
      <c r="L487" s="7">
        <v>125</v>
      </c>
      <c r="M487" t="b">
        <v>0</v>
      </c>
      <c r="N487" t="s">
        <v>8250</v>
      </c>
      <c r="O487" s="5">
        <f t="shared" si="49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8224</v>
      </c>
      <c r="H488" t="s">
        <v>8228</v>
      </c>
      <c r="I488">
        <v>1401662239</v>
      </c>
      <c r="J488">
        <v>1399070239</v>
      </c>
      <c r="K488" t="b">
        <v>0</v>
      </c>
      <c r="L488" s="7">
        <v>1</v>
      </c>
      <c r="M488" t="b">
        <v>0</v>
      </c>
      <c r="N488" t="s">
        <v>8250</v>
      </c>
      <c r="O488" s="5">
        <f t="shared" si="49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8224</v>
      </c>
      <c r="H489" t="s">
        <v>8231</v>
      </c>
      <c r="I489">
        <v>1482678994</v>
      </c>
      <c r="J489">
        <v>1477491394</v>
      </c>
      <c r="K489" t="b">
        <v>0</v>
      </c>
      <c r="L489" s="7">
        <v>0</v>
      </c>
      <c r="M489" t="b">
        <v>0</v>
      </c>
      <c r="N489" t="s">
        <v>8250</v>
      </c>
      <c r="O489" s="5">
        <f t="shared" si="49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8226</v>
      </c>
      <c r="I490">
        <v>1483924700</v>
      </c>
      <c r="J490">
        <v>1481332700</v>
      </c>
      <c r="K490" t="b">
        <v>0</v>
      </c>
      <c r="L490" s="7">
        <v>0</v>
      </c>
      <c r="M490" t="b">
        <v>0</v>
      </c>
      <c r="N490" t="s">
        <v>8250</v>
      </c>
      <c r="O490" s="5">
        <f t="shared" si="49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8226</v>
      </c>
      <c r="I491">
        <v>1325763180</v>
      </c>
      <c r="J491">
        <v>1323084816</v>
      </c>
      <c r="K491" t="b">
        <v>0</v>
      </c>
      <c r="L491" s="7">
        <v>3</v>
      </c>
      <c r="M491" t="b">
        <v>0</v>
      </c>
      <c r="N491" t="s">
        <v>8250</v>
      </c>
      <c r="O491" s="5">
        <f t="shared" si="49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8226</v>
      </c>
      <c r="I492">
        <v>1345677285</v>
      </c>
      <c r="J492">
        <v>1343085285</v>
      </c>
      <c r="K492" t="b">
        <v>0</v>
      </c>
      <c r="L492" s="7">
        <v>0</v>
      </c>
      <c r="M492" t="b">
        <v>0</v>
      </c>
      <c r="N492" t="s">
        <v>8250</v>
      </c>
      <c r="O492" s="5">
        <f t="shared" si="49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8226</v>
      </c>
      <c r="I493">
        <v>1453937699</v>
      </c>
      <c r="J493">
        <v>1451345699</v>
      </c>
      <c r="K493" t="b">
        <v>0</v>
      </c>
      <c r="L493" s="7">
        <v>0</v>
      </c>
      <c r="M493" t="b">
        <v>0</v>
      </c>
      <c r="N493" t="s">
        <v>8250</v>
      </c>
      <c r="O493" s="5">
        <f t="shared" si="49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8224</v>
      </c>
      <c r="H494" t="s">
        <v>8235</v>
      </c>
      <c r="I494">
        <v>1476319830</v>
      </c>
      <c r="J494">
        <v>1471135830</v>
      </c>
      <c r="K494" t="b">
        <v>0</v>
      </c>
      <c r="L494" s="7">
        <v>0</v>
      </c>
      <c r="M494" t="b">
        <v>0</v>
      </c>
      <c r="N494" t="s">
        <v>8250</v>
      </c>
      <c r="O494" s="5">
        <f t="shared" si="49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8224</v>
      </c>
      <c r="H495" t="s">
        <v>8227</v>
      </c>
      <c r="I495">
        <v>1432142738</v>
      </c>
      <c r="J495">
        <v>1429550738</v>
      </c>
      <c r="K495" t="b">
        <v>0</v>
      </c>
      <c r="L495" s="7">
        <v>0</v>
      </c>
      <c r="M495" t="b">
        <v>0</v>
      </c>
      <c r="N495" t="s">
        <v>8250</v>
      </c>
      <c r="O495" s="5">
        <f t="shared" si="49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8226</v>
      </c>
      <c r="I496">
        <v>1404356400</v>
      </c>
      <c r="J496">
        <v>1402343765</v>
      </c>
      <c r="K496" t="b">
        <v>0</v>
      </c>
      <c r="L496" s="7">
        <v>3</v>
      </c>
      <c r="M496" t="b">
        <v>0</v>
      </c>
      <c r="N496" t="s">
        <v>8250</v>
      </c>
      <c r="O496" s="5">
        <f t="shared" si="49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8226</v>
      </c>
      <c r="I497">
        <v>1437076305</v>
      </c>
      <c r="J497">
        <v>1434484305</v>
      </c>
      <c r="K497" t="b">
        <v>0</v>
      </c>
      <c r="L497" s="7">
        <v>0</v>
      </c>
      <c r="M497" t="b">
        <v>0</v>
      </c>
      <c r="N497" t="s">
        <v>8250</v>
      </c>
      <c r="O497" s="5">
        <f t="shared" si="49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8226</v>
      </c>
      <c r="I498">
        <v>1392070874</v>
      </c>
      <c r="J498">
        <v>1386886874</v>
      </c>
      <c r="K498" t="b">
        <v>0</v>
      </c>
      <c r="L498" s="7">
        <v>1</v>
      </c>
      <c r="M498" t="b">
        <v>0</v>
      </c>
      <c r="N498" t="s">
        <v>8250</v>
      </c>
      <c r="O498" s="5">
        <f t="shared" si="49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8226</v>
      </c>
      <c r="I499">
        <v>1419483600</v>
      </c>
      <c r="J499">
        <v>1414889665</v>
      </c>
      <c r="K499" t="b">
        <v>0</v>
      </c>
      <c r="L499" s="7">
        <v>3</v>
      </c>
      <c r="M499" t="b">
        <v>0</v>
      </c>
      <c r="N499" t="s">
        <v>8250</v>
      </c>
      <c r="O499" s="5">
        <f t="shared" si="49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8226</v>
      </c>
      <c r="I500">
        <v>1324664249</v>
      </c>
      <c r="J500">
        <v>1321035449</v>
      </c>
      <c r="K500" t="b">
        <v>0</v>
      </c>
      <c r="L500" s="7">
        <v>22</v>
      </c>
      <c r="M500" t="b">
        <v>0</v>
      </c>
      <c r="N500" t="s">
        <v>8250</v>
      </c>
      <c r="O500" s="5">
        <f t="shared" si="49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8226</v>
      </c>
      <c r="I501">
        <v>1255381140</v>
      </c>
      <c r="J501">
        <v>1250630968</v>
      </c>
      <c r="K501" t="b">
        <v>0</v>
      </c>
      <c r="L501" s="7">
        <v>26</v>
      </c>
      <c r="M501" t="b">
        <v>0</v>
      </c>
      <c r="N501" t="s">
        <v>8250</v>
      </c>
      <c r="O501" s="5">
        <f t="shared" si="49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8226</v>
      </c>
      <c r="I502">
        <v>1273356960</v>
      </c>
      <c r="J502">
        <v>1268255751</v>
      </c>
      <c r="K502" t="b">
        <v>0</v>
      </c>
      <c r="L502" s="7">
        <v>4</v>
      </c>
      <c r="M502" t="b">
        <v>0</v>
      </c>
      <c r="N502" t="s">
        <v>8250</v>
      </c>
      <c r="O502" s="5">
        <f t="shared" si="49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8226</v>
      </c>
      <c r="I503">
        <v>1310189851</v>
      </c>
      <c r="J503">
        <v>1307597851</v>
      </c>
      <c r="K503" t="b">
        <v>0</v>
      </c>
      <c r="L503" s="7">
        <v>0</v>
      </c>
      <c r="M503" t="b">
        <v>0</v>
      </c>
      <c r="N503" t="s">
        <v>8250</v>
      </c>
      <c r="O503" s="5">
        <f t="shared" si="49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8226</v>
      </c>
      <c r="I504">
        <v>1332073025</v>
      </c>
      <c r="J504">
        <v>1329484625</v>
      </c>
      <c r="K504" t="b">
        <v>0</v>
      </c>
      <c r="L504" s="7">
        <v>4</v>
      </c>
      <c r="M504" t="b">
        <v>0</v>
      </c>
      <c r="N504" t="s">
        <v>8250</v>
      </c>
      <c r="O504" s="5">
        <f t="shared" si="49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8224</v>
      </c>
      <c r="H505" t="s">
        <v>8227</v>
      </c>
      <c r="I505">
        <v>1421498303</v>
      </c>
      <c r="J505">
        <v>1418906303</v>
      </c>
      <c r="K505" t="b">
        <v>0</v>
      </c>
      <c r="L505" s="7">
        <v>9</v>
      </c>
      <c r="M505" t="b">
        <v>0</v>
      </c>
      <c r="N505" t="s">
        <v>8250</v>
      </c>
      <c r="O505" s="5">
        <f t="shared" si="49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8226</v>
      </c>
      <c r="I506">
        <v>1334097387</v>
      </c>
      <c r="J506">
        <v>1328916987</v>
      </c>
      <c r="K506" t="b">
        <v>0</v>
      </c>
      <c r="L506" s="7">
        <v>5</v>
      </c>
      <c r="M506" t="b">
        <v>0</v>
      </c>
      <c r="N506" t="s">
        <v>8250</v>
      </c>
      <c r="O506" s="5">
        <f t="shared" si="49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8226</v>
      </c>
      <c r="I507">
        <v>1451010086</v>
      </c>
      <c r="J507">
        <v>1447122086</v>
      </c>
      <c r="K507" t="b">
        <v>0</v>
      </c>
      <c r="L507" s="7">
        <v>14</v>
      </c>
      <c r="M507" t="b">
        <v>0</v>
      </c>
      <c r="N507" t="s">
        <v>8250</v>
      </c>
      <c r="O507" s="5">
        <f t="shared" si="49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8226</v>
      </c>
      <c r="I508">
        <v>1376140520</v>
      </c>
      <c r="J508">
        <v>1373548520</v>
      </c>
      <c r="K508" t="b">
        <v>0</v>
      </c>
      <c r="L508" s="7">
        <v>1</v>
      </c>
      <c r="M508" t="b">
        <v>0</v>
      </c>
      <c r="N508" t="s">
        <v>8250</v>
      </c>
      <c r="O508" s="5">
        <f t="shared" si="49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8226</v>
      </c>
      <c r="I509">
        <v>1350687657</v>
      </c>
      <c r="J509">
        <v>1346799657</v>
      </c>
      <c r="K509" t="b">
        <v>0</v>
      </c>
      <c r="L509" s="7">
        <v>10</v>
      </c>
      <c r="M509" t="b">
        <v>0</v>
      </c>
      <c r="N509" t="s">
        <v>8250</v>
      </c>
      <c r="O509" s="5">
        <f t="shared" si="49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8226</v>
      </c>
      <c r="I510">
        <v>1337955240</v>
      </c>
      <c r="J510">
        <v>1332808501</v>
      </c>
      <c r="K510" t="b">
        <v>0</v>
      </c>
      <c r="L510" s="7">
        <v>3</v>
      </c>
      <c r="M510" t="b">
        <v>0</v>
      </c>
      <c r="N510" t="s">
        <v>8250</v>
      </c>
      <c r="O510" s="5">
        <f t="shared" si="49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8224</v>
      </c>
      <c r="H511" t="s">
        <v>8227</v>
      </c>
      <c r="I511">
        <v>1435504170</v>
      </c>
      <c r="J511">
        <v>1432912170</v>
      </c>
      <c r="K511" t="b">
        <v>0</v>
      </c>
      <c r="L511" s="7">
        <v>1</v>
      </c>
      <c r="M511" t="b">
        <v>0</v>
      </c>
      <c r="N511" t="s">
        <v>8250</v>
      </c>
      <c r="O511" s="5">
        <f t="shared" si="49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8226</v>
      </c>
      <c r="I512">
        <v>1456805639</v>
      </c>
      <c r="J512">
        <v>1454213639</v>
      </c>
      <c r="K512" t="b">
        <v>0</v>
      </c>
      <c r="L512" s="7">
        <v>0</v>
      </c>
      <c r="M512" t="b">
        <v>0</v>
      </c>
      <c r="N512" t="s">
        <v>8250</v>
      </c>
      <c r="O512" s="5">
        <f t="shared" si="49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8226</v>
      </c>
      <c r="I513">
        <v>1365228982</v>
      </c>
      <c r="J513">
        <v>1362640582</v>
      </c>
      <c r="K513" t="b">
        <v>0</v>
      </c>
      <c r="L513" s="7">
        <v>5</v>
      </c>
      <c r="M513" t="b">
        <v>0</v>
      </c>
      <c r="N513" t="s">
        <v>8250</v>
      </c>
      <c r="O513" s="5">
        <f t="shared" si="49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8226</v>
      </c>
      <c r="I514">
        <v>1479667727</v>
      </c>
      <c r="J514">
        <v>1475776127</v>
      </c>
      <c r="K514" t="b">
        <v>0</v>
      </c>
      <c r="L514" s="7">
        <v>2</v>
      </c>
      <c r="M514" t="b">
        <v>0</v>
      </c>
      <c r="N514" t="s">
        <v>8250</v>
      </c>
      <c r="O514" s="5">
        <f t="shared" si="49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8226</v>
      </c>
      <c r="I515">
        <v>1471244400</v>
      </c>
      <c r="J515">
        <v>1467387705</v>
      </c>
      <c r="K515" t="b">
        <v>0</v>
      </c>
      <c r="L515" s="7">
        <v>68</v>
      </c>
      <c r="M515" t="b">
        <v>0</v>
      </c>
      <c r="N515" t="s">
        <v>8250</v>
      </c>
      <c r="O515" s="5">
        <f t="shared" si="49"/>
        <v>13.923999999999999</v>
      </c>
      <c r="P515" s="6">
        <f t="shared" ref="P515:P578" si="50">IF(L515,E515/L515,0)</f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RIGHT(N515,LEN(N515)-SEARCH("/",N515))</f>
        <v>animation</v>
      </c>
      <c r="S515" s="10">
        <f t="shared" ref="S515:S578" si="53">(((J515/60)/60/24)+DATE(1970,1,1))</f>
        <v>42552.653993055559</v>
      </c>
      <c r="T515" s="10">
        <f t="shared" ref="T515:T578" si="54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8224</v>
      </c>
      <c r="H516" t="s">
        <v>8231</v>
      </c>
      <c r="I516">
        <v>1407595447</v>
      </c>
      <c r="J516">
        <v>1405003447</v>
      </c>
      <c r="K516" t="b">
        <v>0</v>
      </c>
      <c r="L516" s="7">
        <v>3</v>
      </c>
      <c r="M516" t="b">
        <v>0</v>
      </c>
      <c r="N516" t="s">
        <v>8250</v>
      </c>
      <c r="O516" s="5">
        <f t="shared" si="49"/>
        <v>3.3333333333333335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0">
        <f t="shared" si="53"/>
        <v>41830.613969907405</v>
      </c>
      <c r="T516" s="10">
        <f t="shared" si="5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8226</v>
      </c>
      <c r="I517">
        <v>1451389601</v>
      </c>
      <c r="J517">
        <v>1447933601</v>
      </c>
      <c r="K517" t="b">
        <v>0</v>
      </c>
      <c r="L517" s="7">
        <v>34</v>
      </c>
      <c r="M517" t="b">
        <v>0</v>
      </c>
      <c r="N517" t="s">
        <v>8250</v>
      </c>
      <c r="O517" s="5">
        <f t="shared" si="49"/>
        <v>25.41340206185567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0">
        <f t="shared" si="53"/>
        <v>42327.490752314814</v>
      </c>
      <c r="T517" s="10">
        <f t="shared" si="5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8224</v>
      </c>
      <c r="H518" t="s">
        <v>8227</v>
      </c>
      <c r="I518">
        <v>1432752080</v>
      </c>
      <c r="J518">
        <v>1427568080</v>
      </c>
      <c r="K518" t="b">
        <v>0</v>
      </c>
      <c r="L518" s="7">
        <v>0</v>
      </c>
      <c r="M518" t="b">
        <v>0</v>
      </c>
      <c r="N518" t="s">
        <v>8250</v>
      </c>
      <c r="O518" s="5">
        <f t="shared" si="49"/>
        <v>0</v>
      </c>
      <c r="P518" s="6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10">
        <f t="shared" si="53"/>
        <v>42091.778703703705</v>
      </c>
      <c r="T518" s="10">
        <f t="shared" si="5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8226</v>
      </c>
      <c r="I519">
        <v>1486046761</v>
      </c>
      <c r="J519">
        <v>1483454761</v>
      </c>
      <c r="K519" t="b">
        <v>0</v>
      </c>
      <c r="L519" s="7">
        <v>3</v>
      </c>
      <c r="M519" t="b">
        <v>0</v>
      </c>
      <c r="N519" t="s">
        <v>8250</v>
      </c>
      <c r="O519" s="5">
        <f t="shared" si="49"/>
        <v>1.3666666666666667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0">
        <f t="shared" si="53"/>
        <v>42738.615289351852</v>
      </c>
      <c r="T519" s="10">
        <f t="shared" si="5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8226</v>
      </c>
      <c r="I520">
        <v>1441550760</v>
      </c>
      <c r="J520">
        <v>1438958824</v>
      </c>
      <c r="K520" t="b">
        <v>0</v>
      </c>
      <c r="L520" s="7">
        <v>0</v>
      </c>
      <c r="M520" t="b">
        <v>0</v>
      </c>
      <c r="N520" t="s">
        <v>8250</v>
      </c>
      <c r="O520" s="5">
        <f t="shared" si="49"/>
        <v>0</v>
      </c>
      <c r="P520" s="6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10">
        <f t="shared" si="53"/>
        <v>42223.616018518514</v>
      </c>
      <c r="T520" s="10">
        <f t="shared" si="5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8226</v>
      </c>
      <c r="I521">
        <v>1354699421</v>
      </c>
      <c r="J521">
        <v>1352107421</v>
      </c>
      <c r="K521" t="b">
        <v>0</v>
      </c>
      <c r="L521" s="7">
        <v>70</v>
      </c>
      <c r="M521" t="b">
        <v>0</v>
      </c>
      <c r="N521" t="s">
        <v>8250</v>
      </c>
      <c r="O521" s="5">
        <f t="shared" si="49"/>
        <v>22.881426547787683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0">
        <f t="shared" si="53"/>
        <v>41218.391446759262</v>
      </c>
      <c r="T521" s="10">
        <f t="shared" si="5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8227</v>
      </c>
      <c r="I522">
        <v>1449766261</v>
      </c>
      <c r="J522">
        <v>1447174261</v>
      </c>
      <c r="K522" t="b">
        <v>0</v>
      </c>
      <c r="L522" s="7">
        <v>34</v>
      </c>
      <c r="M522" t="b">
        <v>1</v>
      </c>
      <c r="N522" t="s">
        <v>8251</v>
      </c>
      <c r="O522" s="5">
        <f t="shared" si="49"/>
        <v>102.1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0">
        <f t="shared" si="53"/>
        <v>42318.702094907407</v>
      </c>
      <c r="T522" s="10">
        <f t="shared" si="5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8226</v>
      </c>
      <c r="I523">
        <v>1477976340</v>
      </c>
      <c r="J523">
        <v>1475460819</v>
      </c>
      <c r="K523" t="b">
        <v>0</v>
      </c>
      <c r="L523" s="7">
        <v>56</v>
      </c>
      <c r="M523" t="b">
        <v>1</v>
      </c>
      <c r="N523" t="s">
        <v>8251</v>
      </c>
      <c r="O523" s="5">
        <f t="shared" si="49"/>
        <v>104.64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0">
        <f t="shared" si="53"/>
        <v>42646.092812499999</v>
      </c>
      <c r="T523" s="10">
        <f t="shared" si="5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8226</v>
      </c>
      <c r="I524">
        <v>1458518325</v>
      </c>
      <c r="J524">
        <v>1456793925</v>
      </c>
      <c r="K524" t="b">
        <v>0</v>
      </c>
      <c r="L524" s="7">
        <v>31</v>
      </c>
      <c r="M524" t="b">
        <v>1</v>
      </c>
      <c r="N524" t="s">
        <v>8251</v>
      </c>
      <c r="O524" s="5">
        <f t="shared" si="49"/>
        <v>114.66666666666667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0">
        <f t="shared" si="53"/>
        <v>42430.040798611109</v>
      </c>
      <c r="T524" s="10">
        <f t="shared" si="5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8226</v>
      </c>
      <c r="I525">
        <v>1442805076</v>
      </c>
      <c r="J525">
        <v>1440213076</v>
      </c>
      <c r="K525" t="b">
        <v>0</v>
      </c>
      <c r="L525" s="7">
        <v>84</v>
      </c>
      <c r="M525" t="b">
        <v>1</v>
      </c>
      <c r="N525" t="s">
        <v>8251</v>
      </c>
      <c r="O525" s="5">
        <f t="shared" si="49"/>
        <v>120.6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0">
        <f t="shared" si="53"/>
        <v>42238.13282407407</v>
      </c>
      <c r="T525" s="10">
        <f t="shared" si="5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8227</v>
      </c>
      <c r="I526">
        <v>1464801169</v>
      </c>
      <c r="J526">
        <v>1462209169</v>
      </c>
      <c r="K526" t="b">
        <v>0</v>
      </c>
      <c r="L526" s="7">
        <v>130</v>
      </c>
      <c r="M526" t="b">
        <v>1</v>
      </c>
      <c r="N526" t="s">
        <v>8251</v>
      </c>
      <c r="O526" s="5">
        <f t="shared" si="49"/>
        <v>108.67285714285715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0">
        <f t="shared" si="53"/>
        <v>42492.717233796298</v>
      </c>
      <c r="T526" s="10">
        <f t="shared" si="5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8226</v>
      </c>
      <c r="I527">
        <v>1410601041</v>
      </c>
      <c r="J527">
        <v>1406713041</v>
      </c>
      <c r="K527" t="b">
        <v>0</v>
      </c>
      <c r="L527" s="7">
        <v>12</v>
      </c>
      <c r="M527" t="b">
        <v>1</v>
      </c>
      <c r="N527" t="s">
        <v>8251</v>
      </c>
      <c r="O527" s="5">
        <f t="shared" si="49"/>
        <v>100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0">
        <f t="shared" si="53"/>
        <v>41850.400937500002</v>
      </c>
      <c r="T527" s="10">
        <f t="shared" si="5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8227</v>
      </c>
      <c r="I528">
        <v>1438966800</v>
      </c>
      <c r="J528">
        <v>1436278344</v>
      </c>
      <c r="K528" t="b">
        <v>0</v>
      </c>
      <c r="L528" s="7">
        <v>23</v>
      </c>
      <c r="M528" t="b">
        <v>1</v>
      </c>
      <c r="N528" t="s">
        <v>8251</v>
      </c>
      <c r="O528" s="5">
        <f t="shared" si="49"/>
        <v>113.99999999999999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0">
        <f t="shared" si="53"/>
        <v>42192.591944444444</v>
      </c>
      <c r="T528" s="10">
        <f t="shared" si="5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8226</v>
      </c>
      <c r="I529">
        <v>1487347500</v>
      </c>
      <c r="J529">
        <v>1484715366</v>
      </c>
      <c r="K529" t="b">
        <v>0</v>
      </c>
      <c r="L529" s="7">
        <v>158</v>
      </c>
      <c r="M529" t="b">
        <v>1</v>
      </c>
      <c r="N529" t="s">
        <v>8251</v>
      </c>
      <c r="O529" s="5">
        <f t="shared" si="49"/>
        <v>100.85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0">
        <f t="shared" si="53"/>
        <v>42753.205625000002</v>
      </c>
      <c r="T529" s="10">
        <f t="shared" si="5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8226</v>
      </c>
      <c r="I530">
        <v>1434921600</v>
      </c>
      <c r="J530">
        <v>1433109907</v>
      </c>
      <c r="K530" t="b">
        <v>0</v>
      </c>
      <c r="L530" s="7">
        <v>30</v>
      </c>
      <c r="M530" t="b">
        <v>1</v>
      </c>
      <c r="N530" t="s">
        <v>8251</v>
      </c>
      <c r="O530" s="5">
        <f t="shared" si="49"/>
        <v>115.65217391304347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0">
        <f t="shared" si="53"/>
        <v>42155.920219907406</v>
      </c>
      <c r="T530" s="10">
        <f t="shared" si="5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8224</v>
      </c>
      <c r="H531" t="s">
        <v>8231</v>
      </c>
      <c r="I531">
        <v>1484110800</v>
      </c>
      <c r="J531">
        <v>1482281094</v>
      </c>
      <c r="K531" t="b">
        <v>0</v>
      </c>
      <c r="L531" s="7">
        <v>18</v>
      </c>
      <c r="M531" t="b">
        <v>1</v>
      </c>
      <c r="N531" t="s">
        <v>8251</v>
      </c>
      <c r="O531" s="5">
        <f t="shared" si="49"/>
        <v>130.41666666666666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0">
        <f t="shared" si="53"/>
        <v>42725.031180555554</v>
      </c>
      <c r="T531" s="10">
        <f t="shared" si="5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8226</v>
      </c>
      <c r="I532">
        <v>1435111200</v>
      </c>
      <c r="J532">
        <v>1433254268</v>
      </c>
      <c r="K532" t="b">
        <v>0</v>
      </c>
      <c r="L532" s="7">
        <v>29</v>
      </c>
      <c r="M532" t="b">
        <v>1</v>
      </c>
      <c r="N532" t="s">
        <v>8251</v>
      </c>
      <c r="O532" s="5">
        <f t="shared" si="49"/>
        <v>107.78267254038178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0">
        <f t="shared" si="53"/>
        <v>42157.591064814813</v>
      </c>
      <c r="T532" s="10">
        <f t="shared" si="5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8226</v>
      </c>
      <c r="I533">
        <v>1481957940</v>
      </c>
      <c r="J533">
        <v>1478050429</v>
      </c>
      <c r="K533" t="b">
        <v>0</v>
      </c>
      <c r="L533" s="7">
        <v>31</v>
      </c>
      <c r="M533" t="b">
        <v>1</v>
      </c>
      <c r="N533" t="s">
        <v>8251</v>
      </c>
      <c r="O533" s="5">
        <f t="shared" si="49"/>
        <v>100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0">
        <f t="shared" si="53"/>
        <v>42676.065150462964</v>
      </c>
      <c r="T533" s="10">
        <f t="shared" si="5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8226</v>
      </c>
      <c r="I534">
        <v>1463098208</v>
      </c>
      <c r="J534">
        <v>1460506208</v>
      </c>
      <c r="K534" t="b">
        <v>0</v>
      </c>
      <c r="L534" s="7">
        <v>173</v>
      </c>
      <c r="M534" t="b">
        <v>1</v>
      </c>
      <c r="N534" t="s">
        <v>8251</v>
      </c>
      <c r="O534" s="5">
        <f t="shared" si="49"/>
        <v>123.25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0">
        <f t="shared" si="53"/>
        <v>42473.007037037038</v>
      </c>
      <c r="T534" s="10">
        <f t="shared" si="5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8227</v>
      </c>
      <c r="I535">
        <v>1463394365</v>
      </c>
      <c r="J535">
        <v>1461320765</v>
      </c>
      <c r="K535" t="b">
        <v>0</v>
      </c>
      <c r="L535" s="7">
        <v>17</v>
      </c>
      <c r="M535" t="b">
        <v>1</v>
      </c>
      <c r="N535" t="s">
        <v>8251</v>
      </c>
      <c r="O535" s="5">
        <f t="shared" si="49"/>
        <v>100.2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0">
        <f t="shared" si="53"/>
        <v>42482.43478009259</v>
      </c>
      <c r="T535" s="10">
        <f t="shared" si="5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8224</v>
      </c>
      <c r="H536" t="s">
        <v>8234</v>
      </c>
      <c r="I536">
        <v>1446418800</v>
      </c>
      <c r="J536">
        <v>1443036470</v>
      </c>
      <c r="K536" t="b">
        <v>0</v>
      </c>
      <c r="L536" s="7">
        <v>48</v>
      </c>
      <c r="M536" t="b">
        <v>1</v>
      </c>
      <c r="N536" t="s">
        <v>8251</v>
      </c>
      <c r="O536" s="5">
        <f t="shared" si="49"/>
        <v>104.66666666666666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0">
        <f t="shared" si="53"/>
        <v>42270.810995370368</v>
      </c>
      <c r="T536" s="10">
        <f t="shared" si="5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8227</v>
      </c>
      <c r="I537">
        <v>1483707905</v>
      </c>
      <c r="J537">
        <v>1481115905</v>
      </c>
      <c r="K537" t="b">
        <v>0</v>
      </c>
      <c r="L537" s="7">
        <v>59</v>
      </c>
      <c r="M537" t="b">
        <v>1</v>
      </c>
      <c r="N537" t="s">
        <v>8251</v>
      </c>
      <c r="O537" s="5">
        <f t="shared" si="49"/>
        <v>102.49999999999999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0">
        <f t="shared" si="53"/>
        <v>42711.545196759253</v>
      </c>
      <c r="T537" s="10">
        <f t="shared" si="5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8227</v>
      </c>
      <c r="I538">
        <v>1438624800</v>
      </c>
      <c r="J538">
        <v>1435133807</v>
      </c>
      <c r="K538" t="b">
        <v>0</v>
      </c>
      <c r="L538" s="7">
        <v>39</v>
      </c>
      <c r="M538" t="b">
        <v>1</v>
      </c>
      <c r="N538" t="s">
        <v>8251</v>
      </c>
      <c r="O538" s="5">
        <f t="shared" si="49"/>
        <v>118.25757575757576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0">
        <f t="shared" si="53"/>
        <v>42179.344988425932</v>
      </c>
      <c r="T538" s="10">
        <f t="shared" si="5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8226</v>
      </c>
      <c r="I539">
        <v>1446665191</v>
      </c>
      <c r="J539">
        <v>1444069591</v>
      </c>
      <c r="K539" t="b">
        <v>0</v>
      </c>
      <c r="L539" s="7">
        <v>59</v>
      </c>
      <c r="M539" t="b">
        <v>1</v>
      </c>
      <c r="N539" t="s">
        <v>8251</v>
      </c>
      <c r="O539" s="5">
        <f t="shared" si="49"/>
        <v>120.5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0">
        <f t="shared" si="53"/>
        <v>42282.768414351856</v>
      </c>
      <c r="T539" s="10">
        <f t="shared" si="5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8226</v>
      </c>
      <c r="I540">
        <v>1463166263</v>
      </c>
      <c r="J540">
        <v>1460574263</v>
      </c>
      <c r="K540" t="b">
        <v>0</v>
      </c>
      <c r="L540" s="7">
        <v>60</v>
      </c>
      <c r="M540" t="b">
        <v>1</v>
      </c>
      <c r="N540" t="s">
        <v>8251</v>
      </c>
      <c r="O540" s="5">
        <f t="shared" si="49"/>
        <v>302.42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0">
        <f t="shared" si="53"/>
        <v>42473.794710648144</v>
      </c>
      <c r="T540" s="10">
        <f t="shared" si="5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8227</v>
      </c>
      <c r="I541">
        <v>1467681107</v>
      </c>
      <c r="J541">
        <v>1465866707</v>
      </c>
      <c r="K541" t="b">
        <v>0</v>
      </c>
      <c r="L541" s="7">
        <v>20</v>
      </c>
      <c r="M541" t="b">
        <v>1</v>
      </c>
      <c r="N541" t="s">
        <v>8251</v>
      </c>
      <c r="O541" s="5">
        <f t="shared" si="49"/>
        <v>100.64400000000001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0">
        <f t="shared" si="53"/>
        <v>42535.049849537041</v>
      </c>
      <c r="T541" s="10">
        <f t="shared" si="5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8226</v>
      </c>
      <c r="I542">
        <v>1423078606</v>
      </c>
      <c r="J542">
        <v>1420486606</v>
      </c>
      <c r="K542" t="b">
        <v>0</v>
      </c>
      <c r="L542" s="7">
        <v>1</v>
      </c>
      <c r="M542" t="b">
        <v>0</v>
      </c>
      <c r="N542" t="s">
        <v>8252</v>
      </c>
      <c r="O542" s="5">
        <f t="shared" si="49"/>
        <v>6.6666666666666671E-3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0">
        <f t="shared" si="53"/>
        <v>42009.817199074074</v>
      </c>
      <c r="T542" s="10">
        <f t="shared" si="5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8226</v>
      </c>
      <c r="I543">
        <v>1446080834</v>
      </c>
      <c r="J543">
        <v>1443488834</v>
      </c>
      <c r="K543" t="b">
        <v>0</v>
      </c>
      <c r="L543" s="7">
        <v>1</v>
      </c>
      <c r="M543" t="b">
        <v>0</v>
      </c>
      <c r="N543" t="s">
        <v>8252</v>
      </c>
      <c r="O543" s="5">
        <f t="shared" si="49"/>
        <v>0.55555555555555558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0">
        <f t="shared" si="53"/>
        <v>42276.046689814815</v>
      </c>
      <c r="T543" s="10">
        <f t="shared" si="5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8226</v>
      </c>
      <c r="I544">
        <v>1462293716</v>
      </c>
      <c r="J544">
        <v>1457113316</v>
      </c>
      <c r="K544" t="b">
        <v>0</v>
      </c>
      <c r="L544" s="7">
        <v>1</v>
      </c>
      <c r="M544" t="b">
        <v>0</v>
      </c>
      <c r="N544" t="s">
        <v>8252</v>
      </c>
      <c r="O544" s="5">
        <f t="shared" si="49"/>
        <v>3.9999999999999996E-4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0">
        <f t="shared" si="53"/>
        <v>42433.737453703703</v>
      </c>
      <c r="T544" s="10">
        <f t="shared" si="5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8224</v>
      </c>
      <c r="H545" t="s">
        <v>8228</v>
      </c>
      <c r="I545">
        <v>1414807962</v>
      </c>
      <c r="J545">
        <v>1412215962</v>
      </c>
      <c r="K545" t="b">
        <v>0</v>
      </c>
      <c r="L545" s="7">
        <v>2</v>
      </c>
      <c r="M545" t="b">
        <v>0</v>
      </c>
      <c r="N545" t="s">
        <v>8252</v>
      </c>
      <c r="O545" s="5">
        <f t="shared" si="49"/>
        <v>0.31818181818181818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0">
        <f t="shared" si="53"/>
        <v>41914.092152777775</v>
      </c>
      <c r="T545" s="10">
        <f t="shared" si="5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8226</v>
      </c>
      <c r="I546">
        <v>1467647160</v>
      </c>
      <c r="J546">
        <v>1465055160</v>
      </c>
      <c r="K546" t="b">
        <v>0</v>
      </c>
      <c r="L546" s="7">
        <v>2</v>
      </c>
      <c r="M546" t="b">
        <v>0</v>
      </c>
      <c r="N546" t="s">
        <v>8252</v>
      </c>
      <c r="O546" s="5">
        <f t="shared" si="49"/>
        <v>1.2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0">
        <f t="shared" si="53"/>
        <v>42525.656944444447</v>
      </c>
      <c r="T546" s="10">
        <f t="shared" si="5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8224</v>
      </c>
      <c r="H547" t="s">
        <v>8229</v>
      </c>
      <c r="I547">
        <v>1447600389</v>
      </c>
      <c r="J547">
        <v>1444140789</v>
      </c>
      <c r="K547" t="b">
        <v>0</v>
      </c>
      <c r="L547" s="7">
        <v>34</v>
      </c>
      <c r="M547" t="b">
        <v>0</v>
      </c>
      <c r="N547" t="s">
        <v>8252</v>
      </c>
      <c r="O547" s="5">
        <f t="shared" si="49"/>
        <v>27.383999999999997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0">
        <f t="shared" si="53"/>
        <v>42283.592465277776</v>
      </c>
      <c r="T547" s="10">
        <f t="shared" si="5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8226</v>
      </c>
      <c r="I548">
        <v>1445097715</v>
      </c>
      <c r="J548">
        <v>1441209715</v>
      </c>
      <c r="K548" t="b">
        <v>0</v>
      </c>
      <c r="L548" s="7">
        <v>2</v>
      </c>
      <c r="M548" t="b">
        <v>0</v>
      </c>
      <c r="N548" t="s">
        <v>8252</v>
      </c>
      <c r="O548" s="5">
        <f t="shared" si="49"/>
        <v>8.666666666666667E-2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0">
        <f t="shared" si="53"/>
        <v>42249.667997685188</v>
      </c>
      <c r="T548" s="10">
        <f t="shared" si="5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8224</v>
      </c>
      <c r="H549" t="s">
        <v>8227</v>
      </c>
      <c r="I549">
        <v>1455122564</v>
      </c>
      <c r="J549">
        <v>1452530564</v>
      </c>
      <c r="K549" t="b">
        <v>0</v>
      </c>
      <c r="L549" s="7">
        <v>0</v>
      </c>
      <c r="M549" t="b">
        <v>0</v>
      </c>
      <c r="N549" t="s">
        <v>8252</v>
      </c>
      <c r="O549" s="5">
        <f t="shared" ref="O549:O575" si="55">(E549/D549)*100</f>
        <v>0</v>
      </c>
      <c r="P549" s="6">
        <f t="shared" si="50"/>
        <v>0</v>
      </c>
      <c r="Q549" t="str">
        <f t="shared" si="51"/>
        <v>technology</v>
      </c>
      <c r="R549" t="str">
        <f t="shared" si="52"/>
        <v>web</v>
      </c>
      <c r="S549" s="10">
        <f t="shared" si="53"/>
        <v>42380.696342592593</v>
      </c>
      <c r="T549" s="10">
        <f t="shared" si="5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8224</v>
      </c>
      <c r="H550" t="s">
        <v>8227</v>
      </c>
      <c r="I550">
        <v>1446154848</v>
      </c>
      <c r="J550">
        <v>1443562848</v>
      </c>
      <c r="K550" t="b">
        <v>0</v>
      </c>
      <c r="L550" s="7">
        <v>1</v>
      </c>
      <c r="M550" t="b">
        <v>0</v>
      </c>
      <c r="N550" t="s">
        <v>8252</v>
      </c>
      <c r="O550" s="5">
        <f t="shared" si="55"/>
        <v>0.09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0">
        <f t="shared" si="53"/>
        <v>42276.903333333335</v>
      </c>
      <c r="T550" s="10">
        <f t="shared" si="5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8224</v>
      </c>
      <c r="H551" t="s">
        <v>8227</v>
      </c>
      <c r="I551">
        <v>1436368622</v>
      </c>
      <c r="J551">
        <v>1433776622</v>
      </c>
      <c r="K551" t="b">
        <v>0</v>
      </c>
      <c r="L551" s="7">
        <v>8</v>
      </c>
      <c r="M551" t="b">
        <v>0</v>
      </c>
      <c r="N551" t="s">
        <v>8252</v>
      </c>
      <c r="O551" s="5">
        <f t="shared" si="55"/>
        <v>2.7199999999999998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0">
        <f t="shared" si="53"/>
        <v>42163.636828703704</v>
      </c>
      <c r="T551" s="10">
        <f t="shared" si="5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8224</v>
      </c>
      <c r="H552" t="s">
        <v>8231</v>
      </c>
      <c r="I552">
        <v>1485838800</v>
      </c>
      <c r="J552">
        <v>1484756245</v>
      </c>
      <c r="K552" t="b">
        <v>0</v>
      </c>
      <c r="L552" s="7">
        <v>4</v>
      </c>
      <c r="M552" t="b">
        <v>0</v>
      </c>
      <c r="N552" t="s">
        <v>8252</v>
      </c>
      <c r="O552" s="5">
        <f t="shared" si="55"/>
        <v>0.70000000000000007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0">
        <f t="shared" si="53"/>
        <v>42753.678761574076</v>
      </c>
      <c r="T552" s="10">
        <f t="shared" si="5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8226</v>
      </c>
      <c r="I553">
        <v>1438451580</v>
      </c>
      <c r="J553">
        <v>1434609424</v>
      </c>
      <c r="K553" t="b">
        <v>0</v>
      </c>
      <c r="L553" s="7">
        <v>28</v>
      </c>
      <c r="M553" t="b">
        <v>0</v>
      </c>
      <c r="N553" t="s">
        <v>8252</v>
      </c>
      <c r="O553" s="5">
        <f t="shared" si="55"/>
        <v>5.0413333333333332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0">
        <f t="shared" si="53"/>
        <v>42173.275740740741</v>
      </c>
      <c r="T553" s="10">
        <f t="shared" si="5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8224</v>
      </c>
      <c r="H554" t="s">
        <v>8231</v>
      </c>
      <c r="I554">
        <v>1452350896</v>
      </c>
      <c r="J554">
        <v>1447166896</v>
      </c>
      <c r="K554" t="b">
        <v>0</v>
      </c>
      <c r="L554" s="7">
        <v>0</v>
      </c>
      <c r="M554" t="b">
        <v>0</v>
      </c>
      <c r="N554" t="s">
        <v>8252</v>
      </c>
      <c r="O554" s="5">
        <f t="shared" si="55"/>
        <v>0</v>
      </c>
      <c r="P554" s="6">
        <f t="shared" si="50"/>
        <v>0</v>
      </c>
      <c r="Q554" t="str">
        <f t="shared" si="51"/>
        <v>technology</v>
      </c>
      <c r="R554" t="str">
        <f t="shared" si="52"/>
        <v>web</v>
      </c>
      <c r="S554" s="10">
        <f t="shared" si="53"/>
        <v>42318.616851851853</v>
      </c>
      <c r="T554" s="10">
        <f t="shared" si="5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8226</v>
      </c>
      <c r="I555">
        <v>1415988991</v>
      </c>
      <c r="J555">
        <v>1413393391</v>
      </c>
      <c r="K555" t="b">
        <v>0</v>
      </c>
      <c r="L555" s="7">
        <v>6</v>
      </c>
      <c r="M555" t="b">
        <v>0</v>
      </c>
      <c r="N555" t="s">
        <v>8252</v>
      </c>
      <c r="O555" s="5">
        <f t="shared" si="55"/>
        <v>0.49199999999999999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0">
        <f t="shared" si="53"/>
        <v>41927.71980324074</v>
      </c>
      <c r="T555" s="10">
        <f t="shared" si="5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8226</v>
      </c>
      <c r="I556">
        <v>1413735972</v>
      </c>
      <c r="J556">
        <v>1411143972</v>
      </c>
      <c r="K556" t="b">
        <v>0</v>
      </c>
      <c r="L556" s="7">
        <v>22</v>
      </c>
      <c r="M556" t="b">
        <v>0</v>
      </c>
      <c r="N556" t="s">
        <v>8252</v>
      </c>
      <c r="O556" s="5">
        <f t="shared" si="55"/>
        <v>36.589147286821706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0">
        <f t="shared" si="53"/>
        <v>41901.684861111113</v>
      </c>
      <c r="T556" s="10">
        <f t="shared" si="5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8224</v>
      </c>
      <c r="H557" t="s">
        <v>8227</v>
      </c>
      <c r="I557">
        <v>1465720143</v>
      </c>
      <c r="J557">
        <v>1463128143</v>
      </c>
      <c r="K557" t="b">
        <v>0</v>
      </c>
      <c r="L557" s="7">
        <v>0</v>
      </c>
      <c r="M557" t="b">
        <v>0</v>
      </c>
      <c r="N557" t="s">
        <v>8252</v>
      </c>
      <c r="O557" s="5">
        <f t="shared" si="55"/>
        <v>0</v>
      </c>
      <c r="P557" s="6">
        <f t="shared" si="50"/>
        <v>0</v>
      </c>
      <c r="Q557" t="str">
        <f t="shared" si="51"/>
        <v>technology</v>
      </c>
      <c r="R557" t="str">
        <f t="shared" si="52"/>
        <v>web</v>
      </c>
      <c r="S557" s="10">
        <f t="shared" si="53"/>
        <v>42503.353506944448</v>
      </c>
      <c r="T557" s="10">
        <f t="shared" si="5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8226</v>
      </c>
      <c r="I558">
        <v>1452112717</v>
      </c>
      <c r="J558">
        <v>1449520717</v>
      </c>
      <c r="K558" t="b">
        <v>0</v>
      </c>
      <c r="L558" s="7">
        <v>1</v>
      </c>
      <c r="M558" t="b">
        <v>0</v>
      </c>
      <c r="N558" t="s">
        <v>8252</v>
      </c>
      <c r="O558" s="5">
        <f t="shared" si="55"/>
        <v>2.5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0">
        <f t="shared" si="53"/>
        <v>42345.860150462962</v>
      </c>
      <c r="T558" s="10">
        <f t="shared" si="5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8224</v>
      </c>
      <c r="H559" t="s">
        <v>8229</v>
      </c>
      <c r="I559">
        <v>1480721803</v>
      </c>
      <c r="J559">
        <v>1478126203</v>
      </c>
      <c r="K559" t="b">
        <v>0</v>
      </c>
      <c r="L559" s="7">
        <v>20</v>
      </c>
      <c r="M559" t="b">
        <v>0</v>
      </c>
      <c r="N559" t="s">
        <v>8252</v>
      </c>
      <c r="O559" s="5">
        <f t="shared" si="55"/>
        <v>0.91066666666666674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0">
        <f t="shared" si="53"/>
        <v>42676.942164351851</v>
      </c>
      <c r="T559" s="10">
        <f t="shared" si="5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8226</v>
      </c>
      <c r="I560">
        <v>1427227905</v>
      </c>
      <c r="J560">
        <v>1424639505</v>
      </c>
      <c r="K560" t="b">
        <v>0</v>
      </c>
      <c r="L560" s="7">
        <v>0</v>
      </c>
      <c r="M560" t="b">
        <v>0</v>
      </c>
      <c r="N560" t="s">
        <v>8252</v>
      </c>
      <c r="O560" s="5">
        <f t="shared" si="55"/>
        <v>0</v>
      </c>
      <c r="P560" s="6">
        <f t="shared" si="50"/>
        <v>0</v>
      </c>
      <c r="Q560" t="str">
        <f t="shared" si="51"/>
        <v>technology</v>
      </c>
      <c r="R560" t="str">
        <f t="shared" si="52"/>
        <v>web</v>
      </c>
      <c r="S560" s="10">
        <f t="shared" si="53"/>
        <v>42057.883159722223</v>
      </c>
      <c r="T560" s="10">
        <f t="shared" si="5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8226</v>
      </c>
      <c r="I561">
        <v>1449989260</v>
      </c>
      <c r="J561">
        <v>1447397260</v>
      </c>
      <c r="K561" t="b">
        <v>0</v>
      </c>
      <c r="L561" s="7">
        <v>1</v>
      </c>
      <c r="M561" t="b">
        <v>0</v>
      </c>
      <c r="N561" t="s">
        <v>8252</v>
      </c>
      <c r="O561" s="5">
        <f t="shared" si="55"/>
        <v>2.0833333333333336E-2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0">
        <f t="shared" si="53"/>
        <v>42321.283101851848</v>
      </c>
      <c r="T561" s="10">
        <f t="shared" si="5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8224</v>
      </c>
      <c r="H562" t="s">
        <v>8231</v>
      </c>
      <c r="I562">
        <v>1418841045</v>
      </c>
      <c r="J562">
        <v>1416249045</v>
      </c>
      <c r="K562" t="b">
        <v>0</v>
      </c>
      <c r="L562" s="7">
        <v>3</v>
      </c>
      <c r="M562" t="b">
        <v>0</v>
      </c>
      <c r="N562" t="s">
        <v>8252</v>
      </c>
      <c r="O562" s="5">
        <f t="shared" si="55"/>
        <v>1.2E-2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0">
        <f t="shared" si="53"/>
        <v>41960.771354166667</v>
      </c>
      <c r="T562" s="10">
        <f t="shared" si="5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8226</v>
      </c>
      <c r="I563">
        <v>1445874513</v>
      </c>
      <c r="J563">
        <v>1442850513</v>
      </c>
      <c r="K563" t="b">
        <v>0</v>
      </c>
      <c r="L563" s="7">
        <v>2</v>
      </c>
      <c r="M563" t="b">
        <v>0</v>
      </c>
      <c r="N563" t="s">
        <v>8252</v>
      </c>
      <c r="O563" s="5">
        <f t="shared" si="55"/>
        <v>0.36666666666666664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0">
        <f t="shared" si="53"/>
        <v>42268.658715277779</v>
      </c>
      <c r="T563" s="10">
        <f t="shared" si="5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8224</v>
      </c>
      <c r="H564" t="s">
        <v>8229</v>
      </c>
      <c r="I564">
        <v>1482052815</v>
      </c>
      <c r="J564">
        <v>1479460815</v>
      </c>
      <c r="K564" t="b">
        <v>0</v>
      </c>
      <c r="L564" s="7">
        <v>0</v>
      </c>
      <c r="M564" t="b">
        <v>0</v>
      </c>
      <c r="N564" t="s">
        <v>8252</v>
      </c>
      <c r="O564" s="5">
        <f t="shared" si="55"/>
        <v>0</v>
      </c>
      <c r="P564" s="6">
        <f t="shared" si="50"/>
        <v>0</v>
      </c>
      <c r="Q564" t="str">
        <f t="shared" si="51"/>
        <v>technology</v>
      </c>
      <c r="R564" t="str">
        <f t="shared" si="52"/>
        <v>web</v>
      </c>
      <c r="S564" s="10">
        <f t="shared" si="53"/>
        <v>42692.389062500006</v>
      </c>
      <c r="T564" s="10">
        <f t="shared" si="5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8224</v>
      </c>
      <c r="H565" t="s">
        <v>8228</v>
      </c>
      <c r="I565">
        <v>1424137247</v>
      </c>
      <c r="J565">
        <v>1421545247</v>
      </c>
      <c r="K565" t="b">
        <v>0</v>
      </c>
      <c r="L565" s="7">
        <v>2</v>
      </c>
      <c r="M565" t="b">
        <v>0</v>
      </c>
      <c r="N565" t="s">
        <v>8252</v>
      </c>
      <c r="O565" s="5">
        <f t="shared" si="55"/>
        <v>9.0666666666666659E-2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0">
        <f t="shared" si="53"/>
        <v>42022.069988425923</v>
      </c>
      <c r="T565" s="10">
        <f t="shared" si="5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8224</v>
      </c>
      <c r="H566" t="s">
        <v>8229</v>
      </c>
      <c r="I566">
        <v>1457822275</v>
      </c>
      <c r="J566">
        <v>1455230275</v>
      </c>
      <c r="K566" t="b">
        <v>0</v>
      </c>
      <c r="L566" s="7">
        <v>1</v>
      </c>
      <c r="M566" t="b">
        <v>0</v>
      </c>
      <c r="N566" t="s">
        <v>8252</v>
      </c>
      <c r="O566" s="5">
        <f t="shared" si="55"/>
        <v>5.5555555555555558E-3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0">
        <f t="shared" si="53"/>
        <v>42411.942997685182</v>
      </c>
      <c r="T566" s="10">
        <f t="shared" si="5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8224</v>
      </c>
      <c r="H567" t="s">
        <v>8227</v>
      </c>
      <c r="I567">
        <v>1436554249</v>
      </c>
      <c r="J567">
        <v>1433962249</v>
      </c>
      <c r="K567" t="b">
        <v>0</v>
      </c>
      <c r="L567" s="7">
        <v>0</v>
      </c>
      <c r="M567" t="b">
        <v>0</v>
      </c>
      <c r="N567" t="s">
        <v>8252</v>
      </c>
      <c r="O567" s="5">
        <f t="shared" si="55"/>
        <v>0</v>
      </c>
      <c r="P567" s="6">
        <f t="shared" si="50"/>
        <v>0</v>
      </c>
      <c r="Q567" t="str">
        <f t="shared" si="51"/>
        <v>technology</v>
      </c>
      <c r="R567" t="str">
        <f t="shared" si="52"/>
        <v>web</v>
      </c>
      <c r="S567" s="10">
        <f t="shared" si="53"/>
        <v>42165.785289351858</v>
      </c>
      <c r="T567" s="10">
        <f t="shared" si="5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8226</v>
      </c>
      <c r="I568">
        <v>1468513533</v>
      </c>
      <c r="J568">
        <v>1465921533</v>
      </c>
      <c r="K568" t="b">
        <v>0</v>
      </c>
      <c r="L568" s="7">
        <v>1</v>
      </c>
      <c r="M568" t="b">
        <v>0</v>
      </c>
      <c r="N568" t="s">
        <v>8252</v>
      </c>
      <c r="O568" s="5">
        <f t="shared" si="55"/>
        <v>0.02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0">
        <f t="shared" si="53"/>
        <v>42535.68440972222</v>
      </c>
      <c r="T568" s="10">
        <f t="shared" si="5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8226</v>
      </c>
      <c r="I569">
        <v>1420143194</v>
      </c>
      <c r="J569">
        <v>1417551194</v>
      </c>
      <c r="K569" t="b">
        <v>0</v>
      </c>
      <c r="L569" s="7">
        <v>0</v>
      </c>
      <c r="M569" t="b">
        <v>0</v>
      </c>
      <c r="N569" t="s">
        <v>8252</v>
      </c>
      <c r="O569" s="5">
        <f t="shared" si="55"/>
        <v>0</v>
      </c>
      <c r="P569" s="6">
        <f t="shared" si="50"/>
        <v>0</v>
      </c>
      <c r="Q569" t="str">
        <f t="shared" si="51"/>
        <v>technology</v>
      </c>
      <c r="R569" t="str">
        <f t="shared" si="52"/>
        <v>web</v>
      </c>
      <c r="S569" s="10">
        <f t="shared" si="53"/>
        <v>41975.842523148152</v>
      </c>
      <c r="T569" s="10">
        <f t="shared" si="5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8224</v>
      </c>
      <c r="H570" t="s">
        <v>8230</v>
      </c>
      <c r="I570">
        <v>1452942000</v>
      </c>
      <c r="J570">
        <v>1449785223</v>
      </c>
      <c r="K570" t="b">
        <v>0</v>
      </c>
      <c r="L570" s="7">
        <v>5</v>
      </c>
      <c r="M570" t="b">
        <v>0</v>
      </c>
      <c r="N570" t="s">
        <v>8252</v>
      </c>
      <c r="O570" s="5">
        <f t="shared" si="55"/>
        <v>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0">
        <f t="shared" si="53"/>
        <v>42348.9215625</v>
      </c>
      <c r="T570" s="10">
        <f t="shared" si="5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8224</v>
      </c>
      <c r="H571" t="s">
        <v>8231</v>
      </c>
      <c r="I571">
        <v>1451679612</v>
      </c>
      <c r="J571">
        <v>1449087612</v>
      </c>
      <c r="K571" t="b">
        <v>0</v>
      </c>
      <c r="L571" s="7">
        <v>1</v>
      </c>
      <c r="M571" t="b">
        <v>0</v>
      </c>
      <c r="N571" t="s">
        <v>8252</v>
      </c>
      <c r="O571" s="5">
        <f t="shared" si="55"/>
        <v>0.8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0">
        <f t="shared" si="53"/>
        <v>42340.847361111111</v>
      </c>
      <c r="T571" s="10">
        <f t="shared" si="5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8226</v>
      </c>
      <c r="I572">
        <v>1455822569</v>
      </c>
      <c r="J572">
        <v>1453230569</v>
      </c>
      <c r="K572" t="b">
        <v>0</v>
      </c>
      <c r="L572" s="7">
        <v>1</v>
      </c>
      <c r="M572" t="b">
        <v>0</v>
      </c>
      <c r="N572" t="s">
        <v>8252</v>
      </c>
      <c r="O572" s="5">
        <f t="shared" si="55"/>
        <v>0.16705882352941176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0">
        <f t="shared" si="53"/>
        <v>42388.798252314817</v>
      </c>
      <c r="T572" s="10">
        <f t="shared" si="5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8226</v>
      </c>
      <c r="I573">
        <v>1437969540</v>
      </c>
      <c r="J573">
        <v>1436297723</v>
      </c>
      <c r="K573" t="b">
        <v>0</v>
      </c>
      <c r="L573" s="7">
        <v>2</v>
      </c>
      <c r="M573" t="b">
        <v>0</v>
      </c>
      <c r="N573" t="s">
        <v>8252</v>
      </c>
      <c r="O573" s="5">
        <f t="shared" si="55"/>
        <v>0.42399999999999999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0">
        <f t="shared" si="53"/>
        <v>42192.816238425927</v>
      </c>
      <c r="T573" s="10">
        <f t="shared" si="5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8226</v>
      </c>
      <c r="I574">
        <v>1446660688</v>
      </c>
      <c r="J574">
        <v>1444065088</v>
      </c>
      <c r="K574" t="b">
        <v>0</v>
      </c>
      <c r="L574" s="7">
        <v>0</v>
      </c>
      <c r="M574" t="b">
        <v>0</v>
      </c>
      <c r="N574" t="s">
        <v>8252</v>
      </c>
      <c r="O574" s="5">
        <f t="shared" si="55"/>
        <v>0</v>
      </c>
      <c r="P574" s="6">
        <f t="shared" si="50"/>
        <v>0</v>
      </c>
      <c r="Q574" t="str">
        <f t="shared" si="51"/>
        <v>technology</v>
      </c>
      <c r="R574" t="str">
        <f t="shared" si="52"/>
        <v>web</v>
      </c>
      <c r="S574" s="10">
        <f t="shared" si="53"/>
        <v>42282.71629629629</v>
      </c>
      <c r="T574" s="10">
        <f t="shared" si="5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8226</v>
      </c>
      <c r="I575">
        <v>1421543520</v>
      </c>
      <c r="J575">
        <v>1416445931</v>
      </c>
      <c r="K575" t="b">
        <v>0</v>
      </c>
      <c r="L575" s="7">
        <v>9</v>
      </c>
      <c r="M575" t="b">
        <v>0</v>
      </c>
      <c r="N575" t="s">
        <v>8252</v>
      </c>
      <c r="O575" s="5">
        <f t="shared" si="55"/>
        <v>0.38925389253892539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0">
        <f t="shared" si="53"/>
        <v>41963.050127314811</v>
      </c>
      <c r="T575" s="10">
        <f t="shared" si="5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8224</v>
      </c>
      <c r="H576" t="s">
        <v>8227</v>
      </c>
      <c r="I576">
        <v>1476873507</v>
      </c>
      <c r="J576">
        <v>1474281507</v>
      </c>
      <c r="K576" t="b">
        <v>0</v>
      </c>
      <c r="L576" s="7">
        <v>4</v>
      </c>
      <c r="M576" t="b">
        <v>0</v>
      </c>
      <c r="N576" t="s">
        <v>8252</v>
      </c>
      <c r="O576" s="5">
        <f>(E576/D576)*100</f>
        <v>0.7155635062611807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0">
        <f t="shared" si="53"/>
        <v>42632.443368055552</v>
      </c>
      <c r="T576" s="10">
        <f t="shared" si="5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8224</v>
      </c>
      <c r="H577" t="s">
        <v>8229</v>
      </c>
      <c r="I577">
        <v>1434213443</v>
      </c>
      <c r="J577">
        <v>1431621443</v>
      </c>
      <c r="K577" t="b">
        <v>0</v>
      </c>
      <c r="L577" s="7">
        <v>4</v>
      </c>
      <c r="M577" t="b">
        <v>0</v>
      </c>
      <c r="N577" t="s">
        <v>8252</v>
      </c>
      <c r="O577" s="5">
        <f t="shared" ref="O577:O640" si="56">(E577/D577)*100</f>
        <v>0.43166666666666664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0">
        <f t="shared" si="53"/>
        <v>42138.692627314813</v>
      </c>
      <c r="T577" s="10">
        <f t="shared" si="5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8226</v>
      </c>
      <c r="I578">
        <v>1427537952</v>
      </c>
      <c r="J578">
        <v>1422357552</v>
      </c>
      <c r="K578" t="b">
        <v>0</v>
      </c>
      <c r="L578" s="7">
        <v>1</v>
      </c>
      <c r="M578" t="b">
        <v>0</v>
      </c>
      <c r="N578" t="s">
        <v>8252</v>
      </c>
      <c r="O578" s="5">
        <f t="shared" si="56"/>
        <v>1.25E-3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0">
        <f t="shared" si="53"/>
        <v>42031.471666666665</v>
      </c>
      <c r="T578" s="10">
        <f t="shared" si="5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8226</v>
      </c>
      <c r="I579">
        <v>1463753302</v>
      </c>
      <c r="J579">
        <v>1458569302</v>
      </c>
      <c r="K579" t="b">
        <v>0</v>
      </c>
      <c r="L579" s="7">
        <v>1</v>
      </c>
      <c r="M579" t="b">
        <v>0</v>
      </c>
      <c r="N579" t="s">
        <v>8252</v>
      </c>
      <c r="O579" s="5">
        <f t="shared" si="56"/>
        <v>0.2</v>
      </c>
      <c r="P579" s="6">
        <f t="shared" ref="P579:P642" si="57">IF(L579,E579/L579,0)</f>
        <v>10</v>
      </c>
      <c r="Q579" t="str">
        <f t="shared" ref="Q579:Q642" si="58">LEFT(N579,SEARCH("/",N579,1)-1)</f>
        <v>technology</v>
      </c>
      <c r="R579" t="str">
        <f t="shared" ref="R579:R642" si="59">RIGHT(N579,LEN(N579)-SEARCH("/",N579))</f>
        <v>web</v>
      </c>
      <c r="S579" s="10">
        <f t="shared" ref="S579:S642" si="60">(((J579/60)/60/24)+DATE(1970,1,1))</f>
        <v>42450.589143518519</v>
      </c>
      <c r="T579" s="10">
        <f t="shared" ref="T579:T642" si="61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8224</v>
      </c>
      <c r="H580" t="s">
        <v>8227</v>
      </c>
      <c r="I580">
        <v>1441633993</v>
      </c>
      <c r="J580">
        <v>1439560393</v>
      </c>
      <c r="K580" t="b">
        <v>0</v>
      </c>
      <c r="L580" s="7">
        <v>7</v>
      </c>
      <c r="M580" t="b">
        <v>0</v>
      </c>
      <c r="N580" t="s">
        <v>8252</v>
      </c>
      <c r="O580" s="5">
        <f t="shared" si="56"/>
        <v>1.12E-2</v>
      </c>
      <c r="P580" s="6">
        <f t="shared" si="57"/>
        <v>2</v>
      </c>
      <c r="Q580" t="str">
        <f t="shared" si="58"/>
        <v>technology</v>
      </c>
      <c r="R580" t="str">
        <f t="shared" si="59"/>
        <v>web</v>
      </c>
      <c r="S580" s="10">
        <f t="shared" si="60"/>
        <v>42230.578622685185</v>
      </c>
      <c r="T580" s="10">
        <f t="shared" si="61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8226</v>
      </c>
      <c r="I581">
        <v>1419539223</v>
      </c>
      <c r="J581">
        <v>1416947223</v>
      </c>
      <c r="K581" t="b">
        <v>0</v>
      </c>
      <c r="L581" s="7">
        <v>5</v>
      </c>
      <c r="M581" t="b">
        <v>0</v>
      </c>
      <c r="N581" t="s">
        <v>8252</v>
      </c>
      <c r="O581" s="5">
        <f t="shared" si="56"/>
        <v>1.4583333333333333</v>
      </c>
      <c r="P581" s="6">
        <f t="shared" si="57"/>
        <v>35</v>
      </c>
      <c r="Q581" t="str">
        <f t="shared" si="58"/>
        <v>technology</v>
      </c>
      <c r="R581" t="str">
        <f t="shared" si="59"/>
        <v>web</v>
      </c>
      <c r="S581" s="10">
        <f t="shared" si="60"/>
        <v>41968.852118055554</v>
      </c>
      <c r="T581" s="10">
        <f t="shared" si="61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8226</v>
      </c>
      <c r="I582">
        <v>1474580867</v>
      </c>
      <c r="J582">
        <v>1471988867</v>
      </c>
      <c r="K582" t="b">
        <v>0</v>
      </c>
      <c r="L582" s="7">
        <v>1</v>
      </c>
      <c r="M582" t="b">
        <v>0</v>
      </c>
      <c r="N582" t="s">
        <v>8252</v>
      </c>
      <c r="O582" s="5">
        <f t="shared" si="56"/>
        <v>3.3333333333333333E-2</v>
      </c>
      <c r="P582" s="6">
        <f t="shared" si="57"/>
        <v>1</v>
      </c>
      <c r="Q582" t="str">
        <f t="shared" si="58"/>
        <v>technology</v>
      </c>
      <c r="R582" t="str">
        <f t="shared" si="59"/>
        <v>web</v>
      </c>
      <c r="S582" s="10">
        <f t="shared" si="60"/>
        <v>42605.908182870371</v>
      </c>
      <c r="T582" s="10">
        <f t="shared" si="61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8226</v>
      </c>
      <c r="I583">
        <v>1438474704</v>
      </c>
      <c r="J583">
        <v>1435882704</v>
      </c>
      <c r="K583" t="b">
        <v>0</v>
      </c>
      <c r="L583" s="7">
        <v>0</v>
      </c>
      <c r="M583" t="b">
        <v>0</v>
      </c>
      <c r="N583" t="s">
        <v>8252</v>
      </c>
      <c r="O583" s="5">
        <f t="shared" si="56"/>
        <v>0</v>
      </c>
      <c r="P583" s="6">
        <f t="shared" si="57"/>
        <v>0</v>
      </c>
      <c r="Q583" t="str">
        <f t="shared" si="58"/>
        <v>technology</v>
      </c>
      <c r="R583" t="str">
        <f t="shared" si="59"/>
        <v>web</v>
      </c>
      <c r="S583" s="10">
        <f t="shared" si="60"/>
        <v>42188.012777777782</v>
      </c>
      <c r="T583" s="10">
        <f t="shared" si="61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8226</v>
      </c>
      <c r="I584">
        <v>1426442400</v>
      </c>
      <c r="J584">
        <v>1424454319</v>
      </c>
      <c r="K584" t="b">
        <v>0</v>
      </c>
      <c r="L584" s="7">
        <v>0</v>
      </c>
      <c r="M584" t="b">
        <v>0</v>
      </c>
      <c r="N584" t="s">
        <v>8252</v>
      </c>
      <c r="O584" s="5">
        <f t="shared" si="56"/>
        <v>0</v>
      </c>
      <c r="P584" s="6">
        <f t="shared" si="57"/>
        <v>0</v>
      </c>
      <c r="Q584" t="str">
        <f t="shared" si="58"/>
        <v>technology</v>
      </c>
      <c r="R584" t="str">
        <f t="shared" si="59"/>
        <v>web</v>
      </c>
      <c r="S584" s="10">
        <f t="shared" si="60"/>
        <v>42055.739803240736</v>
      </c>
      <c r="T584" s="10">
        <f t="shared" si="61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8226</v>
      </c>
      <c r="I585">
        <v>1426800687</v>
      </c>
      <c r="J585">
        <v>1424212287</v>
      </c>
      <c r="K585" t="b">
        <v>0</v>
      </c>
      <c r="L585" s="7">
        <v>1</v>
      </c>
      <c r="M585" t="b">
        <v>0</v>
      </c>
      <c r="N585" t="s">
        <v>8252</v>
      </c>
      <c r="O585" s="5">
        <f t="shared" si="56"/>
        <v>1.1111111111111112E-2</v>
      </c>
      <c r="P585" s="6">
        <f t="shared" si="57"/>
        <v>1</v>
      </c>
      <c r="Q585" t="str">
        <f t="shared" si="58"/>
        <v>technology</v>
      </c>
      <c r="R585" t="str">
        <f t="shared" si="59"/>
        <v>web</v>
      </c>
      <c r="S585" s="10">
        <f t="shared" si="60"/>
        <v>42052.93850694444</v>
      </c>
      <c r="T585" s="10">
        <f t="shared" si="61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8226</v>
      </c>
      <c r="I586">
        <v>1426522316</v>
      </c>
      <c r="J586">
        <v>1423933916</v>
      </c>
      <c r="K586" t="b">
        <v>0</v>
      </c>
      <c r="L586" s="7">
        <v>2</v>
      </c>
      <c r="M586" t="b">
        <v>0</v>
      </c>
      <c r="N586" t="s">
        <v>8252</v>
      </c>
      <c r="O586" s="5">
        <f t="shared" si="56"/>
        <v>1</v>
      </c>
      <c r="P586" s="6">
        <f t="shared" si="57"/>
        <v>5</v>
      </c>
      <c r="Q586" t="str">
        <f t="shared" si="58"/>
        <v>technology</v>
      </c>
      <c r="R586" t="str">
        <f t="shared" si="59"/>
        <v>web</v>
      </c>
      <c r="S586" s="10">
        <f t="shared" si="60"/>
        <v>42049.716620370367</v>
      </c>
      <c r="T586" s="10">
        <f t="shared" si="6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8224</v>
      </c>
      <c r="H587" t="s">
        <v>8227</v>
      </c>
      <c r="I587">
        <v>1448928000</v>
      </c>
      <c r="J587">
        <v>1444123377</v>
      </c>
      <c r="K587" t="b">
        <v>0</v>
      </c>
      <c r="L587" s="7">
        <v>0</v>
      </c>
      <c r="M587" t="b">
        <v>0</v>
      </c>
      <c r="N587" t="s">
        <v>8252</v>
      </c>
      <c r="O587" s="5">
        <f t="shared" si="56"/>
        <v>0</v>
      </c>
      <c r="P587" s="6">
        <f t="shared" si="57"/>
        <v>0</v>
      </c>
      <c r="Q587" t="str">
        <f t="shared" si="58"/>
        <v>technology</v>
      </c>
      <c r="R587" t="str">
        <f t="shared" si="59"/>
        <v>web</v>
      </c>
      <c r="S587" s="10">
        <f t="shared" si="60"/>
        <v>42283.3909375</v>
      </c>
      <c r="T587" s="10">
        <f t="shared" si="6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8226</v>
      </c>
      <c r="I588">
        <v>1424032207</v>
      </c>
      <c r="J588">
        <v>1421440207</v>
      </c>
      <c r="K588" t="b">
        <v>0</v>
      </c>
      <c r="L588" s="7">
        <v>4</v>
      </c>
      <c r="M588" t="b">
        <v>0</v>
      </c>
      <c r="N588" t="s">
        <v>8252</v>
      </c>
      <c r="O588" s="5">
        <f t="shared" si="56"/>
        <v>0.55999999999999994</v>
      </c>
      <c r="P588" s="6">
        <f t="shared" si="57"/>
        <v>14</v>
      </c>
      <c r="Q588" t="str">
        <f t="shared" si="58"/>
        <v>technology</v>
      </c>
      <c r="R588" t="str">
        <f t="shared" si="59"/>
        <v>web</v>
      </c>
      <c r="S588" s="10">
        <f t="shared" si="60"/>
        <v>42020.854247685187</v>
      </c>
      <c r="T588" s="10">
        <f t="shared" si="6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8224</v>
      </c>
      <c r="H589" t="s">
        <v>8231</v>
      </c>
      <c r="I589">
        <v>1429207833</v>
      </c>
      <c r="J589">
        <v>1426615833</v>
      </c>
      <c r="K589" t="b">
        <v>0</v>
      </c>
      <c r="L589" s="7">
        <v>7</v>
      </c>
      <c r="M589" t="b">
        <v>0</v>
      </c>
      <c r="N589" t="s">
        <v>8252</v>
      </c>
      <c r="O589" s="5">
        <f t="shared" si="56"/>
        <v>9.0833333333333339</v>
      </c>
      <c r="P589" s="6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60"/>
        <v>42080.757326388892</v>
      </c>
      <c r="T589" s="10">
        <f t="shared" si="6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8224</v>
      </c>
      <c r="H590" t="s">
        <v>8229</v>
      </c>
      <c r="I590">
        <v>1479410886</v>
      </c>
      <c r="J590">
        <v>1474223286</v>
      </c>
      <c r="K590" t="b">
        <v>0</v>
      </c>
      <c r="L590" s="7">
        <v>2</v>
      </c>
      <c r="M590" t="b">
        <v>0</v>
      </c>
      <c r="N590" t="s">
        <v>8252</v>
      </c>
      <c r="O590" s="5">
        <f t="shared" si="56"/>
        <v>3.3444444444444441</v>
      </c>
      <c r="P590" s="6">
        <f t="shared" si="57"/>
        <v>150.5</v>
      </c>
      <c r="Q590" t="str">
        <f t="shared" si="58"/>
        <v>technology</v>
      </c>
      <c r="R590" t="str">
        <f t="shared" si="59"/>
        <v>web</v>
      </c>
      <c r="S590" s="10">
        <f t="shared" si="60"/>
        <v>42631.769513888896</v>
      </c>
      <c r="T590" s="10">
        <f t="shared" si="6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8226</v>
      </c>
      <c r="I591">
        <v>1436366699</v>
      </c>
      <c r="J591">
        <v>1435070699</v>
      </c>
      <c r="K591" t="b">
        <v>0</v>
      </c>
      <c r="L591" s="7">
        <v>1</v>
      </c>
      <c r="M591" t="b">
        <v>0</v>
      </c>
      <c r="N591" t="s">
        <v>8252</v>
      </c>
      <c r="O591" s="5">
        <f t="shared" si="56"/>
        <v>1.3333333333333334E-2</v>
      </c>
      <c r="P591" s="6">
        <f t="shared" si="57"/>
        <v>1</v>
      </c>
      <c r="Q591" t="str">
        <f t="shared" si="58"/>
        <v>technology</v>
      </c>
      <c r="R591" t="str">
        <f t="shared" si="59"/>
        <v>web</v>
      </c>
      <c r="S591" s="10">
        <f t="shared" si="60"/>
        <v>42178.614571759259</v>
      </c>
      <c r="T591" s="10">
        <f t="shared" si="6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8224</v>
      </c>
      <c r="H592" t="s">
        <v>8227</v>
      </c>
      <c r="I592">
        <v>1454936460</v>
      </c>
      <c r="J592">
        <v>1452259131</v>
      </c>
      <c r="K592" t="b">
        <v>0</v>
      </c>
      <c r="L592" s="7">
        <v>9</v>
      </c>
      <c r="M592" t="b">
        <v>0</v>
      </c>
      <c r="N592" t="s">
        <v>8252</v>
      </c>
      <c r="O592" s="5">
        <f t="shared" si="56"/>
        <v>4.46</v>
      </c>
      <c r="P592" s="6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60"/>
        <v>42377.554756944446</v>
      </c>
      <c r="T592" s="10">
        <f t="shared" si="6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8226</v>
      </c>
      <c r="I593">
        <v>1437570130</v>
      </c>
      <c r="J593">
        <v>1434978130</v>
      </c>
      <c r="K593" t="b">
        <v>0</v>
      </c>
      <c r="L593" s="7">
        <v>2</v>
      </c>
      <c r="M593" t="b">
        <v>0</v>
      </c>
      <c r="N593" t="s">
        <v>8252</v>
      </c>
      <c r="O593" s="5">
        <f t="shared" si="56"/>
        <v>6.0999999999999999E-2</v>
      </c>
      <c r="P593" s="6">
        <f t="shared" si="57"/>
        <v>30.5</v>
      </c>
      <c r="Q593" t="str">
        <f t="shared" si="58"/>
        <v>technology</v>
      </c>
      <c r="R593" t="str">
        <f t="shared" si="59"/>
        <v>web</v>
      </c>
      <c r="S593" s="10">
        <f t="shared" si="60"/>
        <v>42177.543171296296</v>
      </c>
      <c r="T593" s="10">
        <f t="shared" si="6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8226</v>
      </c>
      <c r="I594">
        <v>1417584860</v>
      </c>
      <c r="J594">
        <v>1414992860</v>
      </c>
      <c r="K594" t="b">
        <v>0</v>
      </c>
      <c r="L594" s="7">
        <v>1</v>
      </c>
      <c r="M594" t="b">
        <v>0</v>
      </c>
      <c r="N594" t="s">
        <v>8252</v>
      </c>
      <c r="O594" s="5">
        <f t="shared" si="56"/>
        <v>3.3333333333333335</v>
      </c>
      <c r="P594" s="6">
        <f t="shared" si="57"/>
        <v>250</v>
      </c>
      <c r="Q594" t="str">
        <f t="shared" si="58"/>
        <v>technology</v>
      </c>
      <c r="R594" t="str">
        <f t="shared" si="59"/>
        <v>web</v>
      </c>
      <c r="S594" s="10">
        <f t="shared" si="60"/>
        <v>41946.232175925928</v>
      </c>
      <c r="T594" s="10">
        <f t="shared" si="6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8224</v>
      </c>
      <c r="H595" t="s">
        <v>8227</v>
      </c>
      <c r="I595">
        <v>1428333345</v>
      </c>
      <c r="J595">
        <v>1425744945</v>
      </c>
      <c r="K595" t="b">
        <v>0</v>
      </c>
      <c r="L595" s="7">
        <v>7</v>
      </c>
      <c r="M595" t="b">
        <v>0</v>
      </c>
      <c r="N595" t="s">
        <v>8252</v>
      </c>
      <c r="O595" s="5">
        <f t="shared" si="56"/>
        <v>23</v>
      </c>
      <c r="P595" s="6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60"/>
        <v>42070.677604166667</v>
      </c>
      <c r="T595" s="10">
        <f t="shared" si="6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8226</v>
      </c>
      <c r="I596">
        <v>1460832206</v>
      </c>
      <c r="J596">
        <v>1458240206</v>
      </c>
      <c r="K596" t="b">
        <v>0</v>
      </c>
      <c r="L596" s="7">
        <v>2</v>
      </c>
      <c r="M596" t="b">
        <v>0</v>
      </c>
      <c r="N596" t="s">
        <v>8252</v>
      </c>
      <c r="O596" s="5">
        <f t="shared" si="56"/>
        <v>0.104</v>
      </c>
      <c r="P596" s="6">
        <f t="shared" si="57"/>
        <v>13</v>
      </c>
      <c r="Q596" t="str">
        <f t="shared" si="58"/>
        <v>technology</v>
      </c>
      <c r="R596" t="str">
        <f t="shared" si="59"/>
        <v>web</v>
      </c>
      <c r="S596" s="10">
        <f t="shared" si="60"/>
        <v>42446.780162037037</v>
      </c>
      <c r="T596" s="10">
        <f t="shared" si="6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8226</v>
      </c>
      <c r="I597">
        <v>1430703638</v>
      </c>
      <c r="J597">
        <v>1426815638</v>
      </c>
      <c r="K597" t="b">
        <v>0</v>
      </c>
      <c r="L597" s="7">
        <v>8</v>
      </c>
      <c r="M597" t="b">
        <v>0</v>
      </c>
      <c r="N597" t="s">
        <v>8252</v>
      </c>
      <c r="O597" s="5">
        <f t="shared" si="56"/>
        <v>0.42599999999999999</v>
      </c>
      <c r="P597" s="6">
        <f t="shared" si="57"/>
        <v>53.25</v>
      </c>
      <c r="Q597" t="str">
        <f t="shared" si="58"/>
        <v>technology</v>
      </c>
      <c r="R597" t="str">
        <f t="shared" si="59"/>
        <v>web</v>
      </c>
      <c r="S597" s="10">
        <f t="shared" si="60"/>
        <v>42083.069884259254</v>
      </c>
      <c r="T597" s="10">
        <f t="shared" si="6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8226</v>
      </c>
      <c r="I598">
        <v>1478122292</v>
      </c>
      <c r="J598">
        <v>1475530292</v>
      </c>
      <c r="K598" t="b">
        <v>0</v>
      </c>
      <c r="L598" s="7">
        <v>2</v>
      </c>
      <c r="M598" t="b">
        <v>0</v>
      </c>
      <c r="N598" t="s">
        <v>8252</v>
      </c>
      <c r="O598" s="5">
        <f t="shared" si="56"/>
        <v>0.03</v>
      </c>
      <c r="P598" s="6">
        <f t="shared" si="57"/>
        <v>3</v>
      </c>
      <c r="Q598" t="str">
        <f t="shared" si="58"/>
        <v>technology</v>
      </c>
      <c r="R598" t="str">
        <f t="shared" si="59"/>
        <v>web</v>
      </c>
      <c r="S598" s="10">
        <f t="shared" si="60"/>
        <v>42646.896898148145</v>
      </c>
      <c r="T598" s="10">
        <f t="shared" si="6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8226</v>
      </c>
      <c r="I599">
        <v>1469980800</v>
      </c>
      <c r="J599">
        <v>1466787335</v>
      </c>
      <c r="K599" t="b">
        <v>0</v>
      </c>
      <c r="L599" s="7">
        <v>2</v>
      </c>
      <c r="M599" t="b">
        <v>0</v>
      </c>
      <c r="N599" t="s">
        <v>8252</v>
      </c>
      <c r="O599" s="5">
        <f t="shared" si="56"/>
        <v>0.26666666666666666</v>
      </c>
      <c r="P599" s="6">
        <f t="shared" si="57"/>
        <v>10</v>
      </c>
      <c r="Q599" t="str">
        <f t="shared" si="58"/>
        <v>technology</v>
      </c>
      <c r="R599" t="str">
        <f t="shared" si="59"/>
        <v>web</v>
      </c>
      <c r="S599" s="10">
        <f t="shared" si="60"/>
        <v>42545.705266203702</v>
      </c>
      <c r="T599" s="10">
        <f t="shared" si="6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8226</v>
      </c>
      <c r="I600">
        <v>1417737781</v>
      </c>
      <c r="J600">
        <v>1415145781</v>
      </c>
      <c r="K600" t="b">
        <v>0</v>
      </c>
      <c r="L600" s="7">
        <v>7</v>
      </c>
      <c r="M600" t="b">
        <v>0</v>
      </c>
      <c r="N600" t="s">
        <v>8252</v>
      </c>
      <c r="O600" s="5">
        <f t="shared" si="56"/>
        <v>34</v>
      </c>
      <c r="P600" s="6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60"/>
        <v>41948.00209490741</v>
      </c>
      <c r="T600" s="10">
        <f t="shared" si="6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8226</v>
      </c>
      <c r="I601">
        <v>1425827760</v>
      </c>
      <c r="J601">
        <v>1423769402</v>
      </c>
      <c r="K601" t="b">
        <v>0</v>
      </c>
      <c r="L601" s="7">
        <v>2</v>
      </c>
      <c r="M601" t="b">
        <v>0</v>
      </c>
      <c r="N601" t="s">
        <v>8252</v>
      </c>
      <c r="O601" s="5">
        <f t="shared" si="56"/>
        <v>6.2E-2</v>
      </c>
      <c r="P601" s="6">
        <f t="shared" si="57"/>
        <v>15.5</v>
      </c>
      <c r="Q601" t="str">
        <f t="shared" si="58"/>
        <v>technology</v>
      </c>
      <c r="R601" t="str">
        <f t="shared" si="59"/>
        <v>web</v>
      </c>
      <c r="S601" s="10">
        <f t="shared" si="60"/>
        <v>42047.812523148154</v>
      </c>
      <c r="T601" s="10">
        <f t="shared" si="6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8226</v>
      </c>
      <c r="I602">
        <v>1431198562</v>
      </c>
      <c r="J602">
        <v>1426014562</v>
      </c>
      <c r="K602" t="b">
        <v>0</v>
      </c>
      <c r="L602" s="7">
        <v>1</v>
      </c>
      <c r="M602" t="b">
        <v>0</v>
      </c>
      <c r="N602" t="s">
        <v>8252</v>
      </c>
      <c r="O602" s="5">
        <f t="shared" si="56"/>
        <v>2</v>
      </c>
      <c r="P602" s="6">
        <f t="shared" si="57"/>
        <v>100</v>
      </c>
      <c r="Q602" t="str">
        <f t="shared" si="58"/>
        <v>technology</v>
      </c>
      <c r="R602" t="str">
        <f t="shared" si="59"/>
        <v>web</v>
      </c>
      <c r="S602" s="10">
        <f t="shared" si="60"/>
        <v>42073.798171296294</v>
      </c>
      <c r="T602" s="10">
        <f t="shared" si="6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8224</v>
      </c>
      <c r="H603" t="s">
        <v>8231</v>
      </c>
      <c r="I603">
        <v>1419626139</v>
      </c>
      <c r="J603">
        <v>1417034139</v>
      </c>
      <c r="K603" t="b">
        <v>0</v>
      </c>
      <c r="L603" s="7">
        <v>6</v>
      </c>
      <c r="M603" t="b">
        <v>0</v>
      </c>
      <c r="N603" t="s">
        <v>8252</v>
      </c>
      <c r="O603" s="5">
        <f t="shared" si="56"/>
        <v>1.4000000000000001</v>
      </c>
      <c r="P603" s="6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60"/>
        <v>41969.858090277776</v>
      </c>
      <c r="T603" s="10">
        <f t="shared" si="6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8226</v>
      </c>
      <c r="I604">
        <v>1434654215</v>
      </c>
      <c r="J604">
        <v>1432062215</v>
      </c>
      <c r="K604" t="b">
        <v>0</v>
      </c>
      <c r="L604" s="7">
        <v>0</v>
      </c>
      <c r="M604" t="b">
        <v>0</v>
      </c>
      <c r="N604" t="s">
        <v>8252</v>
      </c>
      <c r="O604" s="5">
        <f t="shared" si="56"/>
        <v>0</v>
      </c>
      <c r="P604" s="6">
        <f t="shared" si="57"/>
        <v>0</v>
      </c>
      <c r="Q604" t="str">
        <f t="shared" si="58"/>
        <v>technology</v>
      </c>
      <c r="R604" t="str">
        <f t="shared" si="59"/>
        <v>web</v>
      </c>
      <c r="S604" s="10">
        <f t="shared" si="60"/>
        <v>42143.79415509259</v>
      </c>
      <c r="T604" s="10">
        <f t="shared" si="6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8226</v>
      </c>
      <c r="I605">
        <v>1408029623</v>
      </c>
      <c r="J605">
        <v>1405437623</v>
      </c>
      <c r="K605" t="b">
        <v>0</v>
      </c>
      <c r="L605" s="7">
        <v>13</v>
      </c>
      <c r="M605" t="b">
        <v>0</v>
      </c>
      <c r="N605" t="s">
        <v>8252</v>
      </c>
      <c r="O605" s="5">
        <f t="shared" si="56"/>
        <v>3.9334666666666664</v>
      </c>
      <c r="P605" s="6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60"/>
        <v>41835.639155092591</v>
      </c>
      <c r="T605" s="10">
        <f t="shared" si="6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8226</v>
      </c>
      <c r="I606">
        <v>1409187056</v>
      </c>
      <c r="J606">
        <v>1406595056</v>
      </c>
      <c r="K606" t="b">
        <v>0</v>
      </c>
      <c r="L606" s="7">
        <v>0</v>
      </c>
      <c r="M606" t="b">
        <v>0</v>
      </c>
      <c r="N606" t="s">
        <v>8252</v>
      </c>
      <c r="O606" s="5">
        <f t="shared" si="56"/>
        <v>0</v>
      </c>
      <c r="P606" s="6">
        <f t="shared" si="57"/>
        <v>0</v>
      </c>
      <c r="Q606" t="str">
        <f t="shared" si="58"/>
        <v>technology</v>
      </c>
      <c r="R606" t="str">
        <f t="shared" si="59"/>
        <v>web</v>
      </c>
      <c r="S606" s="10">
        <f t="shared" si="60"/>
        <v>41849.035370370373</v>
      </c>
      <c r="T606" s="10">
        <f t="shared" si="6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8226</v>
      </c>
      <c r="I607">
        <v>1440318908</v>
      </c>
      <c r="J607">
        <v>1436430908</v>
      </c>
      <c r="K607" t="b">
        <v>0</v>
      </c>
      <c r="L607" s="7">
        <v>8</v>
      </c>
      <c r="M607" t="b">
        <v>0</v>
      </c>
      <c r="N607" t="s">
        <v>8252</v>
      </c>
      <c r="O607" s="5">
        <f t="shared" si="56"/>
        <v>2.62</v>
      </c>
      <c r="P607" s="6">
        <f t="shared" si="57"/>
        <v>16.375</v>
      </c>
      <c r="Q607" t="str">
        <f t="shared" si="58"/>
        <v>technology</v>
      </c>
      <c r="R607" t="str">
        <f t="shared" si="59"/>
        <v>web</v>
      </c>
      <c r="S607" s="10">
        <f t="shared" si="60"/>
        <v>42194.357731481476</v>
      </c>
      <c r="T607" s="10">
        <f t="shared" si="6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8224</v>
      </c>
      <c r="H608" t="s">
        <v>8229</v>
      </c>
      <c r="I608">
        <v>1432479600</v>
      </c>
      <c r="J608">
        <v>1428507409</v>
      </c>
      <c r="K608" t="b">
        <v>0</v>
      </c>
      <c r="L608" s="7">
        <v>1</v>
      </c>
      <c r="M608" t="b">
        <v>0</v>
      </c>
      <c r="N608" t="s">
        <v>8252</v>
      </c>
      <c r="O608" s="5">
        <f t="shared" si="56"/>
        <v>0.2</v>
      </c>
      <c r="P608" s="6">
        <f t="shared" si="57"/>
        <v>10</v>
      </c>
      <c r="Q608" t="str">
        <f t="shared" si="58"/>
        <v>technology</v>
      </c>
      <c r="R608" t="str">
        <f t="shared" si="59"/>
        <v>web</v>
      </c>
      <c r="S608" s="10">
        <f t="shared" si="60"/>
        <v>42102.650567129633</v>
      </c>
      <c r="T608" s="10">
        <f t="shared" si="6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8226</v>
      </c>
      <c r="I609">
        <v>1448225336</v>
      </c>
      <c r="J609">
        <v>1445629736</v>
      </c>
      <c r="K609" t="b">
        <v>0</v>
      </c>
      <c r="L609" s="7">
        <v>0</v>
      </c>
      <c r="M609" t="b">
        <v>0</v>
      </c>
      <c r="N609" t="s">
        <v>8252</v>
      </c>
      <c r="O609" s="5">
        <f t="shared" si="56"/>
        <v>0</v>
      </c>
      <c r="P609" s="6">
        <f t="shared" si="57"/>
        <v>0</v>
      </c>
      <c r="Q609" t="str">
        <f t="shared" si="58"/>
        <v>technology</v>
      </c>
      <c r="R609" t="str">
        <f t="shared" si="59"/>
        <v>web</v>
      </c>
      <c r="S609" s="10">
        <f t="shared" si="60"/>
        <v>42300.825648148151</v>
      </c>
      <c r="T609" s="10">
        <f t="shared" si="6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8226</v>
      </c>
      <c r="I610">
        <v>1434405980</v>
      </c>
      <c r="J610">
        <v>1431813980</v>
      </c>
      <c r="K610" t="b">
        <v>0</v>
      </c>
      <c r="L610" s="7">
        <v>5</v>
      </c>
      <c r="M610" t="b">
        <v>0</v>
      </c>
      <c r="N610" t="s">
        <v>8252</v>
      </c>
      <c r="O610" s="5">
        <f t="shared" si="56"/>
        <v>0.97400000000000009</v>
      </c>
      <c r="P610" s="6">
        <f t="shared" si="57"/>
        <v>292.2</v>
      </c>
      <c r="Q610" t="str">
        <f t="shared" si="58"/>
        <v>technology</v>
      </c>
      <c r="R610" t="str">
        <f t="shared" si="59"/>
        <v>web</v>
      </c>
      <c r="S610" s="10">
        <f t="shared" si="60"/>
        <v>42140.921064814815</v>
      </c>
      <c r="T610" s="10">
        <f t="shared" si="6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8224</v>
      </c>
      <c r="H611" t="s">
        <v>8227</v>
      </c>
      <c r="I611">
        <v>1448761744</v>
      </c>
      <c r="J611">
        <v>1446166144</v>
      </c>
      <c r="K611" t="b">
        <v>0</v>
      </c>
      <c r="L611" s="7">
        <v>1</v>
      </c>
      <c r="M611" t="b">
        <v>0</v>
      </c>
      <c r="N611" t="s">
        <v>8252</v>
      </c>
      <c r="O611" s="5">
        <f t="shared" si="56"/>
        <v>0.64102564102564097</v>
      </c>
      <c r="P611" s="6">
        <f t="shared" si="57"/>
        <v>5</v>
      </c>
      <c r="Q611" t="str">
        <f t="shared" si="58"/>
        <v>technology</v>
      </c>
      <c r="R611" t="str">
        <f t="shared" si="59"/>
        <v>web</v>
      </c>
      <c r="S611" s="10">
        <f t="shared" si="60"/>
        <v>42307.034074074079</v>
      </c>
      <c r="T611" s="10">
        <f t="shared" si="6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8226</v>
      </c>
      <c r="I612">
        <v>1429732586</v>
      </c>
      <c r="J612">
        <v>1427140586</v>
      </c>
      <c r="K612" t="b">
        <v>0</v>
      </c>
      <c r="L612" s="7">
        <v>0</v>
      </c>
      <c r="M612" t="b">
        <v>0</v>
      </c>
      <c r="N612" t="s">
        <v>8252</v>
      </c>
      <c r="O612" s="5">
        <f t="shared" si="56"/>
        <v>0</v>
      </c>
      <c r="P612" s="6">
        <f t="shared" si="57"/>
        <v>0</v>
      </c>
      <c r="Q612" t="str">
        <f t="shared" si="58"/>
        <v>technology</v>
      </c>
      <c r="R612" t="str">
        <f t="shared" si="59"/>
        <v>web</v>
      </c>
      <c r="S612" s="10">
        <f t="shared" si="60"/>
        <v>42086.83085648148</v>
      </c>
      <c r="T612" s="10">
        <f t="shared" si="6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8224</v>
      </c>
      <c r="H613" t="s">
        <v>8229</v>
      </c>
      <c r="I613">
        <v>1453210037</v>
      </c>
      <c r="J613">
        <v>1448026037</v>
      </c>
      <c r="K613" t="b">
        <v>0</v>
      </c>
      <c r="L613" s="7">
        <v>0</v>
      </c>
      <c r="M613" t="b">
        <v>0</v>
      </c>
      <c r="N613" t="s">
        <v>8252</v>
      </c>
      <c r="O613" s="5">
        <f t="shared" si="56"/>
        <v>0</v>
      </c>
      <c r="P613" s="6">
        <f t="shared" si="57"/>
        <v>0</v>
      </c>
      <c r="Q613" t="str">
        <f t="shared" si="58"/>
        <v>technology</v>
      </c>
      <c r="R613" t="str">
        <f t="shared" si="59"/>
        <v>web</v>
      </c>
      <c r="S613" s="10">
        <f t="shared" si="60"/>
        <v>42328.560613425929</v>
      </c>
      <c r="T613" s="10">
        <f t="shared" si="6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8224</v>
      </c>
      <c r="H614" t="s">
        <v>8229</v>
      </c>
      <c r="I614">
        <v>1472777146</v>
      </c>
      <c r="J614">
        <v>1470185146</v>
      </c>
      <c r="K614" t="b">
        <v>0</v>
      </c>
      <c r="L614" s="7">
        <v>0</v>
      </c>
      <c r="M614" t="b">
        <v>0</v>
      </c>
      <c r="N614" t="s">
        <v>8252</v>
      </c>
      <c r="O614" s="5">
        <f t="shared" si="56"/>
        <v>0</v>
      </c>
      <c r="P614" s="6">
        <f t="shared" si="57"/>
        <v>0</v>
      </c>
      <c r="Q614" t="str">
        <f t="shared" si="58"/>
        <v>technology</v>
      </c>
      <c r="R614" t="str">
        <f t="shared" si="59"/>
        <v>web</v>
      </c>
      <c r="S614" s="10">
        <f t="shared" si="60"/>
        <v>42585.031782407401</v>
      </c>
      <c r="T614" s="10">
        <f t="shared" si="6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8226</v>
      </c>
      <c r="I615">
        <v>1443675540</v>
      </c>
      <c r="J615">
        <v>1441022120</v>
      </c>
      <c r="K615" t="b">
        <v>0</v>
      </c>
      <c r="L615" s="7">
        <v>121</v>
      </c>
      <c r="M615" t="b">
        <v>0</v>
      </c>
      <c r="N615" t="s">
        <v>8252</v>
      </c>
      <c r="O615" s="5">
        <f t="shared" si="56"/>
        <v>21.363333333333333</v>
      </c>
      <c r="P615" s="6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60"/>
        <v>42247.496759259258</v>
      </c>
      <c r="T615" s="10">
        <f t="shared" si="6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8226</v>
      </c>
      <c r="I616">
        <v>1466731740</v>
      </c>
      <c r="J616">
        <v>1464139740</v>
      </c>
      <c r="K616" t="b">
        <v>0</v>
      </c>
      <c r="L616" s="7">
        <v>0</v>
      </c>
      <c r="M616" t="b">
        <v>0</v>
      </c>
      <c r="N616" t="s">
        <v>8252</v>
      </c>
      <c r="O616" s="5">
        <f t="shared" si="56"/>
        <v>0</v>
      </c>
      <c r="P616" s="6">
        <f t="shared" si="57"/>
        <v>0</v>
      </c>
      <c r="Q616" t="str">
        <f t="shared" si="58"/>
        <v>technology</v>
      </c>
      <c r="R616" t="str">
        <f t="shared" si="59"/>
        <v>web</v>
      </c>
      <c r="S616" s="10">
        <f t="shared" si="60"/>
        <v>42515.061805555553</v>
      </c>
      <c r="T616" s="10">
        <f t="shared" si="6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8224</v>
      </c>
      <c r="H617" t="s">
        <v>8230</v>
      </c>
      <c r="I617">
        <v>1443149759</v>
      </c>
      <c r="J617">
        <v>1440557759</v>
      </c>
      <c r="K617" t="b">
        <v>0</v>
      </c>
      <c r="L617" s="7">
        <v>0</v>
      </c>
      <c r="M617" t="b">
        <v>0</v>
      </c>
      <c r="N617" t="s">
        <v>8252</v>
      </c>
      <c r="O617" s="5">
        <f t="shared" si="56"/>
        <v>0</v>
      </c>
      <c r="P617" s="6">
        <f t="shared" si="57"/>
        <v>0</v>
      </c>
      <c r="Q617" t="str">
        <f t="shared" si="58"/>
        <v>technology</v>
      </c>
      <c r="R617" t="str">
        <f t="shared" si="59"/>
        <v>web</v>
      </c>
      <c r="S617" s="10">
        <f t="shared" si="60"/>
        <v>42242.122210648144</v>
      </c>
      <c r="T617" s="10">
        <f t="shared" si="6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8224</v>
      </c>
      <c r="H618" t="s">
        <v>8229</v>
      </c>
      <c r="I618">
        <v>1488013307</v>
      </c>
      <c r="J618">
        <v>1485421307</v>
      </c>
      <c r="K618" t="b">
        <v>0</v>
      </c>
      <c r="L618" s="7">
        <v>0</v>
      </c>
      <c r="M618" t="b">
        <v>0</v>
      </c>
      <c r="N618" t="s">
        <v>8252</v>
      </c>
      <c r="O618" s="5">
        <f t="shared" si="56"/>
        <v>0</v>
      </c>
      <c r="P618" s="6">
        <f t="shared" si="57"/>
        <v>0</v>
      </c>
      <c r="Q618" t="str">
        <f t="shared" si="58"/>
        <v>technology</v>
      </c>
      <c r="R618" t="str">
        <f t="shared" si="59"/>
        <v>web</v>
      </c>
      <c r="S618" s="10">
        <f t="shared" si="60"/>
        <v>42761.376238425932</v>
      </c>
      <c r="T618" s="10">
        <f t="shared" si="6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8224</v>
      </c>
      <c r="H619" t="s">
        <v>8227</v>
      </c>
      <c r="I619">
        <v>1431072843</v>
      </c>
      <c r="J619">
        <v>1427184843</v>
      </c>
      <c r="K619" t="b">
        <v>0</v>
      </c>
      <c r="L619" s="7">
        <v>3</v>
      </c>
      <c r="M619" t="b">
        <v>0</v>
      </c>
      <c r="N619" t="s">
        <v>8252</v>
      </c>
      <c r="O619" s="5">
        <f t="shared" si="56"/>
        <v>3</v>
      </c>
      <c r="P619" s="6">
        <f t="shared" si="57"/>
        <v>20</v>
      </c>
      <c r="Q619" t="str">
        <f t="shared" si="58"/>
        <v>technology</v>
      </c>
      <c r="R619" t="str">
        <f t="shared" si="59"/>
        <v>web</v>
      </c>
      <c r="S619" s="10">
        <f t="shared" si="60"/>
        <v>42087.343090277776</v>
      </c>
      <c r="T619" s="10">
        <f t="shared" si="6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8226</v>
      </c>
      <c r="I620">
        <v>1449689203</v>
      </c>
      <c r="J620">
        <v>1447097203</v>
      </c>
      <c r="K620" t="b">
        <v>0</v>
      </c>
      <c r="L620" s="7">
        <v>0</v>
      </c>
      <c r="M620" t="b">
        <v>0</v>
      </c>
      <c r="N620" t="s">
        <v>8252</v>
      </c>
      <c r="O620" s="5">
        <f t="shared" si="56"/>
        <v>0</v>
      </c>
      <c r="P620" s="6">
        <f t="shared" si="57"/>
        <v>0</v>
      </c>
      <c r="Q620" t="str">
        <f t="shared" si="58"/>
        <v>technology</v>
      </c>
      <c r="R620" t="str">
        <f t="shared" si="59"/>
        <v>web</v>
      </c>
      <c r="S620" s="10">
        <f t="shared" si="60"/>
        <v>42317.810219907406</v>
      </c>
      <c r="T620" s="10">
        <f t="shared" si="6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8226</v>
      </c>
      <c r="I621">
        <v>1416933390</v>
      </c>
      <c r="J621">
        <v>1411745790</v>
      </c>
      <c r="K621" t="b">
        <v>0</v>
      </c>
      <c r="L621" s="7">
        <v>1</v>
      </c>
      <c r="M621" t="b">
        <v>0</v>
      </c>
      <c r="N621" t="s">
        <v>8252</v>
      </c>
      <c r="O621" s="5">
        <f t="shared" si="56"/>
        <v>3.9999999999999996E-5</v>
      </c>
      <c r="P621" s="6">
        <f t="shared" si="57"/>
        <v>1</v>
      </c>
      <c r="Q621" t="str">
        <f t="shared" si="58"/>
        <v>technology</v>
      </c>
      <c r="R621" t="str">
        <f t="shared" si="59"/>
        <v>web</v>
      </c>
      <c r="S621" s="10">
        <f t="shared" si="60"/>
        <v>41908.650347222225</v>
      </c>
      <c r="T621" s="10">
        <f t="shared" si="6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8224</v>
      </c>
      <c r="H622" t="s">
        <v>8231</v>
      </c>
      <c r="I622">
        <v>1408986738</v>
      </c>
      <c r="J622">
        <v>1405098738</v>
      </c>
      <c r="K622" t="b">
        <v>0</v>
      </c>
      <c r="L622" s="7">
        <v>1</v>
      </c>
      <c r="M622" t="b">
        <v>0</v>
      </c>
      <c r="N622" t="s">
        <v>8252</v>
      </c>
      <c r="O622" s="5">
        <f t="shared" si="56"/>
        <v>1</v>
      </c>
      <c r="P622" s="6">
        <f t="shared" si="57"/>
        <v>300</v>
      </c>
      <c r="Q622" t="str">
        <f t="shared" si="58"/>
        <v>technology</v>
      </c>
      <c r="R622" t="str">
        <f t="shared" si="59"/>
        <v>web</v>
      </c>
      <c r="S622" s="10">
        <f t="shared" si="60"/>
        <v>41831.716874999998</v>
      </c>
      <c r="T622" s="10">
        <f t="shared" si="6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8226</v>
      </c>
      <c r="I623">
        <v>1467934937</v>
      </c>
      <c r="J623">
        <v>1465342937</v>
      </c>
      <c r="K623" t="b">
        <v>0</v>
      </c>
      <c r="L623" s="7">
        <v>3</v>
      </c>
      <c r="M623" t="b">
        <v>0</v>
      </c>
      <c r="N623" t="s">
        <v>8252</v>
      </c>
      <c r="O623" s="5">
        <f t="shared" si="56"/>
        <v>1.044</v>
      </c>
      <c r="P623" s="6">
        <f t="shared" si="57"/>
        <v>87</v>
      </c>
      <c r="Q623" t="str">
        <f t="shared" si="58"/>
        <v>technology</v>
      </c>
      <c r="R623" t="str">
        <f t="shared" si="59"/>
        <v>web</v>
      </c>
      <c r="S623" s="10">
        <f t="shared" si="60"/>
        <v>42528.987696759257</v>
      </c>
      <c r="T623" s="10">
        <f t="shared" si="6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8226</v>
      </c>
      <c r="I624">
        <v>1467398138</v>
      </c>
      <c r="J624">
        <v>1465670138</v>
      </c>
      <c r="K624" t="b">
        <v>0</v>
      </c>
      <c r="L624" s="7">
        <v>9</v>
      </c>
      <c r="M624" t="b">
        <v>0</v>
      </c>
      <c r="N624" t="s">
        <v>8252</v>
      </c>
      <c r="O624" s="5">
        <f t="shared" si="56"/>
        <v>5.6833333333333336</v>
      </c>
      <c r="P624" s="6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60"/>
        <v>42532.774745370371</v>
      </c>
      <c r="T624" s="10">
        <f t="shared" si="6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8224</v>
      </c>
      <c r="H625" t="s">
        <v>8228</v>
      </c>
      <c r="I625">
        <v>1432771997</v>
      </c>
      <c r="J625">
        <v>1430179997</v>
      </c>
      <c r="K625" t="b">
        <v>0</v>
      </c>
      <c r="L625" s="7">
        <v>0</v>
      </c>
      <c r="M625" t="b">
        <v>0</v>
      </c>
      <c r="N625" t="s">
        <v>8252</v>
      </c>
      <c r="O625" s="5">
        <f t="shared" si="56"/>
        <v>0</v>
      </c>
      <c r="P625" s="6">
        <f t="shared" si="57"/>
        <v>0</v>
      </c>
      <c r="Q625" t="str">
        <f t="shared" si="58"/>
        <v>technology</v>
      </c>
      <c r="R625" t="str">
        <f t="shared" si="59"/>
        <v>web</v>
      </c>
      <c r="S625" s="10">
        <f t="shared" si="60"/>
        <v>42122.009224537032</v>
      </c>
      <c r="T625" s="10">
        <f t="shared" si="6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8226</v>
      </c>
      <c r="I626">
        <v>1431647041</v>
      </c>
      <c r="J626">
        <v>1429055041</v>
      </c>
      <c r="K626" t="b">
        <v>0</v>
      </c>
      <c r="L626" s="7">
        <v>0</v>
      </c>
      <c r="M626" t="b">
        <v>0</v>
      </c>
      <c r="N626" t="s">
        <v>8252</v>
      </c>
      <c r="O626" s="5">
        <f t="shared" si="56"/>
        <v>0</v>
      </c>
      <c r="P626" s="6">
        <f t="shared" si="57"/>
        <v>0</v>
      </c>
      <c r="Q626" t="str">
        <f t="shared" si="58"/>
        <v>technology</v>
      </c>
      <c r="R626" t="str">
        <f t="shared" si="59"/>
        <v>web</v>
      </c>
      <c r="S626" s="10">
        <f t="shared" si="60"/>
        <v>42108.988900462966</v>
      </c>
      <c r="T626" s="10">
        <f t="shared" si="6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8224</v>
      </c>
      <c r="H627" t="s">
        <v>8231</v>
      </c>
      <c r="I627">
        <v>1490560177</v>
      </c>
      <c r="J627">
        <v>1487971777</v>
      </c>
      <c r="K627" t="b">
        <v>0</v>
      </c>
      <c r="L627" s="7">
        <v>0</v>
      </c>
      <c r="M627" t="b">
        <v>0</v>
      </c>
      <c r="N627" t="s">
        <v>8252</v>
      </c>
      <c r="O627" s="5">
        <f t="shared" si="56"/>
        <v>0</v>
      </c>
      <c r="P627" s="6">
        <f t="shared" si="57"/>
        <v>0</v>
      </c>
      <c r="Q627" t="str">
        <f t="shared" si="58"/>
        <v>technology</v>
      </c>
      <c r="R627" t="str">
        <f t="shared" si="59"/>
        <v>web</v>
      </c>
      <c r="S627" s="10">
        <f t="shared" si="60"/>
        <v>42790.895567129628</v>
      </c>
      <c r="T627" s="10">
        <f t="shared" si="6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8226</v>
      </c>
      <c r="I628">
        <v>1439644920</v>
      </c>
      <c r="J628">
        <v>1436793939</v>
      </c>
      <c r="K628" t="b">
        <v>0</v>
      </c>
      <c r="L628" s="7">
        <v>39</v>
      </c>
      <c r="M628" t="b">
        <v>0</v>
      </c>
      <c r="N628" t="s">
        <v>8252</v>
      </c>
      <c r="O628" s="5">
        <f t="shared" si="56"/>
        <v>17.380000000000003</v>
      </c>
      <c r="P628" s="6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60"/>
        <v>42198.559479166666</v>
      </c>
      <c r="T628" s="10">
        <f t="shared" si="6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8224</v>
      </c>
      <c r="H629" t="s">
        <v>8235</v>
      </c>
      <c r="I629">
        <v>1457996400</v>
      </c>
      <c r="J629">
        <v>1452842511</v>
      </c>
      <c r="K629" t="b">
        <v>0</v>
      </c>
      <c r="L629" s="7">
        <v>1</v>
      </c>
      <c r="M629" t="b">
        <v>0</v>
      </c>
      <c r="N629" t="s">
        <v>8252</v>
      </c>
      <c r="O629" s="5">
        <f t="shared" si="56"/>
        <v>0.02</v>
      </c>
      <c r="P629" s="6">
        <f t="shared" si="57"/>
        <v>90</v>
      </c>
      <c r="Q629" t="str">
        <f t="shared" si="58"/>
        <v>technology</v>
      </c>
      <c r="R629" t="str">
        <f t="shared" si="59"/>
        <v>web</v>
      </c>
      <c r="S629" s="10">
        <f t="shared" si="60"/>
        <v>42384.306840277779</v>
      </c>
      <c r="T629" s="10">
        <f t="shared" si="6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8226</v>
      </c>
      <c r="I630">
        <v>1405269457</v>
      </c>
      <c r="J630">
        <v>1402677457</v>
      </c>
      <c r="K630" t="b">
        <v>0</v>
      </c>
      <c r="L630" s="7">
        <v>0</v>
      </c>
      <c r="M630" t="b">
        <v>0</v>
      </c>
      <c r="N630" t="s">
        <v>8252</v>
      </c>
      <c r="O630" s="5">
        <f t="shared" si="56"/>
        <v>0</v>
      </c>
      <c r="P630" s="6">
        <f t="shared" si="57"/>
        <v>0</v>
      </c>
      <c r="Q630" t="str">
        <f t="shared" si="58"/>
        <v>technology</v>
      </c>
      <c r="R630" t="str">
        <f t="shared" si="59"/>
        <v>web</v>
      </c>
      <c r="S630" s="10">
        <f t="shared" si="60"/>
        <v>41803.692789351851</v>
      </c>
      <c r="T630" s="10">
        <f t="shared" si="6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8224</v>
      </c>
      <c r="H631" t="s">
        <v>8228</v>
      </c>
      <c r="I631">
        <v>1463239108</v>
      </c>
      <c r="J631">
        <v>1460647108</v>
      </c>
      <c r="K631" t="b">
        <v>0</v>
      </c>
      <c r="L631" s="7">
        <v>3</v>
      </c>
      <c r="M631" t="b">
        <v>0</v>
      </c>
      <c r="N631" t="s">
        <v>8252</v>
      </c>
      <c r="O631" s="5">
        <f t="shared" si="56"/>
        <v>0.17500000000000002</v>
      </c>
      <c r="P631" s="6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60"/>
        <v>42474.637824074074</v>
      </c>
      <c r="T631" s="10">
        <f t="shared" si="6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8226</v>
      </c>
      <c r="I632">
        <v>1441516200</v>
      </c>
      <c r="J632">
        <v>1438959121</v>
      </c>
      <c r="K632" t="b">
        <v>0</v>
      </c>
      <c r="L632" s="7">
        <v>1</v>
      </c>
      <c r="M632" t="b">
        <v>0</v>
      </c>
      <c r="N632" t="s">
        <v>8252</v>
      </c>
      <c r="O632" s="5">
        <f t="shared" si="56"/>
        <v>8.3340278356529712E-2</v>
      </c>
      <c r="P632" s="6">
        <f t="shared" si="57"/>
        <v>10</v>
      </c>
      <c r="Q632" t="str">
        <f t="shared" si="58"/>
        <v>technology</v>
      </c>
      <c r="R632" t="str">
        <f t="shared" si="59"/>
        <v>web</v>
      </c>
      <c r="S632" s="10">
        <f t="shared" si="60"/>
        <v>42223.619456018518</v>
      </c>
      <c r="T632" s="10">
        <f t="shared" si="6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8224</v>
      </c>
      <c r="H633" t="s">
        <v>8231</v>
      </c>
      <c r="I633">
        <v>1464460329</v>
      </c>
      <c r="J633">
        <v>1461954729</v>
      </c>
      <c r="K633" t="b">
        <v>0</v>
      </c>
      <c r="L633" s="7">
        <v>9</v>
      </c>
      <c r="M633" t="b">
        <v>0</v>
      </c>
      <c r="N633" t="s">
        <v>8252</v>
      </c>
      <c r="O633" s="5">
        <f t="shared" si="56"/>
        <v>1.38</v>
      </c>
      <c r="P633" s="6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60"/>
        <v>42489.772326388891</v>
      </c>
      <c r="T633" s="10">
        <f t="shared" si="6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8224</v>
      </c>
      <c r="H634" t="s">
        <v>8229</v>
      </c>
      <c r="I634">
        <v>1448470165</v>
      </c>
      <c r="J634">
        <v>1445874565</v>
      </c>
      <c r="K634" t="b">
        <v>0</v>
      </c>
      <c r="L634" s="7">
        <v>0</v>
      </c>
      <c r="M634" t="b">
        <v>0</v>
      </c>
      <c r="N634" t="s">
        <v>8252</v>
      </c>
      <c r="O634" s="5">
        <f t="shared" si="56"/>
        <v>0</v>
      </c>
      <c r="P634" s="6">
        <f t="shared" si="57"/>
        <v>0</v>
      </c>
      <c r="Q634" t="str">
        <f t="shared" si="58"/>
        <v>technology</v>
      </c>
      <c r="R634" t="str">
        <f t="shared" si="59"/>
        <v>web</v>
      </c>
      <c r="S634" s="10">
        <f t="shared" si="60"/>
        <v>42303.659317129626</v>
      </c>
      <c r="T634" s="10">
        <f t="shared" si="6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8226</v>
      </c>
      <c r="I635">
        <v>1466204400</v>
      </c>
      <c r="J635">
        <v>1463469062</v>
      </c>
      <c r="K635" t="b">
        <v>0</v>
      </c>
      <c r="L635" s="7">
        <v>25</v>
      </c>
      <c r="M635" t="b">
        <v>0</v>
      </c>
      <c r="N635" t="s">
        <v>8252</v>
      </c>
      <c r="O635" s="5">
        <f t="shared" si="56"/>
        <v>12.45</v>
      </c>
      <c r="P635" s="6">
        <f t="shared" si="57"/>
        <v>49.8</v>
      </c>
      <c r="Q635" t="str">
        <f t="shared" si="58"/>
        <v>technology</v>
      </c>
      <c r="R635" t="str">
        <f t="shared" si="59"/>
        <v>web</v>
      </c>
      <c r="S635" s="10">
        <f t="shared" si="60"/>
        <v>42507.29932870371</v>
      </c>
      <c r="T635" s="10">
        <f t="shared" si="6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8226</v>
      </c>
      <c r="I636">
        <v>1424989029</v>
      </c>
      <c r="J636">
        <v>1422397029</v>
      </c>
      <c r="K636" t="b">
        <v>0</v>
      </c>
      <c r="L636" s="7">
        <v>1</v>
      </c>
      <c r="M636" t="b">
        <v>0</v>
      </c>
      <c r="N636" t="s">
        <v>8252</v>
      </c>
      <c r="O636" s="5">
        <f t="shared" si="56"/>
        <v>0.02</v>
      </c>
      <c r="P636" s="6">
        <f t="shared" si="57"/>
        <v>1</v>
      </c>
      <c r="Q636" t="str">
        <f t="shared" si="58"/>
        <v>technology</v>
      </c>
      <c r="R636" t="str">
        <f t="shared" si="59"/>
        <v>web</v>
      </c>
      <c r="S636" s="10">
        <f t="shared" si="60"/>
        <v>42031.928576388891</v>
      </c>
      <c r="T636" s="10">
        <f t="shared" si="6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8226</v>
      </c>
      <c r="I637">
        <v>1428804762</v>
      </c>
      <c r="J637">
        <v>1426212762</v>
      </c>
      <c r="K637" t="b">
        <v>0</v>
      </c>
      <c r="L637" s="7">
        <v>1</v>
      </c>
      <c r="M637" t="b">
        <v>0</v>
      </c>
      <c r="N637" t="s">
        <v>8252</v>
      </c>
      <c r="O637" s="5">
        <f t="shared" si="56"/>
        <v>8.0000000000000002E-3</v>
      </c>
      <c r="P637" s="6">
        <f t="shared" si="57"/>
        <v>2</v>
      </c>
      <c r="Q637" t="str">
        <f t="shared" si="58"/>
        <v>technology</v>
      </c>
      <c r="R637" t="str">
        <f t="shared" si="59"/>
        <v>web</v>
      </c>
      <c r="S637" s="10">
        <f t="shared" si="60"/>
        <v>42076.092152777783</v>
      </c>
      <c r="T637" s="10">
        <f t="shared" si="6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8224</v>
      </c>
      <c r="H638" t="s">
        <v>8227</v>
      </c>
      <c r="I638">
        <v>1433587620</v>
      </c>
      <c r="J638">
        <v>1430996150</v>
      </c>
      <c r="K638" t="b">
        <v>0</v>
      </c>
      <c r="L638" s="7">
        <v>1</v>
      </c>
      <c r="M638" t="b">
        <v>0</v>
      </c>
      <c r="N638" t="s">
        <v>8252</v>
      </c>
      <c r="O638" s="5">
        <f t="shared" si="56"/>
        <v>0.2</v>
      </c>
      <c r="P638" s="6">
        <f t="shared" si="57"/>
        <v>4</v>
      </c>
      <c r="Q638" t="str">
        <f t="shared" si="58"/>
        <v>technology</v>
      </c>
      <c r="R638" t="str">
        <f t="shared" si="59"/>
        <v>web</v>
      </c>
      <c r="S638" s="10">
        <f t="shared" si="60"/>
        <v>42131.455439814818</v>
      </c>
      <c r="T638" s="10">
        <f t="shared" si="6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8224</v>
      </c>
      <c r="H639" t="s">
        <v>8227</v>
      </c>
      <c r="I639">
        <v>1488063840</v>
      </c>
      <c r="J639">
        <v>1485558318</v>
      </c>
      <c r="K639" t="b">
        <v>0</v>
      </c>
      <c r="L639" s="7">
        <v>0</v>
      </c>
      <c r="M639" t="b">
        <v>0</v>
      </c>
      <c r="N639" t="s">
        <v>8252</v>
      </c>
      <c r="O639" s="5">
        <f t="shared" si="56"/>
        <v>0</v>
      </c>
      <c r="P639" s="6">
        <f t="shared" si="57"/>
        <v>0</v>
      </c>
      <c r="Q639" t="str">
        <f t="shared" si="58"/>
        <v>technology</v>
      </c>
      <c r="R639" t="str">
        <f t="shared" si="59"/>
        <v>web</v>
      </c>
      <c r="S639" s="10">
        <f t="shared" si="60"/>
        <v>42762.962013888886</v>
      </c>
      <c r="T639" s="10">
        <f t="shared" si="6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8224</v>
      </c>
      <c r="H640" t="s">
        <v>8229</v>
      </c>
      <c r="I640">
        <v>1490447662</v>
      </c>
      <c r="J640">
        <v>1485267262</v>
      </c>
      <c r="K640" t="b">
        <v>0</v>
      </c>
      <c r="L640" s="7">
        <v>6</v>
      </c>
      <c r="M640" t="b">
        <v>0</v>
      </c>
      <c r="N640" t="s">
        <v>8252</v>
      </c>
      <c r="O640" s="5">
        <f t="shared" si="56"/>
        <v>9.0000000000000011E-3</v>
      </c>
      <c r="P640" s="6">
        <f t="shared" si="57"/>
        <v>3</v>
      </c>
      <c r="Q640" t="str">
        <f t="shared" si="58"/>
        <v>technology</v>
      </c>
      <c r="R640" t="str">
        <f t="shared" si="59"/>
        <v>web</v>
      </c>
      <c r="S640" s="10">
        <f t="shared" si="60"/>
        <v>42759.593310185184</v>
      </c>
      <c r="T640" s="10">
        <f t="shared" si="6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8226</v>
      </c>
      <c r="I641">
        <v>1413208795</v>
      </c>
      <c r="J641">
        <v>1408024795</v>
      </c>
      <c r="K641" t="b">
        <v>0</v>
      </c>
      <c r="L641" s="7">
        <v>1</v>
      </c>
      <c r="M641" t="b">
        <v>0</v>
      </c>
      <c r="N641" t="s">
        <v>8252</v>
      </c>
      <c r="O641" s="5">
        <f t="shared" ref="O641:O704" si="62">(E641/D641)*100</f>
        <v>9.9999999999999991E-5</v>
      </c>
      <c r="P641" s="6">
        <f t="shared" si="57"/>
        <v>1</v>
      </c>
      <c r="Q641" t="str">
        <f t="shared" si="58"/>
        <v>technology</v>
      </c>
      <c r="R641" t="str">
        <f t="shared" si="59"/>
        <v>web</v>
      </c>
      <c r="S641" s="10">
        <f t="shared" si="60"/>
        <v>41865.583275462966</v>
      </c>
      <c r="T641" s="10">
        <f t="shared" si="6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8224</v>
      </c>
      <c r="H642" t="s">
        <v>8229</v>
      </c>
      <c r="I642">
        <v>1480028400</v>
      </c>
      <c r="J642">
        <v>1478685915</v>
      </c>
      <c r="K642" t="b">
        <v>0</v>
      </c>
      <c r="L642" s="7">
        <v>2</v>
      </c>
      <c r="M642" t="b">
        <v>1</v>
      </c>
      <c r="N642" t="s">
        <v>8253</v>
      </c>
      <c r="O642" s="5">
        <f t="shared" si="62"/>
        <v>144.28571428571428</v>
      </c>
      <c r="P642" s="6">
        <f t="shared" si="57"/>
        <v>50.5</v>
      </c>
      <c r="Q642" t="str">
        <f t="shared" si="58"/>
        <v>technology</v>
      </c>
      <c r="R642" t="str">
        <f t="shared" si="59"/>
        <v>wearables</v>
      </c>
      <c r="S642" s="10">
        <f t="shared" si="60"/>
        <v>42683.420312500006</v>
      </c>
      <c r="T642" s="10">
        <f t="shared" si="6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8226</v>
      </c>
      <c r="I643">
        <v>1439473248</v>
      </c>
      <c r="J643">
        <v>1436881248</v>
      </c>
      <c r="K643" t="b">
        <v>0</v>
      </c>
      <c r="L643" s="7">
        <v>315</v>
      </c>
      <c r="M643" t="b">
        <v>1</v>
      </c>
      <c r="N643" t="s">
        <v>8253</v>
      </c>
      <c r="O643" s="5">
        <f t="shared" si="62"/>
        <v>119.16249999999999</v>
      </c>
      <c r="P643" s="6">
        <f t="shared" ref="P643:P706" si="63">IF(L643,E643/L643,0)</f>
        <v>151.31746031746033</v>
      </c>
      <c r="Q643" t="str">
        <f t="shared" ref="Q643:Q706" si="64">LEFT(N643,SEARCH("/",N643,1)-1)</f>
        <v>technology</v>
      </c>
      <c r="R643" t="str">
        <f t="shared" ref="R643:R706" si="65">RIGHT(N643,LEN(N643)-SEARCH("/",N643))</f>
        <v>wearables</v>
      </c>
      <c r="S643" s="10">
        <f t="shared" ref="S643:S706" si="66">(((J643/60)/60/24)+DATE(1970,1,1))</f>
        <v>42199.57</v>
      </c>
      <c r="T643" s="10">
        <f t="shared" ref="T643:T706" si="67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8224</v>
      </c>
      <c r="H644" t="s">
        <v>8229</v>
      </c>
      <c r="I644">
        <v>1439998674</v>
      </c>
      <c r="J644">
        <v>1436888274</v>
      </c>
      <c r="K644" t="b">
        <v>0</v>
      </c>
      <c r="L644" s="7">
        <v>2174</v>
      </c>
      <c r="M644" t="b">
        <v>1</v>
      </c>
      <c r="N644" t="s">
        <v>8253</v>
      </c>
      <c r="O644" s="5">
        <f t="shared" si="62"/>
        <v>1460.4850000000001</v>
      </c>
      <c r="P644" s="6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6"/>
        <v>42199.651319444441</v>
      </c>
      <c r="T644" s="10">
        <f t="shared" si="67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8226</v>
      </c>
      <c r="I645">
        <v>1433085875</v>
      </c>
      <c r="J645">
        <v>1428333875</v>
      </c>
      <c r="K645" t="b">
        <v>0</v>
      </c>
      <c r="L645" s="7">
        <v>152</v>
      </c>
      <c r="M645" t="b">
        <v>1</v>
      </c>
      <c r="N645" t="s">
        <v>8253</v>
      </c>
      <c r="O645" s="5">
        <f t="shared" si="62"/>
        <v>105.80799999999999</v>
      </c>
      <c r="P645" s="6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6"/>
        <v>42100.642071759255</v>
      </c>
      <c r="T645" s="10">
        <f t="shared" si="67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8226</v>
      </c>
      <c r="I646">
        <v>1414544400</v>
      </c>
      <c r="J646">
        <v>1410883139</v>
      </c>
      <c r="K646" t="b">
        <v>0</v>
      </c>
      <c r="L646" s="7">
        <v>1021</v>
      </c>
      <c r="M646" t="b">
        <v>1</v>
      </c>
      <c r="N646" t="s">
        <v>8253</v>
      </c>
      <c r="O646" s="5">
        <f t="shared" si="62"/>
        <v>300.11791999999997</v>
      </c>
      <c r="P646" s="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6"/>
        <v>41898.665960648148</v>
      </c>
      <c r="T646" s="10">
        <f t="shared" si="67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8226</v>
      </c>
      <c r="I647">
        <v>1470962274</v>
      </c>
      <c r="J647">
        <v>1468370274</v>
      </c>
      <c r="K647" t="b">
        <v>0</v>
      </c>
      <c r="L647" s="7">
        <v>237</v>
      </c>
      <c r="M647" t="b">
        <v>1</v>
      </c>
      <c r="N647" t="s">
        <v>8253</v>
      </c>
      <c r="O647" s="5">
        <f t="shared" si="62"/>
        <v>278.7</v>
      </c>
      <c r="P647" s="6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6"/>
        <v>42564.026319444441</v>
      </c>
      <c r="T647" s="10">
        <f t="shared" si="67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8226</v>
      </c>
      <c r="I648">
        <v>1407788867</v>
      </c>
      <c r="J648">
        <v>1405196867</v>
      </c>
      <c r="K648" t="b">
        <v>0</v>
      </c>
      <c r="L648" s="7">
        <v>27</v>
      </c>
      <c r="M648" t="b">
        <v>1</v>
      </c>
      <c r="N648" t="s">
        <v>8253</v>
      </c>
      <c r="O648" s="5">
        <f t="shared" si="62"/>
        <v>131.87625</v>
      </c>
      <c r="P648" s="6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6"/>
        <v>41832.852627314816</v>
      </c>
      <c r="T648" s="10">
        <f t="shared" si="67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8224</v>
      </c>
      <c r="H649" t="s">
        <v>8231</v>
      </c>
      <c r="I649">
        <v>1458235549</v>
      </c>
      <c r="J649">
        <v>1455647149</v>
      </c>
      <c r="K649" t="b">
        <v>0</v>
      </c>
      <c r="L649" s="7">
        <v>17</v>
      </c>
      <c r="M649" t="b">
        <v>1</v>
      </c>
      <c r="N649" t="s">
        <v>8253</v>
      </c>
      <c r="O649" s="5">
        <f t="shared" si="62"/>
        <v>107.05</v>
      </c>
      <c r="P649" s="6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6"/>
        <v>42416.767928240741</v>
      </c>
      <c r="T649" s="10">
        <f t="shared" si="67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8226</v>
      </c>
      <c r="I650">
        <v>1413304708</v>
      </c>
      <c r="J650">
        <v>1410280708</v>
      </c>
      <c r="K650" t="b">
        <v>0</v>
      </c>
      <c r="L650" s="7">
        <v>27</v>
      </c>
      <c r="M650" t="b">
        <v>1</v>
      </c>
      <c r="N650" t="s">
        <v>8253</v>
      </c>
      <c r="O650" s="5">
        <f t="shared" si="62"/>
        <v>126.82285714285715</v>
      </c>
      <c r="P650" s="6">
        <f t="shared" si="63"/>
        <v>1644</v>
      </c>
      <c r="Q650" t="str">
        <f t="shared" si="64"/>
        <v>technology</v>
      </c>
      <c r="R650" t="str">
        <f t="shared" si="65"/>
        <v>wearables</v>
      </c>
      <c r="S650" s="10">
        <f t="shared" si="66"/>
        <v>41891.693379629629</v>
      </c>
      <c r="T650" s="10">
        <f t="shared" si="67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8226</v>
      </c>
      <c r="I651">
        <v>1410904413</v>
      </c>
      <c r="J651">
        <v>1409090013</v>
      </c>
      <c r="K651" t="b">
        <v>0</v>
      </c>
      <c r="L651" s="7">
        <v>82</v>
      </c>
      <c r="M651" t="b">
        <v>1</v>
      </c>
      <c r="N651" t="s">
        <v>8253</v>
      </c>
      <c r="O651" s="5">
        <f t="shared" si="62"/>
        <v>139.96</v>
      </c>
      <c r="P651" s="6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6"/>
        <v>41877.912187499998</v>
      </c>
      <c r="T651" s="10">
        <f t="shared" si="67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8226</v>
      </c>
      <c r="I652">
        <v>1418953984</v>
      </c>
      <c r="J652">
        <v>1413766384</v>
      </c>
      <c r="K652" t="b">
        <v>0</v>
      </c>
      <c r="L652" s="7">
        <v>48</v>
      </c>
      <c r="M652" t="b">
        <v>1</v>
      </c>
      <c r="N652" t="s">
        <v>8253</v>
      </c>
      <c r="O652" s="5">
        <f t="shared" si="62"/>
        <v>112.4</v>
      </c>
      <c r="P652" s="6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6"/>
        <v>41932.036851851852</v>
      </c>
      <c r="T652" s="10">
        <f t="shared" si="67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8226</v>
      </c>
      <c r="I653">
        <v>1418430311</v>
      </c>
      <c r="J653">
        <v>1415838311</v>
      </c>
      <c r="K653" t="b">
        <v>0</v>
      </c>
      <c r="L653" s="7">
        <v>105</v>
      </c>
      <c r="M653" t="b">
        <v>1</v>
      </c>
      <c r="N653" t="s">
        <v>8253</v>
      </c>
      <c r="O653" s="5">
        <f t="shared" si="62"/>
        <v>100.52799999999999</v>
      </c>
      <c r="P653" s="6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6"/>
        <v>41956.017488425925</v>
      </c>
      <c r="T653" s="10">
        <f t="shared" si="67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8226</v>
      </c>
      <c r="I654">
        <v>1480613650</v>
      </c>
      <c r="J654">
        <v>1478018050</v>
      </c>
      <c r="K654" t="b">
        <v>0</v>
      </c>
      <c r="L654" s="7">
        <v>28</v>
      </c>
      <c r="M654" t="b">
        <v>1</v>
      </c>
      <c r="N654" t="s">
        <v>8253</v>
      </c>
      <c r="O654" s="5">
        <f t="shared" si="62"/>
        <v>100.46666666666665</v>
      </c>
      <c r="P654" s="6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6"/>
        <v>42675.690393518518</v>
      </c>
      <c r="T654" s="10">
        <f t="shared" si="67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8226</v>
      </c>
      <c r="I655">
        <v>1440082240</v>
      </c>
      <c r="J655">
        <v>1436885440</v>
      </c>
      <c r="K655" t="b">
        <v>0</v>
      </c>
      <c r="L655" s="7">
        <v>1107</v>
      </c>
      <c r="M655" t="b">
        <v>1</v>
      </c>
      <c r="N655" t="s">
        <v>8253</v>
      </c>
      <c r="O655" s="5">
        <f t="shared" si="62"/>
        <v>141.446</v>
      </c>
      <c r="P655" s="6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6"/>
        <v>42199.618518518517</v>
      </c>
      <c r="T655" s="10">
        <f t="shared" si="67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8226</v>
      </c>
      <c r="I656">
        <v>1436396313</v>
      </c>
      <c r="J656">
        <v>1433804313</v>
      </c>
      <c r="K656" t="b">
        <v>0</v>
      </c>
      <c r="L656" s="7">
        <v>1013</v>
      </c>
      <c r="M656" t="b">
        <v>1</v>
      </c>
      <c r="N656" t="s">
        <v>8253</v>
      </c>
      <c r="O656" s="5">
        <f t="shared" si="62"/>
        <v>267.29166666666669</v>
      </c>
      <c r="P656" s="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6"/>
        <v>42163.957326388889</v>
      </c>
      <c r="T656" s="10">
        <f t="shared" si="67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8226</v>
      </c>
      <c r="I657">
        <v>1426197512</v>
      </c>
      <c r="J657">
        <v>1423609112</v>
      </c>
      <c r="K657" t="b">
        <v>0</v>
      </c>
      <c r="L657" s="7">
        <v>274</v>
      </c>
      <c r="M657" t="b">
        <v>1</v>
      </c>
      <c r="N657" t="s">
        <v>8253</v>
      </c>
      <c r="O657" s="5">
        <f t="shared" si="62"/>
        <v>146.88749999999999</v>
      </c>
      <c r="P657" s="6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6"/>
        <v>42045.957314814819</v>
      </c>
      <c r="T657" s="10">
        <f t="shared" si="67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8226</v>
      </c>
      <c r="I658">
        <v>1460917119</v>
      </c>
      <c r="J658">
        <v>1455736719</v>
      </c>
      <c r="K658" t="b">
        <v>0</v>
      </c>
      <c r="L658" s="7">
        <v>87</v>
      </c>
      <c r="M658" t="b">
        <v>1</v>
      </c>
      <c r="N658" t="s">
        <v>8253</v>
      </c>
      <c r="O658" s="5">
        <f t="shared" si="62"/>
        <v>213.56</v>
      </c>
      <c r="P658" s="6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6"/>
        <v>42417.804618055554</v>
      </c>
      <c r="T658" s="10">
        <f t="shared" si="67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8226</v>
      </c>
      <c r="I659">
        <v>1450901872</v>
      </c>
      <c r="J659">
        <v>1448309872</v>
      </c>
      <c r="K659" t="b">
        <v>0</v>
      </c>
      <c r="L659" s="7">
        <v>99</v>
      </c>
      <c r="M659" t="b">
        <v>1</v>
      </c>
      <c r="N659" t="s">
        <v>8253</v>
      </c>
      <c r="O659" s="5">
        <f t="shared" si="62"/>
        <v>125.69999999999999</v>
      </c>
      <c r="P659" s="6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6"/>
        <v>42331.84574074074</v>
      </c>
      <c r="T659" s="10">
        <f t="shared" si="67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8226</v>
      </c>
      <c r="I660">
        <v>1437933600</v>
      </c>
      <c r="J660">
        <v>1435117889</v>
      </c>
      <c r="K660" t="b">
        <v>0</v>
      </c>
      <c r="L660" s="7">
        <v>276</v>
      </c>
      <c r="M660" t="b">
        <v>1</v>
      </c>
      <c r="N660" t="s">
        <v>8253</v>
      </c>
      <c r="O660" s="5">
        <f t="shared" si="62"/>
        <v>104.46206037108834</v>
      </c>
      <c r="P660" s="6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6"/>
        <v>42179.160752314812</v>
      </c>
      <c r="T660" s="10">
        <f t="shared" si="67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8226</v>
      </c>
      <c r="I661">
        <v>1440339295</v>
      </c>
      <c r="J661">
        <v>1437747295</v>
      </c>
      <c r="K661" t="b">
        <v>0</v>
      </c>
      <c r="L661" s="7">
        <v>21</v>
      </c>
      <c r="M661" t="b">
        <v>1</v>
      </c>
      <c r="N661" t="s">
        <v>8253</v>
      </c>
      <c r="O661" s="5">
        <f t="shared" si="62"/>
        <v>100.56666666666668</v>
      </c>
      <c r="P661" s="6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6"/>
        <v>42209.593692129631</v>
      </c>
      <c r="T661" s="10">
        <f t="shared" si="67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8226</v>
      </c>
      <c r="I662">
        <v>1415558879</v>
      </c>
      <c r="J662">
        <v>1412963279</v>
      </c>
      <c r="K662" t="b">
        <v>0</v>
      </c>
      <c r="L662" s="7">
        <v>18</v>
      </c>
      <c r="M662" t="b">
        <v>0</v>
      </c>
      <c r="N662" t="s">
        <v>8253</v>
      </c>
      <c r="O662" s="5">
        <f t="shared" si="62"/>
        <v>3.0579999999999998</v>
      </c>
      <c r="P662" s="6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6"/>
        <v>41922.741655092592</v>
      </c>
      <c r="T662" s="10">
        <f t="shared" si="67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8226</v>
      </c>
      <c r="I663">
        <v>1477236559</v>
      </c>
      <c r="J663">
        <v>1474644559</v>
      </c>
      <c r="K663" t="b">
        <v>0</v>
      </c>
      <c r="L663" s="7">
        <v>9</v>
      </c>
      <c r="M663" t="b">
        <v>0</v>
      </c>
      <c r="N663" t="s">
        <v>8253</v>
      </c>
      <c r="O663" s="5">
        <f t="shared" si="62"/>
        <v>0.95</v>
      </c>
      <c r="P663" s="6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6"/>
        <v>42636.645358796297</v>
      </c>
      <c r="T663" s="10">
        <f t="shared" si="67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8226</v>
      </c>
      <c r="I664">
        <v>1421404247</v>
      </c>
      <c r="J664">
        <v>1418812247</v>
      </c>
      <c r="K664" t="b">
        <v>0</v>
      </c>
      <c r="L664" s="7">
        <v>4</v>
      </c>
      <c r="M664" t="b">
        <v>0</v>
      </c>
      <c r="N664" t="s">
        <v>8253</v>
      </c>
      <c r="O664" s="5">
        <f t="shared" si="62"/>
        <v>0.4</v>
      </c>
      <c r="P664" s="6">
        <f t="shared" si="63"/>
        <v>39</v>
      </c>
      <c r="Q664" t="str">
        <f t="shared" si="64"/>
        <v>technology</v>
      </c>
      <c r="R664" t="str">
        <f t="shared" si="65"/>
        <v>wearables</v>
      </c>
      <c r="S664" s="10">
        <f t="shared" si="66"/>
        <v>41990.438043981485</v>
      </c>
      <c r="T664" s="10">
        <f t="shared" si="67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8224</v>
      </c>
      <c r="H665" t="s">
        <v>8233</v>
      </c>
      <c r="I665">
        <v>1437250456</v>
      </c>
      <c r="J665">
        <v>1434658456</v>
      </c>
      <c r="K665" t="b">
        <v>0</v>
      </c>
      <c r="L665" s="7">
        <v>7</v>
      </c>
      <c r="M665" t="b">
        <v>0</v>
      </c>
      <c r="N665" t="s">
        <v>8253</v>
      </c>
      <c r="O665" s="5">
        <f t="shared" si="62"/>
        <v>0.35000000000000003</v>
      </c>
      <c r="P665" s="6">
        <f t="shared" si="63"/>
        <v>100</v>
      </c>
      <c r="Q665" t="str">
        <f t="shared" si="64"/>
        <v>technology</v>
      </c>
      <c r="R665" t="str">
        <f t="shared" si="65"/>
        <v>wearables</v>
      </c>
      <c r="S665" s="10">
        <f t="shared" si="66"/>
        <v>42173.843240740738</v>
      </c>
      <c r="T665" s="10">
        <f t="shared" si="67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8226</v>
      </c>
      <c r="I666">
        <v>1428940775</v>
      </c>
      <c r="J666">
        <v>1426348775</v>
      </c>
      <c r="K666" t="b">
        <v>0</v>
      </c>
      <c r="L666" s="7">
        <v>29</v>
      </c>
      <c r="M666" t="b">
        <v>0</v>
      </c>
      <c r="N666" t="s">
        <v>8253</v>
      </c>
      <c r="O666" s="5">
        <f t="shared" si="62"/>
        <v>7.5333333333333332</v>
      </c>
      <c r="P666" s="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6"/>
        <v>42077.666377314818</v>
      </c>
      <c r="T666" s="10">
        <f t="shared" si="67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8226</v>
      </c>
      <c r="I667">
        <v>1484327061</v>
      </c>
      <c r="J667">
        <v>1479143061</v>
      </c>
      <c r="K667" t="b">
        <v>0</v>
      </c>
      <c r="L667" s="7">
        <v>12</v>
      </c>
      <c r="M667" t="b">
        <v>0</v>
      </c>
      <c r="N667" t="s">
        <v>8253</v>
      </c>
      <c r="O667" s="5">
        <f t="shared" si="62"/>
        <v>18.64</v>
      </c>
      <c r="P667" s="6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6"/>
        <v>42688.711354166662</v>
      </c>
      <c r="T667" s="10">
        <f t="shared" si="67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8226</v>
      </c>
      <c r="I668">
        <v>1408305498</v>
      </c>
      <c r="J668">
        <v>1405713498</v>
      </c>
      <c r="K668" t="b">
        <v>0</v>
      </c>
      <c r="L668" s="7">
        <v>4</v>
      </c>
      <c r="M668" t="b">
        <v>0</v>
      </c>
      <c r="N668" t="s">
        <v>8253</v>
      </c>
      <c r="O668" s="5">
        <f t="shared" si="62"/>
        <v>4.0000000000000001E-3</v>
      </c>
      <c r="P668" s="6">
        <f t="shared" si="63"/>
        <v>2</v>
      </c>
      <c r="Q668" t="str">
        <f t="shared" si="64"/>
        <v>technology</v>
      </c>
      <c r="R668" t="str">
        <f t="shared" si="65"/>
        <v>wearables</v>
      </c>
      <c r="S668" s="10">
        <f t="shared" si="66"/>
        <v>41838.832152777781</v>
      </c>
      <c r="T668" s="10">
        <f t="shared" si="67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8224</v>
      </c>
      <c r="H669" t="s">
        <v>8229</v>
      </c>
      <c r="I669">
        <v>1477731463</v>
      </c>
      <c r="J669">
        <v>1474275463</v>
      </c>
      <c r="K669" t="b">
        <v>0</v>
      </c>
      <c r="L669" s="7">
        <v>28</v>
      </c>
      <c r="M669" t="b">
        <v>0</v>
      </c>
      <c r="N669" t="s">
        <v>8253</v>
      </c>
      <c r="O669" s="5">
        <f t="shared" si="62"/>
        <v>10.02</v>
      </c>
      <c r="P669" s="6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6"/>
        <v>42632.373414351852</v>
      </c>
      <c r="T669" s="10">
        <f t="shared" si="67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8226</v>
      </c>
      <c r="I670">
        <v>1431374222</v>
      </c>
      <c r="J670">
        <v>1427486222</v>
      </c>
      <c r="K670" t="b">
        <v>0</v>
      </c>
      <c r="L670" s="7">
        <v>25</v>
      </c>
      <c r="M670" t="b">
        <v>0</v>
      </c>
      <c r="N670" t="s">
        <v>8253</v>
      </c>
      <c r="O670" s="5">
        <f t="shared" si="62"/>
        <v>4.5600000000000005</v>
      </c>
      <c r="P670" s="6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6"/>
        <v>42090.831273148149</v>
      </c>
      <c r="T670" s="10">
        <f t="shared" si="67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8224</v>
      </c>
      <c r="H671" t="s">
        <v>8235</v>
      </c>
      <c r="I671">
        <v>1467817258</v>
      </c>
      <c r="J671">
        <v>1465225258</v>
      </c>
      <c r="K671" t="b">
        <v>0</v>
      </c>
      <c r="L671" s="7">
        <v>28</v>
      </c>
      <c r="M671" t="b">
        <v>0</v>
      </c>
      <c r="N671" t="s">
        <v>8253</v>
      </c>
      <c r="O671" s="5">
        <f t="shared" si="62"/>
        <v>21.5075</v>
      </c>
      <c r="P671" s="6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6"/>
        <v>42527.625671296293</v>
      </c>
      <c r="T671" s="10">
        <f t="shared" si="67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8224</v>
      </c>
      <c r="H672" t="s">
        <v>8229</v>
      </c>
      <c r="I672">
        <v>1466323800</v>
      </c>
      <c r="J672">
        <v>1463418120</v>
      </c>
      <c r="K672" t="b">
        <v>0</v>
      </c>
      <c r="L672" s="7">
        <v>310</v>
      </c>
      <c r="M672" t="b">
        <v>0</v>
      </c>
      <c r="N672" t="s">
        <v>8253</v>
      </c>
      <c r="O672" s="5">
        <f t="shared" si="62"/>
        <v>29.276666666666667</v>
      </c>
      <c r="P672" s="6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6"/>
        <v>42506.709722222222</v>
      </c>
      <c r="T672" s="10">
        <f t="shared" si="67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8226</v>
      </c>
      <c r="I673">
        <v>1421208000</v>
      </c>
      <c r="J673">
        <v>1418315852</v>
      </c>
      <c r="K673" t="b">
        <v>0</v>
      </c>
      <c r="L673" s="7">
        <v>15</v>
      </c>
      <c r="M673" t="b">
        <v>0</v>
      </c>
      <c r="N673" t="s">
        <v>8253</v>
      </c>
      <c r="O673" s="5">
        <f t="shared" si="62"/>
        <v>39.426666666666662</v>
      </c>
      <c r="P673" s="6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6"/>
        <v>41984.692731481482</v>
      </c>
      <c r="T673" s="10">
        <f t="shared" si="67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8226</v>
      </c>
      <c r="I674">
        <v>1420088340</v>
      </c>
      <c r="J674">
        <v>1417410964</v>
      </c>
      <c r="K674" t="b">
        <v>0</v>
      </c>
      <c r="L674" s="7">
        <v>215</v>
      </c>
      <c r="M674" t="b">
        <v>0</v>
      </c>
      <c r="N674" t="s">
        <v>8253</v>
      </c>
      <c r="O674" s="5">
        <f t="shared" si="62"/>
        <v>21.628</v>
      </c>
      <c r="P674" s="6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6"/>
        <v>41974.219490740739</v>
      </c>
      <c r="T674" s="10">
        <f t="shared" si="67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8226</v>
      </c>
      <c r="I675">
        <v>1409602217</v>
      </c>
      <c r="J675">
        <v>1405714217</v>
      </c>
      <c r="K675" t="b">
        <v>0</v>
      </c>
      <c r="L675" s="7">
        <v>3</v>
      </c>
      <c r="M675" t="b">
        <v>0</v>
      </c>
      <c r="N675" t="s">
        <v>8253</v>
      </c>
      <c r="O675" s="5">
        <f t="shared" si="62"/>
        <v>0.20500000000000002</v>
      </c>
      <c r="P675" s="6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6"/>
        <v>41838.840474537035</v>
      </c>
      <c r="T675" s="10">
        <f t="shared" si="67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8226</v>
      </c>
      <c r="I676">
        <v>1407811627</v>
      </c>
      <c r="J676">
        <v>1402627627</v>
      </c>
      <c r="K676" t="b">
        <v>0</v>
      </c>
      <c r="L676" s="7">
        <v>2</v>
      </c>
      <c r="M676" t="b">
        <v>0</v>
      </c>
      <c r="N676" t="s">
        <v>8253</v>
      </c>
      <c r="O676" s="5">
        <f t="shared" si="62"/>
        <v>0.03</v>
      </c>
      <c r="P676" s="6">
        <f t="shared" si="63"/>
        <v>7.5</v>
      </c>
      <c r="Q676" t="str">
        <f t="shared" si="64"/>
        <v>technology</v>
      </c>
      <c r="R676" t="str">
        <f t="shared" si="65"/>
        <v>wearables</v>
      </c>
      <c r="S676" s="10">
        <f t="shared" si="66"/>
        <v>41803.116053240738</v>
      </c>
      <c r="T676" s="10">
        <f t="shared" si="67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8226</v>
      </c>
      <c r="I677">
        <v>1420095540</v>
      </c>
      <c r="J677">
        <v>1417558804</v>
      </c>
      <c r="K677" t="b">
        <v>0</v>
      </c>
      <c r="L677" s="7">
        <v>26</v>
      </c>
      <c r="M677" t="b">
        <v>0</v>
      </c>
      <c r="N677" t="s">
        <v>8253</v>
      </c>
      <c r="O677" s="5">
        <f t="shared" si="62"/>
        <v>14.85</v>
      </c>
      <c r="P677" s="6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6"/>
        <v>41975.930601851855</v>
      </c>
      <c r="T677" s="10">
        <f t="shared" si="67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8224</v>
      </c>
      <c r="H678" t="s">
        <v>8231</v>
      </c>
      <c r="I678">
        <v>1423333581</v>
      </c>
      <c r="J678">
        <v>1420741581</v>
      </c>
      <c r="K678" t="b">
        <v>0</v>
      </c>
      <c r="L678" s="7">
        <v>24</v>
      </c>
      <c r="M678" t="b">
        <v>0</v>
      </c>
      <c r="N678" t="s">
        <v>8253</v>
      </c>
      <c r="O678" s="5">
        <f t="shared" si="62"/>
        <v>1.4710000000000001</v>
      </c>
      <c r="P678" s="6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6"/>
        <v>42012.768298611118</v>
      </c>
      <c r="T678" s="10">
        <f t="shared" si="67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8224</v>
      </c>
      <c r="H679" t="s">
        <v>8229</v>
      </c>
      <c r="I679">
        <v>1467106895</v>
      </c>
      <c r="J679">
        <v>1463218895</v>
      </c>
      <c r="K679" t="b">
        <v>0</v>
      </c>
      <c r="L679" s="7">
        <v>96</v>
      </c>
      <c r="M679" t="b">
        <v>0</v>
      </c>
      <c r="N679" t="s">
        <v>8253</v>
      </c>
      <c r="O679" s="5">
        <f t="shared" si="62"/>
        <v>25.584</v>
      </c>
      <c r="P679" s="6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6"/>
        <v>42504.403877314813</v>
      </c>
      <c r="T679" s="10">
        <f t="shared" si="67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8226</v>
      </c>
      <c r="I680">
        <v>1463821338</v>
      </c>
      <c r="J680">
        <v>1461229338</v>
      </c>
      <c r="K680" t="b">
        <v>0</v>
      </c>
      <c r="L680" s="7">
        <v>17</v>
      </c>
      <c r="M680" t="b">
        <v>0</v>
      </c>
      <c r="N680" t="s">
        <v>8253</v>
      </c>
      <c r="O680" s="5">
        <f t="shared" si="62"/>
        <v>3.8206896551724134</v>
      </c>
      <c r="P680" s="6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6"/>
        <v>42481.376597222217</v>
      </c>
      <c r="T680" s="10">
        <f t="shared" si="67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8226</v>
      </c>
      <c r="I681">
        <v>1472920909</v>
      </c>
      <c r="J681">
        <v>1467736909</v>
      </c>
      <c r="K681" t="b">
        <v>0</v>
      </c>
      <c r="L681" s="7">
        <v>94</v>
      </c>
      <c r="M681" t="b">
        <v>0</v>
      </c>
      <c r="N681" t="s">
        <v>8253</v>
      </c>
      <c r="O681" s="5">
        <f t="shared" si="62"/>
        <v>15.485964912280703</v>
      </c>
      <c r="P681" s="6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6"/>
        <v>42556.695706018523</v>
      </c>
      <c r="T681" s="10">
        <f t="shared" si="67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8226</v>
      </c>
      <c r="I682">
        <v>1410955331</v>
      </c>
      <c r="J682">
        <v>1407931331</v>
      </c>
      <c r="K682" t="b">
        <v>0</v>
      </c>
      <c r="L682" s="7">
        <v>129</v>
      </c>
      <c r="M682" t="b">
        <v>0</v>
      </c>
      <c r="N682" t="s">
        <v>8253</v>
      </c>
      <c r="O682" s="5">
        <f t="shared" si="62"/>
        <v>25.912000000000003</v>
      </c>
      <c r="P682" s="6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6"/>
        <v>41864.501516203702</v>
      </c>
      <c r="T682" s="10">
        <f t="shared" si="67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8226</v>
      </c>
      <c r="I683">
        <v>1477509604</v>
      </c>
      <c r="J683">
        <v>1474917604</v>
      </c>
      <c r="K683" t="b">
        <v>0</v>
      </c>
      <c r="L683" s="7">
        <v>1</v>
      </c>
      <c r="M683" t="b">
        <v>0</v>
      </c>
      <c r="N683" t="s">
        <v>8253</v>
      </c>
      <c r="O683" s="5">
        <f t="shared" si="62"/>
        <v>0.04</v>
      </c>
      <c r="P683" s="6">
        <f t="shared" si="63"/>
        <v>1</v>
      </c>
      <c r="Q683" t="str">
        <f t="shared" si="64"/>
        <v>technology</v>
      </c>
      <c r="R683" t="str">
        <f t="shared" si="65"/>
        <v>wearables</v>
      </c>
      <c r="S683" s="10">
        <f t="shared" si="66"/>
        <v>42639.805601851855</v>
      </c>
      <c r="T683" s="10">
        <f t="shared" si="67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8226</v>
      </c>
      <c r="I684">
        <v>1489512122</v>
      </c>
      <c r="J684">
        <v>1486923722</v>
      </c>
      <c r="K684" t="b">
        <v>0</v>
      </c>
      <c r="L684" s="7">
        <v>4</v>
      </c>
      <c r="M684" t="b">
        <v>0</v>
      </c>
      <c r="N684" t="s">
        <v>8253</v>
      </c>
      <c r="O684" s="5">
        <f t="shared" si="62"/>
        <v>0.106</v>
      </c>
      <c r="P684" s="6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6"/>
        <v>42778.765300925923</v>
      </c>
      <c r="T684" s="10">
        <f t="shared" si="67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8226</v>
      </c>
      <c r="I685">
        <v>1477949764</v>
      </c>
      <c r="J685">
        <v>1474493764</v>
      </c>
      <c r="K685" t="b">
        <v>0</v>
      </c>
      <c r="L685" s="7">
        <v>3</v>
      </c>
      <c r="M685" t="b">
        <v>0</v>
      </c>
      <c r="N685" t="s">
        <v>8253</v>
      </c>
      <c r="O685" s="5">
        <f t="shared" si="62"/>
        <v>0.85142857142857142</v>
      </c>
      <c r="P685" s="6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6"/>
        <v>42634.900046296301</v>
      </c>
      <c r="T685" s="10">
        <f t="shared" si="67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8226</v>
      </c>
      <c r="I686">
        <v>1406257200</v>
      </c>
      <c r="J686">
        <v>1403176891</v>
      </c>
      <c r="K686" t="b">
        <v>0</v>
      </c>
      <c r="L686" s="7">
        <v>135</v>
      </c>
      <c r="M686" t="b">
        <v>0</v>
      </c>
      <c r="N686" t="s">
        <v>8253</v>
      </c>
      <c r="O686" s="5">
        <f t="shared" si="62"/>
        <v>7.4837500000000006</v>
      </c>
      <c r="P686" s="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6"/>
        <v>41809.473275462966</v>
      </c>
      <c r="T686" s="10">
        <f t="shared" si="67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8226</v>
      </c>
      <c r="I687">
        <v>1421095672</v>
      </c>
      <c r="J687">
        <v>1417207672</v>
      </c>
      <c r="K687" t="b">
        <v>0</v>
      </c>
      <c r="L687" s="7">
        <v>10</v>
      </c>
      <c r="M687" t="b">
        <v>0</v>
      </c>
      <c r="N687" t="s">
        <v>8253</v>
      </c>
      <c r="O687" s="5">
        <f t="shared" si="62"/>
        <v>27.650000000000002</v>
      </c>
      <c r="P687" s="6">
        <f t="shared" si="63"/>
        <v>55.3</v>
      </c>
      <c r="Q687" t="str">
        <f t="shared" si="64"/>
        <v>technology</v>
      </c>
      <c r="R687" t="str">
        <f t="shared" si="65"/>
        <v>wearables</v>
      </c>
      <c r="S687" s="10">
        <f t="shared" si="66"/>
        <v>41971.866574074069</v>
      </c>
      <c r="T687" s="10">
        <f t="shared" si="67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8224</v>
      </c>
      <c r="H688" t="s">
        <v>8229</v>
      </c>
      <c r="I688">
        <v>1438618170</v>
      </c>
      <c r="J688">
        <v>1436026170</v>
      </c>
      <c r="K688" t="b">
        <v>0</v>
      </c>
      <c r="L688" s="7">
        <v>0</v>
      </c>
      <c r="M688" t="b">
        <v>0</v>
      </c>
      <c r="N688" t="s">
        <v>8253</v>
      </c>
      <c r="O688" s="5">
        <f t="shared" si="62"/>
        <v>0</v>
      </c>
      <c r="P688" s="6">
        <f t="shared" si="63"/>
        <v>0</v>
      </c>
      <c r="Q688" t="str">
        <f t="shared" si="64"/>
        <v>technology</v>
      </c>
      <c r="R688" t="str">
        <f t="shared" si="65"/>
        <v>wearables</v>
      </c>
      <c r="S688" s="10">
        <f t="shared" si="66"/>
        <v>42189.673263888893</v>
      </c>
      <c r="T688" s="10">
        <f t="shared" si="67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8224</v>
      </c>
      <c r="H689" t="s">
        <v>8236</v>
      </c>
      <c r="I689">
        <v>1486317653</v>
      </c>
      <c r="J689">
        <v>1481133653</v>
      </c>
      <c r="K689" t="b">
        <v>0</v>
      </c>
      <c r="L689" s="7">
        <v>6</v>
      </c>
      <c r="M689" t="b">
        <v>0</v>
      </c>
      <c r="N689" t="s">
        <v>8253</v>
      </c>
      <c r="O689" s="5">
        <f t="shared" si="62"/>
        <v>3.55</v>
      </c>
      <c r="P689" s="6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6"/>
        <v>42711.750613425931</v>
      </c>
      <c r="T689" s="10">
        <f t="shared" si="67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8226</v>
      </c>
      <c r="I690">
        <v>1444876253</v>
      </c>
      <c r="J690">
        <v>1442284253</v>
      </c>
      <c r="K690" t="b">
        <v>0</v>
      </c>
      <c r="L690" s="7">
        <v>36</v>
      </c>
      <c r="M690" t="b">
        <v>0</v>
      </c>
      <c r="N690" t="s">
        <v>8253</v>
      </c>
      <c r="O690" s="5">
        <f t="shared" si="62"/>
        <v>72.989999999999995</v>
      </c>
      <c r="P690" s="6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6"/>
        <v>42262.104780092588</v>
      </c>
      <c r="T690" s="10">
        <f t="shared" si="67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8226</v>
      </c>
      <c r="I691">
        <v>1481173140</v>
      </c>
      <c r="J691">
        <v>1478016097</v>
      </c>
      <c r="K691" t="b">
        <v>0</v>
      </c>
      <c r="L691" s="7">
        <v>336</v>
      </c>
      <c r="M691" t="b">
        <v>0</v>
      </c>
      <c r="N691" t="s">
        <v>8253</v>
      </c>
      <c r="O691" s="5">
        <f t="shared" si="62"/>
        <v>57.648750000000007</v>
      </c>
      <c r="P691" s="6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6"/>
        <v>42675.66778935185</v>
      </c>
      <c r="T691" s="10">
        <f t="shared" si="67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8226</v>
      </c>
      <c r="I692">
        <v>1473400800</v>
      </c>
      <c r="J692">
        <v>1469718841</v>
      </c>
      <c r="K692" t="b">
        <v>0</v>
      </c>
      <c r="L692" s="7">
        <v>34</v>
      </c>
      <c r="M692" t="b">
        <v>0</v>
      </c>
      <c r="N692" t="s">
        <v>8253</v>
      </c>
      <c r="O692" s="5">
        <f t="shared" si="62"/>
        <v>12.34</v>
      </c>
      <c r="P692" s="6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6"/>
        <v>42579.634733796294</v>
      </c>
      <c r="T692" s="10">
        <f t="shared" si="67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8226</v>
      </c>
      <c r="I693">
        <v>1435711246</v>
      </c>
      <c r="J693">
        <v>1433292046</v>
      </c>
      <c r="K693" t="b">
        <v>0</v>
      </c>
      <c r="L693" s="7">
        <v>10</v>
      </c>
      <c r="M693" t="b">
        <v>0</v>
      </c>
      <c r="N693" t="s">
        <v>8253</v>
      </c>
      <c r="O693" s="5">
        <f t="shared" si="62"/>
        <v>0.52</v>
      </c>
      <c r="P693" s="6">
        <f t="shared" si="63"/>
        <v>26</v>
      </c>
      <c r="Q693" t="str">
        <f t="shared" si="64"/>
        <v>technology</v>
      </c>
      <c r="R693" t="str">
        <f t="shared" si="65"/>
        <v>wearables</v>
      </c>
      <c r="S693" s="10">
        <f t="shared" si="66"/>
        <v>42158.028310185182</v>
      </c>
      <c r="T693" s="10">
        <f t="shared" si="67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8224</v>
      </c>
      <c r="H694" t="s">
        <v>8227</v>
      </c>
      <c r="I694">
        <v>1482397263</v>
      </c>
      <c r="J694">
        <v>1479805263</v>
      </c>
      <c r="K694" t="b">
        <v>0</v>
      </c>
      <c r="L694" s="7">
        <v>201</v>
      </c>
      <c r="M694" t="b">
        <v>0</v>
      </c>
      <c r="N694" t="s">
        <v>8253</v>
      </c>
      <c r="O694" s="5">
        <f t="shared" si="62"/>
        <v>6.5299999999999994</v>
      </c>
      <c r="P694" s="6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6"/>
        <v>42696.37572916667</v>
      </c>
      <c r="T694" s="10">
        <f t="shared" si="67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8226</v>
      </c>
      <c r="I695">
        <v>1430421827</v>
      </c>
      <c r="J695">
        <v>1427829827</v>
      </c>
      <c r="K695" t="b">
        <v>0</v>
      </c>
      <c r="L695" s="7">
        <v>296</v>
      </c>
      <c r="M695" t="b">
        <v>0</v>
      </c>
      <c r="N695" t="s">
        <v>8253</v>
      </c>
      <c r="O695" s="5">
        <f t="shared" si="62"/>
        <v>35.338000000000001</v>
      </c>
      <c r="P695" s="6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6"/>
        <v>42094.808182870373</v>
      </c>
      <c r="T695" s="10">
        <f t="shared" si="67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8226</v>
      </c>
      <c r="I696">
        <v>1485964559</v>
      </c>
      <c r="J696">
        <v>1483372559</v>
      </c>
      <c r="K696" t="b">
        <v>0</v>
      </c>
      <c r="L696" s="7">
        <v>7</v>
      </c>
      <c r="M696" t="b">
        <v>0</v>
      </c>
      <c r="N696" t="s">
        <v>8253</v>
      </c>
      <c r="O696" s="5">
        <f t="shared" si="62"/>
        <v>0.39333333333333331</v>
      </c>
      <c r="P696" s="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6"/>
        <v>42737.663877314815</v>
      </c>
      <c r="T696" s="10">
        <f t="shared" si="67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8226</v>
      </c>
      <c r="I697">
        <v>1414758620</v>
      </c>
      <c r="J697">
        <v>1412166620</v>
      </c>
      <c r="K697" t="b">
        <v>0</v>
      </c>
      <c r="L697" s="7">
        <v>7</v>
      </c>
      <c r="M697" t="b">
        <v>0</v>
      </c>
      <c r="N697" t="s">
        <v>8253</v>
      </c>
      <c r="O697" s="5">
        <f t="shared" si="62"/>
        <v>1.06</v>
      </c>
      <c r="P697" s="6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6"/>
        <v>41913.521064814813</v>
      </c>
      <c r="T697" s="10">
        <f t="shared" si="67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8224</v>
      </c>
      <c r="H698" t="s">
        <v>8229</v>
      </c>
      <c r="I698">
        <v>1406326502</v>
      </c>
      <c r="J698">
        <v>1403734502</v>
      </c>
      <c r="K698" t="b">
        <v>0</v>
      </c>
      <c r="L698" s="7">
        <v>1</v>
      </c>
      <c r="M698" t="b">
        <v>0</v>
      </c>
      <c r="N698" t="s">
        <v>8253</v>
      </c>
      <c r="O698" s="5">
        <f t="shared" si="62"/>
        <v>5.7142857142857147E-4</v>
      </c>
      <c r="P698" s="6">
        <f t="shared" si="63"/>
        <v>1</v>
      </c>
      <c r="Q698" t="str">
        <f t="shared" si="64"/>
        <v>technology</v>
      </c>
      <c r="R698" t="str">
        <f t="shared" si="65"/>
        <v>wearables</v>
      </c>
      <c r="S698" s="10">
        <f t="shared" si="66"/>
        <v>41815.927106481482</v>
      </c>
      <c r="T698" s="10">
        <f t="shared" si="67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8224</v>
      </c>
      <c r="H699" t="s">
        <v>8229</v>
      </c>
      <c r="I699">
        <v>1454502789</v>
      </c>
      <c r="J699">
        <v>1453206789</v>
      </c>
      <c r="K699" t="b">
        <v>0</v>
      </c>
      <c r="L699" s="7">
        <v>114</v>
      </c>
      <c r="M699" t="b">
        <v>0</v>
      </c>
      <c r="N699" t="s">
        <v>8253</v>
      </c>
      <c r="O699" s="5">
        <f t="shared" si="62"/>
        <v>46.379999999999995</v>
      </c>
      <c r="P699" s="6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6"/>
        <v>42388.523020833338</v>
      </c>
      <c r="T699" s="10">
        <f t="shared" si="67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8226</v>
      </c>
      <c r="I700">
        <v>1411005600</v>
      </c>
      <c r="J700">
        <v>1408141245</v>
      </c>
      <c r="K700" t="b">
        <v>0</v>
      </c>
      <c r="L700" s="7">
        <v>29</v>
      </c>
      <c r="M700" t="b">
        <v>0</v>
      </c>
      <c r="N700" t="s">
        <v>8253</v>
      </c>
      <c r="O700" s="5">
        <f t="shared" si="62"/>
        <v>15.39</v>
      </c>
      <c r="P700" s="6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6"/>
        <v>41866.931076388886</v>
      </c>
      <c r="T700" s="10">
        <f t="shared" si="67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8226</v>
      </c>
      <c r="I701">
        <v>1385136000</v>
      </c>
      <c r="J701">
        <v>1381923548</v>
      </c>
      <c r="K701" t="b">
        <v>0</v>
      </c>
      <c r="L701" s="7">
        <v>890</v>
      </c>
      <c r="M701" t="b">
        <v>0</v>
      </c>
      <c r="N701" t="s">
        <v>8253</v>
      </c>
      <c r="O701" s="5">
        <f t="shared" si="62"/>
        <v>82.422107692307705</v>
      </c>
      <c r="P701" s="6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6"/>
        <v>41563.485509259262</v>
      </c>
      <c r="T701" s="10">
        <f t="shared" si="67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8224</v>
      </c>
      <c r="H702" t="s">
        <v>8229</v>
      </c>
      <c r="I702">
        <v>1484065881</v>
      </c>
      <c r="J702">
        <v>1481473881</v>
      </c>
      <c r="K702" t="b">
        <v>0</v>
      </c>
      <c r="L702" s="7">
        <v>31</v>
      </c>
      <c r="M702" t="b">
        <v>0</v>
      </c>
      <c r="N702" t="s">
        <v>8253</v>
      </c>
      <c r="O702" s="5">
        <f t="shared" si="62"/>
        <v>2.6866666666666665</v>
      </c>
      <c r="P702" s="6">
        <f t="shared" si="63"/>
        <v>13</v>
      </c>
      <c r="Q702" t="str">
        <f t="shared" si="64"/>
        <v>technology</v>
      </c>
      <c r="R702" t="str">
        <f t="shared" si="65"/>
        <v>wearables</v>
      </c>
      <c r="S702" s="10">
        <f t="shared" si="66"/>
        <v>42715.688437500001</v>
      </c>
      <c r="T702" s="10">
        <f t="shared" si="67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8224</v>
      </c>
      <c r="H703" t="s">
        <v>8227</v>
      </c>
      <c r="I703">
        <v>1406130880</v>
      </c>
      <c r="J703">
        <v>1403538880</v>
      </c>
      <c r="K703" t="b">
        <v>0</v>
      </c>
      <c r="L703" s="7">
        <v>21</v>
      </c>
      <c r="M703" t="b">
        <v>0</v>
      </c>
      <c r="N703" t="s">
        <v>8253</v>
      </c>
      <c r="O703" s="5">
        <f t="shared" si="62"/>
        <v>26.6</v>
      </c>
      <c r="P703" s="6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6"/>
        <v>41813.662962962961</v>
      </c>
      <c r="T703" s="10">
        <f t="shared" si="67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8226</v>
      </c>
      <c r="I704">
        <v>1480011987</v>
      </c>
      <c r="J704">
        <v>1477416387</v>
      </c>
      <c r="K704" t="b">
        <v>0</v>
      </c>
      <c r="L704" s="7">
        <v>37</v>
      </c>
      <c r="M704" t="b">
        <v>0</v>
      </c>
      <c r="N704" t="s">
        <v>8253</v>
      </c>
      <c r="O704" s="5">
        <f t="shared" si="62"/>
        <v>30.813400000000001</v>
      </c>
      <c r="P704" s="6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6"/>
        <v>42668.726701388892</v>
      </c>
      <c r="T704" s="10">
        <f t="shared" si="67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8226</v>
      </c>
      <c r="I705">
        <v>1485905520</v>
      </c>
      <c r="J705">
        <v>1481150949</v>
      </c>
      <c r="K705" t="b">
        <v>0</v>
      </c>
      <c r="L705" s="7">
        <v>7</v>
      </c>
      <c r="M705" t="b">
        <v>0</v>
      </c>
      <c r="N705" t="s">
        <v>8253</v>
      </c>
      <c r="O705" s="5">
        <f t="shared" ref="O705:O768" si="68">(E705/D705)*100</f>
        <v>5.58</v>
      </c>
      <c r="P705" s="6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6"/>
        <v>42711.950798611113</v>
      </c>
      <c r="T705" s="10">
        <f t="shared" si="67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8224</v>
      </c>
      <c r="H706" t="s">
        <v>8231</v>
      </c>
      <c r="I706">
        <v>1487565468</v>
      </c>
      <c r="J706">
        <v>1482381468</v>
      </c>
      <c r="K706" t="b">
        <v>0</v>
      </c>
      <c r="L706" s="7">
        <v>4</v>
      </c>
      <c r="M706" t="b">
        <v>0</v>
      </c>
      <c r="N706" t="s">
        <v>8253</v>
      </c>
      <c r="O706" s="5">
        <f t="shared" si="68"/>
        <v>0.87454545454545463</v>
      </c>
      <c r="P706" s="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0">
        <f t="shared" si="66"/>
        <v>42726.192916666667</v>
      </c>
      <c r="T706" s="10">
        <f t="shared" si="67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8224</v>
      </c>
      <c r="H707" t="s">
        <v>8229</v>
      </c>
      <c r="I707">
        <v>1484999278</v>
      </c>
      <c r="J707">
        <v>1482407278</v>
      </c>
      <c r="K707" t="b">
        <v>0</v>
      </c>
      <c r="L707" s="7">
        <v>5</v>
      </c>
      <c r="M707" t="b">
        <v>0</v>
      </c>
      <c r="N707" t="s">
        <v>8253</v>
      </c>
      <c r="O707" s="5">
        <f t="shared" si="68"/>
        <v>0.97699999999999987</v>
      </c>
      <c r="P707" s="6">
        <f t="shared" ref="P707:P770" si="69">IF(L707,E707/L707,0)</f>
        <v>195.4</v>
      </c>
      <c r="Q707" t="str">
        <f t="shared" ref="Q707:Q770" si="70">LEFT(N707,SEARCH("/",N707,1)-1)</f>
        <v>technology</v>
      </c>
      <c r="R707" t="str">
        <f t="shared" ref="R707:R770" si="71">RIGHT(N707,LEN(N707)-SEARCH("/",N707))</f>
        <v>wearables</v>
      </c>
      <c r="S707" s="10">
        <f t="shared" ref="S707:S770" si="72">(((J707/60)/60/24)+DATE(1970,1,1))</f>
        <v>42726.491643518515</v>
      </c>
      <c r="T707" s="10">
        <f t="shared" ref="T707:T770" si="73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8224</v>
      </c>
      <c r="H708" t="s">
        <v>8229</v>
      </c>
      <c r="I708">
        <v>1481740740</v>
      </c>
      <c r="J708">
        <v>1478130783</v>
      </c>
      <c r="K708" t="b">
        <v>0</v>
      </c>
      <c r="L708" s="7">
        <v>0</v>
      </c>
      <c r="M708" t="b">
        <v>0</v>
      </c>
      <c r="N708" t="s">
        <v>8253</v>
      </c>
      <c r="O708" s="5">
        <f t="shared" si="68"/>
        <v>0</v>
      </c>
      <c r="P708" s="6">
        <f t="shared" si="69"/>
        <v>0</v>
      </c>
      <c r="Q708" t="str">
        <f t="shared" si="70"/>
        <v>technology</v>
      </c>
      <c r="R708" t="str">
        <f t="shared" si="71"/>
        <v>wearables</v>
      </c>
      <c r="S708" s="10">
        <f t="shared" si="72"/>
        <v>42676.995173611111</v>
      </c>
      <c r="T708" s="10">
        <f t="shared" si="7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8224</v>
      </c>
      <c r="H709" t="s">
        <v>8227</v>
      </c>
      <c r="I709">
        <v>1483286127</v>
      </c>
      <c r="J709">
        <v>1479830127</v>
      </c>
      <c r="K709" t="b">
        <v>0</v>
      </c>
      <c r="L709" s="7">
        <v>456</v>
      </c>
      <c r="M709" t="b">
        <v>0</v>
      </c>
      <c r="N709" t="s">
        <v>8253</v>
      </c>
      <c r="O709" s="5">
        <f t="shared" si="68"/>
        <v>78.927352941176466</v>
      </c>
      <c r="P709" s="6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72"/>
        <v>42696.663506944446</v>
      </c>
      <c r="T709" s="10">
        <f t="shared" si="7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8224</v>
      </c>
      <c r="H710" t="s">
        <v>8227</v>
      </c>
      <c r="I710">
        <v>1410616600</v>
      </c>
      <c r="J710">
        <v>1405432600</v>
      </c>
      <c r="K710" t="b">
        <v>0</v>
      </c>
      <c r="L710" s="7">
        <v>369</v>
      </c>
      <c r="M710" t="b">
        <v>0</v>
      </c>
      <c r="N710" t="s">
        <v>8253</v>
      </c>
      <c r="O710" s="5">
        <f t="shared" si="68"/>
        <v>22.092500000000001</v>
      </c>
      <c r="P710" s="6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72"/>
        <v>41835.581018518518</v>
      </c>
      <c r="T710" s="10">
        <f t="shared" si="7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8226</v>
      </c>
      <c r="I711">
        <v>1417741159</v>
      </c>
      <c r="J711">
        <v>1415149159</v>
      </c>
      <c r="K711" t="b">
        <v>0</v>
      </c>
      <c r="L711" s="7">
        <v>2</v>
      </c>
      <c r="M711" t="b">
        <v>0</v>
      </c>
      <c r="N711" t="s">
        <v>8253</v>
      </c>
      <c r="O711" s="5">
        <f t="shared" si="68"/>
        <v>0.40666666666666662</v>
      </c>
      <c r="P711" s="6">
        <f t="shared" si="69"/>
        <v>30.5</v>
      </c>
      <c r="Q711" t="str">
        <f t="shared" si="70"/>
        <v>technology</v>
      </c>
      <c r="R711" t="str">
        <f t="shared" si="71"/>
        <v>wearables</v>
      </c>
      <c r="S711" s="10">
        <f t="shared" si="72"/>
        <v>41948.041192129633</v>
      </c>
      <c r="T711" s="10">
        <f t="shared" si="7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8224</v>
      </c>
      <c r="H712" t="s">
        <v>8231</v>
      </c>
      <c r="I712">
        <v>1408495440</v>
      </c>
      <c r="J712">
        <v>1405640302</v>
      </c>
      <c r="K712" t="b">
        <v>0</v>
      </c>
      <c r="L712" s="7">
        <v>0</v>
      </c>
      <c r="M712" t="b">
        <v>0</v>
      </c>
      <c r="N712" t="s">
        <v>8253</v>
      </c>
      <c r="O712" s="5">
        <f t="shared" si="68"/>
        <v>0</v>
      </c>
      <c r="P712" s="6">
        <f t="shared" si="69"/>
        <v>0</v>
      </c>
      <c r="Q712" t="str">
        <f t="shared" si="70"/>
        <v>technology</v>
      </c>
      <c r="R712" t="str">
        <f t="shared" si="71"/>
        <v>wearables</v>
      </c>
      <c r="S712" s="10">
        <f t="shared" si="72"/>
        <v>41837.984976851854</v>
      </c>
      <c r="T712" s="10">
        <f t="shared" si="7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8224</v>
      </c>
      <c r="H713" t="s">
        <v>8229</v>
      </c>
      <c r="I713">
        <v>1481716868</v>
      </c>
      <c r="J713">
        <v>1478257268</v>
      </c>
      <c r="K713" t="b">
        <v>0</v>
      </c>
      <c r="L713" s="7">
        <v>338</v>
      </c>
      <c r="M713" t="b">
        <v>0</v>
      </c>
      <c r="N713" t="s">
        <v>8253</v>
      </c>
      <c r="O713" s="5">
        <f t="shared" si="68"/>
        <v>33.790999999999997</v>
      </c>
      <c r="P713" s="6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72"/>
        <v>42678.459120370375</v>
      </c>
      <c r="T713" s="10">
        <f t="shared" si="7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8226</v>
      </c>
      <c r="I714">
        <v>1455466832</v>
      </c>
      <c r="J714">
        <v>1452874832</v>
      </c>
      <c r="K714" t="b">
        <v>0</v>
      </c>
      <c r="L714" s="7">
        <v>4</v>
      </c>
      <c r="M714" t="b">
        <v>0</v>
      </c>
      <c r="N714" t="s">
        <v>8253</v>
      </c>
      <c r="O714" s="5">
        <f t="shared" si="68"/>
        <v>0.21649484536082475</v>
      </c>
      <c r="P714" s="6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0">
        <f t="shared" si="72"/>
        <v>42384.680925925932</v>
      </c>
      <c r="T714" s="10">
        <f t="shared" si="7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8224</v>
      </c>
      <c r="H715" t="s">
        <v>8229</v>
      </c>
      <c r="I715">
        <v>1465130532</v>
      </c>
      <c r="J715">
        <v>1462538532</v>
      </c>
      <c r="K715" t="b">
        <v>0</v>
      </c>
      <c r="L715" s="7">
        <v>1</v>
      </c>
      <c r="M715" t="b">
        <v>0</v>
      </c>
      <c r="N715" t="s">
        <v>8253</v>
      </c>
      <c r="O715" s="5">
        <f t="shared" si="68"/>
        <v>0.79600000000000004</v>
      </c>
      <c r="P715" s="6">
        <f t="shared" si="69"/>
        <v>199</v>
      </c>
      <c r="Q715" t="str">
        <f t="shared" si="70"/>
        <v>technology</v>
      </c>
      <c r="R715" t="str">
        <f t="shared" si="71"/>
        <v>wearables</v>
      </c>
      <c r="S715" s="10">
        <f t="shared" si="72"/>
        <v>42496.529305555552</v>
      </c>
      <c r="T715" s="10">
        <f t="shared" si="7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8226</v>
      </c>
      <c r="I716">
        <v>1488308082</v>
      </c>
      <c r="J716">
        <v>1483124082</v>
      </c>
      <c r="K716" t="b">
        <v>0</v>
      </c>
      <c r="L716" s="7">
        <v>28</v>
      </c>
      <c r="M716" t="b">
        <v>0</v>
      </c>
      <c r="N716" t="s">
        <v>8253</v>
      </c>
      <c r="O716" s="5">
        <f t="shared" si="68"/>
        <v>14.993333333333334</v>
      </c>
      <c r="P716" s="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72"/>
        <v>42734.787986111114</v>
      </c>
      <c r="T716" s="10">
        <f t="shared" si="7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8226</v>
      </c>
      <c r="I717">
        <v>1446693040</v>
      </c>
      <c r="J717">
        <v>1443233440</v>
      </c>
      <c r="K717" t="b">
        <v>0</v>
      </c>
      <c r="L717" s="7">
        <v>12</v>
      </c>
      <c r="M717" t="b">
        <v>0</v>
      </c>
      <c r="N717" t="s">
        <v>8253</v>
      </c>
      <c r="O717" s="5">
        <f t="shared" si="68"/>
        <v>5.0509090909090908</v>
      </c>
      <c r="P717" s="6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72"/>
        <v>42273.090740740736</v>
      </c>
      <c r="T717" s="10">
        <f t="shared" si="7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8226</v>
      </c>
      <c r="I718">
        <v>1417392000</v>
      </c>
      <c r="J718">
        <v>1414511307</v>
      </c>
      <c r="K718" t="b">
        <v>0</v>
      </c>
      <c r="L718" s="7">
        <v>16</v>
      </c>
      <c r="M718" t="b">
        <v>0</v>
      </c>
      <c r="N718" t="s">
        <v>8253</v>
      </c>
      <c r="O718" s="5">
        <f t="shared" si="68"/>
        <v>10.214285714285715</v>
      </c>
      <c r="P718" s="6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72"/>
        <v>41940.658645833333</v>
      </c>
      <c r="T718" s="10">
        <f t="shared" si="7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8226</v>
      </c>
      <c r="I719">
        <v>1409949002</v>
      </c>
      <c r="J719">
        <v>1407357002</v>
      </c>
      <c r="K719" t="b">
        <v>0</v>
      </c>
      <c r="L719" s="7">
        <v>4</v>
      </c>
      <c r="M719" t="b">
        <v>0</v>
      </c>
      <c r="N719" t="s">
        <v>8253</v>
      </c>
      <c r="O719" s="5">
        <f t="shared" si="68"/>
        <v>0.30499999999999999</v>
      </c>
      <c r="P719" s="6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0">
        <f t="shared" si="72"/>
        <v>41857.854189814818</v>
      </c>
      <c r="T719" s="10">
        <f t="shared" si="7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8226</v>
      </c>
      <c r="I720">
        <v>1487397540</v>
      </c>
      <c r="J720">
        <v>1484684247</v>
      </c>
      <c r="K720" t="b">
        <v>0</v>
      </c>
      <c r="L720" s="7">
        <v>4</v>
      </c>
      <c r="M720" t="b">
        <v>0</v>
      </c>
      <c r="N720" t="s">
        <v>8253</v>
      </c>
      <c r="O720" s="5">
        <f t="shared" si="68"/>
        <v>0.75</v>
      </c>
      <c r="P720" s="6">
        <f t="shared" si="69"/>
        <v>22.5</v>
      </c>
      <c r="Q720" t="str">
        <f t="shared" si="70"/>
        <v>technology</v>
      </c>
      <c r="R720" t="str">
        <f t="shared" si="71"/>
        <v>wearables</v>
      </c>
      <c r="S720" s="10">
        <f t="shared" si="72"/>
        <v>42752.845451388886</v>
      </c>
      <c r="T720" s="10">
        <f t="shared" si="7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8226</v>
      </c>
      <c r="I721">
        <v>1456189076</v>
      </c>
      <c r="J721">
        <v>1454979476</v>
      </c>
      <c r="K721" t="b">
        <v>0</v>
      </c>
      <c r="L721" s="7">
        <v>10</v>
      </c>
      <c r="M721" t="b">
        <v>0</v>
      </c>
      <c r="N721" t="s">
        <v>8253</v>
      </c>
      <c r="O721" s="5">
        <f t="shared" si="68"/>
        <v>1.2933333333333332</v>
      </c>
      <c r="P721" s="6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72"/>
        <v>42409.040231481486</v>
      </c>
      <c r="T721" s="10">
        <f t="shared" si="7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8226</v>
      </c>
      <c r="I722">
        <v>1327851291</v>
      </c>
      <c r="J722">
        <v>1325432091</v>
      </c>
      <c r="K722" t="b">
        <v>0</v>
      </c>
      <c r="L722" s="7">
        <v>41</v>
      </c>
      <c r="M722" t="b">
        <v>1</v>
      </c>
      <c r="N722" t="s">
        <v>8254</v>
      </c>
      <c r="O722" s="5">
        <f t="shared" si="68"/>
        <v>143.94736842105263</v>
      </c>
      <c r="P722" s="6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72"/>
        <v>40909.649201388893</v>
      </c>
      <c r="T722" s="10">
        <f t="shared" si="7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8226</v>
      </c>
      <c r="I723">
        <v>1406900607</v>
      </c>
      <c r="J723">
        <v>1403012607</v>
      </c>
      <c r="K723" t="b">
        <v>0</v>
      </c>
      <c r="L723" s="7">
        <v>119</v>
      </c>
      <c r="M723" t="b">
        <v>1</v>
      </c>
      <c r="N723" t="s">
        <v>8254</v>
      </c>
      <c r="O723" s="5">
        <f t="shared" si="68"/>
        <v>122.10975609756099</v>
      </c>
      <c r="P723" s="6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72"/>
        <v>41807.571840277778</v>
      </c>
      <c r="T723" s="10">
        <f t="shared" si="7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8226</v>
      </c>
      <c r="I724">
        <v>1333909178</v>
      </c>
      <c r="J724">
        <v>1331320778</v>
      </c>
      <c r="K724" t="b">
        <v>0</v>
      </c>
      <c r="L724" s="7">
        <v>153</v>
      </c>
      <c r="M724" t="b">
        <v>1</v>
      </c>
      <c r="N724" t="s">
        <v>8254</v>
      </c>
      <c r="O724" s="5">
        <f t="shared" si="68"/>
        <v>132.024</v>
      </c>
      <c r="P724" s="6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72"/>
        <v>40977.805300925924</v>
      </c>
      <c r="T724" s="10">
        <f t="shared" si="7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8226</v>
      </c>
      <c r="I725">
        <v>1438228740</v>
      </c>
      <c r="J725">
        <v>1435606549</v>
      </c>
      <c r="K725" t="b">
        <v>0</v>
      </c>
      <c r="L725" s="7">
        <v>100</v>
      </c>
      <c r="M725" t="b">
        <v>1</v>
      </c>
      <c r="N725" t="s">
        <v>8254</v>
      </c>
      <c r="O725" s="5">
        <f t="shared" si="68"/>
        <v>109.38000000000001</v>
      </c>
      <c r="P725" s="6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72"/>
        <v>42184.816539351858</v>
      </c>
      <c r="T725" s="10">
        <f t="shared" si="7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8226</v>
      </c>
      <c r="I726">
        <v>1309447163</v>
      </c>
      <c r="J726">
        <v>1306855163</v>
      </c>
      <c r="K726" t="b">
        <v>0</v>
      </c>
      <c r="L726" s="7">
        <v>143</v>
      </c>
      <c r="M726" t="b">
        <v>1</v>
      </c>
      <c r="N726" t="s">
        <v>8254</v>
      </c>
      <c r="O726" s="5">
        <f t="shared" si="68"/>
        <v>105.47157142857144</v>
      </c>
      <c r="P726" s="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72"/>
        <v>40694.638460648144</v>
      </c>
      <c r="T726" s="10">
        <f t="shared" si="7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8226</v>
      </c>
      <c r="I727">
        <v>1450018912</v>
      </c>
      <c r="J727">
        <v>1447426912</v>
      </c>
      <c r="K727" t="b">
        <v>0</v>
      </c>
      <c r="L727" s="7">
        <v>140</v>
      </c>
      <c r="M727" t="b">
        <v>1</v>
      </c>
      <c r="N727" t="s">
        <v>8254</v>
      </c>
      <c r="O727" s="5">
        <f t="shared" si="68"/>
        <v>100.35000000000001</v>
      </c>
      <c r="P727" s="6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72"/>
        <v>42321.626296296294</v>
      </c>
      <c r="T727" s="10">
        <f t="shared" si="7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8226</v>
      </c>
      <c r="I728">
        <v>1365728487</v>
      </c>
      <c r="J728">
        <v>1363136487</v>
      </c>
      <c r="K728" t="b">
        <v>0</v>
      </c>
      <c r="L728" s="7">
        <v>35</v>
      </c>
      <c r="M728" t="b">
        <v>1</v>
      </c>
      <c r="N728" t="s">
        <v>8254</v>
      </c>
      <c r="O728" s="5">
        <f t="shared" si="68"/>
        <v>101.4</v>
      </c>
      <c r="P728" s="6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72"/>
        <v>41346.042673611111</v>
      </c>
      <c r="T728" s="10">
        <f t="shared" si="7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8226</v>
      </c>
      <c r="I729">
        <v>1358198400</v>
      </c>
      <c r="J729">
        <v>1354580949</v>
      </c>
      <c r="K729" t="b">
        <v>0</v>
      </c>
      <c r="L729" s="7">
        <v>149</v>
      </c>
      <c r="M729" t="b">
        <v>1</v>
      </c>
      <c r="N729" t="s">
        <v>8254</v>
      </c>
      <c r="O729" s="5">
        <f t="shared" si="68"/>
        <v>155.51428571428571</v>
      </c>
      <c r="P729" s="6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72"/>
        <v>41247.020243055551</v>
      </c>
      <c r="T729" s="10">
        <f t="shared" si="7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8226</v>
      </c>
      <c r="I730">
        <v>1313957157</v>
      </c>
      <c r="J730">
        <v>1310069157</v>
      </c>
      <c r="K730" t="b">
        <v>0</v>
      </c>
      <c r="L730" s="7">
        <v>130</v>
      </c>
      <c r="M730" t="b">
        <v>1</v>
      </c>
      <c r="N730" t="s">
        <v>8254</v>
      </c>
      <c r="O730" s="5">
        <f t="shared" si="68"/>
        <v>105.566</v>
      </c>
      <c r="P730" s="6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72"/>
        <v>40731.837465277778</v>
      </c>
      <c r="T730" s="10">
        <f t="shared" si="7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8226</v>
      </c>
      <c r="I731">
        <v>1348028861</v>
      </c>
      <c r="J731">
        <v>1342844861</v>
      </c>
      <c r="K731" t="b">
        <v>0</v>
      </c>
      <c r="L731" s="7">
        <v>120</v>
      </c>
      <c r="M731" t="b">
        <v>1</v>
      </c>
      <c r="N731" t="s">
        <v>8254</v>
      </c>
      <c r="O731" s="5">
        <f t="shared" si="68"/>
        <v>130.65</v>
      </c>
      <c r="P731" s="6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72"/>
        <v>41111.185891203706</v>
      </c>
      <c r="T731" s="10">
        <f t="shared" si="7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8226</v>
      </c>
      <c r="I732">
        <v>1323280391</v>
      </c>
      <c r="J732">
        <v>1320688391</v>
      </c>
      <c r="K732" t="b">
        <v>0</v>
      </c>
      <c r="L732" s="7">
        <v>265</v>
      </c>
      <c r="M732" t="b">
        <v>1</v>
      </c>
      <c r="N732" t="s">
        <v>8254</v>
      </c>
      <c r="O732" s="5">
        <f t="shared" si="68"/>
        <v>132.19</v>
      </c>
      <c r="P732" s="6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72"/>
        <v>40854.745266203703</v>
      </c>
      <c r="T732" s="10">
        <f t="shared" si="7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8226</v>
      </c>
      <c r="I733">
        <v>1327212000</v>
      </c>
      <c r="J733">
        <v>1322852747</v>
      </c>
      <c r="K733" t="b">
        <v>0</v>
      </c>
      <c r="L733" s="7">
        <v>71</v>
      </c>
      <c r="M733" t="b">
        <v>1</v>
      </c>
      <c r="N733" t="s">
        <v>8254</v>
      </c>
      <c r="O733" s="5">
        <f t="shared" si="68"/>
        <v>126</v>
      </c>
      <c r="P733" s="6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72"/>
        <v>40879.795682870368</v>
      </c>
      <c r="T733" s="10">
        <f t="shared" si="7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8227</v>
      </c>
      <c r="I734">
        <v>1380449461</v>
      </c>
      <c r="J734">
        <v>1375265461</v>
      </c>
      <c r="K734" t="b">
        <v>0</v>
      </c>
      <c r="L734" s="7">
        <v>13</v>
      </c>
      <c r="M734" t="b">
        <v>1</v>
      </c>
      <c r="N734" t="s">
        <v>8254</v>
      </c>
      <c r="O734" s="5">
        <f t="shared" si="68"/>
        <v>160</v>
      </c>
      <c r="P734" s="6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72"/>
        <v>41486.424317129626</v>
      </c>
      <c r="T734" s="10">
        <f t="shared" si="7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8227</v>
      </c>
      <c r="I735">
        <v>1387533892</v>
      </c>
      <c r="J735">
        <v>1384941892</v>
      </c>
      <c r="K735" t="b">
        <v>0</v>
      </c>
      <c r="L735" s="7">
        <v>169</v>
      </c>
      <c r="M735" t="b">
        <v>1</v>
      </c>
      <c r="N735" t="s">
        <v>8254</v>
      </c>
      <c r="O735" s="5">
        <f t="shared" si="68"/>
        <v>120.48</v>
      </c>
      <c r="P735" s="6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72"/>
        <v>41598.420046296298</v>
      </c>
      <c r="T735" s="10">
        <f t="shared" si="7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8224</v>
      </c>
      <c r="H736" t="s">
        <v>8231</v>
      </c>
      <c r="I736">
        <v>1431147600</v>
      </c>
      <c r="J736">
        <v>1428465420</v>
      </c>
      <c r="K736" t="b">
        <v>0</v>
      </c>
      <c r="L736" s="7">
        <v>57</v>
      </c>
      <c r="M736" t="b">
        <v>1</v>
      </c>
      <c r="N736" t="s">
        <v>8254</v>
      </c>
      <c r="O736" s="5">
        <f t="shared" si="68"/>
        <v>125.52941176470588</v>
      </c>
      <c r="P736" s="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72"/>
        <v>42102.164583333331</v>
      </c>
      <c r="T736" s="10">
        <f t="shared" si="7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8226</v>
      </c>
      <c r="I737">
        <v>1417653540</v>
      </c>
      <c r="J737">
        <v>1414975346</v>
      </c>
      <c r="K737" t="b">
        <v>0</v>
      </c>
      <c r="L737" s="7">
        <v>229</v>
      </c>
      <c r="M737" t="b">
        <v>1</v>
      </c>
      <c r="N737" t="s">
        <v>8254</v>
      </c>
      <c r="O737" s="5">
        <f t="shared" si="68"/>
        <v>114.40638297872341</v>
      </c>
      <c r="P737" s="6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72"/>
        <v>41946.029467592591</v>
      </c>
      <c r="T737" s="10">
        <f t="shared" si="7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8226</v>
      </c>
      <c r="I738">
        <v>1385009940</v>
      </c>
      <c r="J738">
        <v>1383327440</v>
      </c>
      <c r="K738" t="b">
        <v>0</v>
      </c>
      <c r="L738" s="7">
        <v>108</v>
      </c>
      <c r="M738" t="b">
        <v>1</v>
      </c>
      <c r="N738" t="s">
        <v>8254</v>
      </c>
      <c r="O738" s="5">
        <f t="shared" si="68"/>
        <v>315.13888888888891</v>
      </c>
      <c r="P738" s="6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72"/>
        <v>41579.734259259261</v>
      </c>
      <c r="T738" s="10">
        <f t="shared" si="7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8226</v>
      </c>
      <c r="I739">
        <v>1392408000</v>
      </c>
      <c r="J739">
        <v>1390890987</v>
      </c>
      <c r="K739" t="b">
        <v>0</v>
      </c>
      <c r="L739" s="7">
        <v>108</v>
      </c>
      <c r="M739" t="b">
        <v>1</v>
      </c>
      <c r="N739" t="s">
        <v>8254</v>
      </c>
      <c r="O739" s="5">
        <f t="shared" si="68"/>
        <v>122.39999999999999</v>
      </c>
      <c r="P739" s="6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72"/>
        <v>41667.275312500002</v>
      </c>
      <c r="T739" s="10">
        <f t="shared" si="7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8226</v>
      </c>
      <c r="I740">
        <v>1417409940</v>
      </c>
      <c r="J740">
        <v>1414765794</v>
      </c>
      <c r="K740" t="b">
        <v>0</v>
      </c>
      <c r="L740" s="7">
        <v>41</v>
      </c>
      <c r="M740" t="b">
        <v>1</v>
      </c>
      <c r="N740" t="s">
        <v>8254</v>
      </c>
      <c r="O740" s="5">
        <f t="shared" si="68"/>
        <v>106.73333333333332</v>
      </c>
      <c r="P740" s="6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72"/>
        <v>41943.604097222218</v>
      </c>
      <c r="T740" s="10">
        <f t="shared" si="7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8226</v>
      </c>
      <c r="I741">
        <v>1407758629</v>
      </c>
      <c r="J741">
        <v>1404907429</v>
      </c>
      <c r="K741" t="b">
        <v>0</v>
      </c>
      <c r="L741" s="7">
        <v>139</v>
      </c>
      <c r="M741" t="b">
        <v>1</v>
      </c>
      <c r="N741" t="s">
        <v>8254</v>
      </c>
      <c r="O741" s="5">
        <f t="shared" si="68"/>
        <v>158.33333333333331</v>
      </c>
      <c r="P741" s="6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72"/>
        <v>41829.502650462964</v>
      </c>
      <c r="T741" s="10">
        <f t="shared" si="7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8226</v>
      </c>
      <c r="I742">
        <v>1434857482</v>
      </c>
      <c r="J742">
        <v>1433647882</v>
      </c>
      <c r="K742" t="b">
        <v>0</v>
      </c>
      <c r="L742" s="7">
        <v>19</v>
      </c>
      <c r="M742" t="b">
        <v>1</v>
      </c>
      <c r="N742" t="s">
        <v>8254</v>
      </c>
      <c r="O742" s="5">
        <f t="shared" si="68"/>
        <v>107.4</v>
      </c>
      <c r="P742" s="6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72"/>
        <v>42162.146782407406</v>
      </c>
      <c r="T742" s="10">
        <f t="shared" si="7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8226</v>
      </c>
      <c r="I743">
        <v>1370964806</v>
      </c>
      <c r="J743">
        <v>1367940806</v>
      </c>
      <c r="K743" t="b">
        <v>0</v>
      </c>
      <c r="L743" s="7">
        <v>94</v>
      </c>
      <c r="M743" t="b">
        <v>1</v>
      </c>
      <c r="N743" t="s">
        <v>8254</v>
      </c>
      <c r="O743" s="5">
        <f t="shared" si="68"/>
        <v>102.25999999999999</v>
      </c>
      <c r="P743" s="6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72"/>
        <v>41401.648217592592</v>
      </c>
      <c r="T743" s="10">
        <f t="shared" si="7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8226</v>
      </c>
      <c r="I744">
        <v>1395435712</v>
      </c>
      <c r="J744">
        <v>1392847312</v>
      </c>
      <c r="K744" t="b">
        <v>0</v>
      </c>
      <c r="L744" s="7">
        <v>23</v>
      </c>
      <c r="M744" t="b">
        <v>1</v>
      </c>
      <c r="N744" t="s">
        <v>8254</v>
      </c>
      <c r="O744" s="5">
        <f t="shared" si="68"/>
        <v>110.71428571428572</v>
      </c>
      <c r="P744" s="6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72"/>
        <v>41689.917962962965</v>
      </c>
      <c r="T744" s="10">
        <f t="shared" si="7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8226</v>
      </c>
      <c r="I745">
        <v>1334610000</v>
      </c>
      <c r="J745">
        <v>1332435685</v>
      </c>
      <c r="K745" t="b">
        <v>0</v>
      </c>
      <c r="L745" s="7">
        <v>15</v>
      </c>
      <c r="M745" t="b">
        <v>1</v>
      </c>
      <c r="N745" t="s">
        <v>8254</v>
      </c>
      <c r="O745" s="5">
        <f t="shared" si="68"/>
        <v>148</v>
      </c>
      <c r="P745" s="6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72"/>
        <v>40990.709317129629</v>
      </c>
      <c r="T745" s="10">
        <f t="shared" si="7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8226</v>
      </c>
      <c r="I746">
        <v>1355439503</v>
      </c>
      <c r="J746">
        <v>1352847503</v>
      </c>
      <c r="K746" t="b">
        <v>0</v>
      </c>
      <c r="L746" s="7">
        <v>62</v>
      </c>
      <c r="M746" t="b">
        <v>1</v>
      </c>
      <c r="N746" t="s">
        <v>8254</v>
      </c>
      <c r="O746" s="5">
        <f t="shared" si="68"/>
        <v>102.32000000000001</v>
      </c>
      <c r="P746" s="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72"/>
        <v>41226.95721064815</v>
      </c>
      <c r="T746" s="10">
        <f t="shared" si="7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8226</v>
      </c>
      <c r="I747">
        <v>1367588645</v>
      </c>
      <c r="J747">
        <v>1364996645</v>
      </c>
      <c r="K747" t="b">
        <v>0</v>
      </c>
      <c r="L747" s="7">
        <v>74</v>
      </c>
      <c r="M747" t="b">
        <v>1</v>
      </c>
      <c r="N747" t="s">
        <v>8254</v>
      </c>
      <c r="O747" s="5">
        <f t="shared" si="68"/>
        <v>179.09909909909908</v>
      </c>
      <c r="P747" s="6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72"/>
        <v>41367.572280092594</v>
      </c>
      <c r="T747" s="10">
        <f t="shared" si="7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8226</v>
      </c>
      <c r="I748">
        <v>1348372740</v>
      </c>
      <c r="J748">
        <v>1346806909</v>
      </c>
      <c r="K748" t="b">
        <v>0</v>
      </c>
      <c r="L748" s="7">
        <v>97</v>
      </c>
      <c r="M748" t="b">
        <v>1</v>
      </c>
      <c r="N748" t="s">
        <v>8254</v>
      </c>
      <c r="O748" s="5">
        <f t="shared" si="68"/>
        <v>111.08135252761969</v>
      </c>
      <c r="P748" s="6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72"/>
        <v>41157.042928240742</v>
      </c>
      <c r="T748" s="10">
        <f t="shared" si="7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8224</v>
      </c>
      <c r="H749" t="s">
        <v>8229</v>
      </c>
      <c r="I749">
        <v>1421319240</v>
      </c>
      <c r="J749">
        <v>1418649019</v>
      </c>
      <c r="K749" t="b">
        <v>0</v>
      </c>
      <c r="L749" s="7">
        <v>55</v>
      </c>
      <c r="M749" t="b">
        <v>1</v>
      </c>
      <c r="N749" t="s">
        <v>8254</v>
      </c>
      <c r="O749" s="5">
        <f t="shared" si="68"/>
        <v>100.04285714285714</v>
      </c>
      <c r="P749" s="6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72"/>
        <v>41988.548831018517</v>
      </c>
      <c r="T749" s="10">
        <f t="shared" si="7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8226</v>
      </c>
      <c r="I750">
        <v>1407701966</v>
      </c>
      <c r="J750">
        <v>1405109966</v>
      </c>
      <c r="K750" t="b">
        <v>0</v>
      </c>
      <c r="L750" s="7">
        <v>44</v>
      </c>
      <c r="M750" t="b">
        <v>1</v>
      </c>
      <c r="N750" t="s">
        <v>8254</v>
      </c>
      <c r="O750" s="5">
        <f t="shared" si="68"/>
        <v>100.25</v>
      </c>
      <c r="P750" s="6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72"/>
        <v>41831.846828703703</v>
      </c>
      <c r="T750" s="10">
        <f t="shared" si="7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8226</v>
      </c>
      <c r="I751">
        <v>1485642930</v>
      </c>
      <c r="J751">
        <v>1483050930</v>
      </c>
      <c r="K751" t="b">
        <v>0</v>
      </c>
      <c r="L751" s="7">
        <v>110</v>
      </c>
      <c r="M751" t="b">
        <v>1</v>
      </c>
      <c r="N751" t="s">
        <v>8254</v>
      </c>
      <c r="O751" s="5">
        <f t="shared" si="68"/>
        <v>105.56</v>
      </c>
      <c r="P751" s="6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72"/>
        <v>42733.94131944445</v>
      </c>
      <c r="T751" s="10">
        <f t="shared" si="7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8226</v>
      </c>
      <c r="I752">
        <v>1361739872</v>
      </c>
      <c r="J752">
        <v>1359147872</v>
      </c>
      <c r="K752" t="b">
        <v>0</v>
      </c>
      <c r="L752" s="7">
        <v>59</v>
      </c>
      <c r="M752" t="b">
        <v>1</v>
      </c>
      <c r="N752" t="s">
        <v>8254</v>
      </c>
      <c r="O752" s="5">
        <f t="shared" si="68"/>
        <v>102.58775877587757</v>
      </c>
      <c r="P752" s="6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72"/>
        <v>41299.878148148149</v>
      </c>
      <c r="T752" s="10">
        <f t="shared" si="7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8226</v>
      </c>
      <c r="I753">
        <v>1312470475</v>
      </c>
      <c r="J753">
        <v>1308496075</v>
      </c>
      <c r="K753" t="b">
        <v>0</v>
      </c>
      <c r="L753" s="7">
        <v>62</v>
      </c>
      <c r="M753" t="b">
        <v>1</v>
      </c>
      <c r="N753" t="s">
        <v>8254</v>
      </c>
      <c r="O753" s="5">
        <f t="shared" si="68"/>
        <v>118.5</v>
      </c>
      <c r="P753" s="6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72"/>
        <v>40713.630497685182</v>
      </c>
      <c r="T753" s="10">
        <f t="shared" si="7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8224</v>
      </c>
      <c r="H754" t="s">
        <v>8228</v>
      </c>
      <c r="I754">
        <v>1476615600</v>
      </c>
      <c r="J754">
        <v>1474884417</v>
      </c>
      <c r="K754" t="b">
        <v>0</v>
      </c>
      <c r="L754" s="7">
        <v>105</v>
      </c>
      <c r="M754" t="b">
        <v>1</v>
      </c>
      <c r="N754" t="s">
        <v>8254</v>
      </c>
      <c r="O754" s="5">
        <f t="shared" si="68"/>
        <v>111.7</v>
      </c>
      <c r="P754" s="6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72"/>
        <v>42639.421493055561</v>
      </c>
      <c r="T754" s="10">
        <f t="shared" si="7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8226</v>
      </c>
      <c r="I755">
        <v>1423922991</v>
      </c>
      <c r="J755">
        <v>1421330991</v>
      </c>
      <c r="K755" t="b">
        <v>0</v>
      </c>
      <c r="L755" s="7">
        <v>26</v>
      </c>
      <c r="M755" t="b">
        <v>1</v>
      </c>
      <c r="N755" t="s">
        <v>8254</v>
      </c>
      <c r="O755" s="5">
        <f t="shared" si="68"/>
        <v>128</v>
      </c>
      <c r="P755" s="6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72"/>
        <v>42019.590173611112</v>
      </c>
      <c r="T755" s="10">
        <f t="shared" si="7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8226</v>
      </c>
      <c r="I756">
        <v>1357408721</v>
      </c>
      <c r="J756">
        <v>1354816721</v>
      </c>
      <c r="K756" t="b">
        <v>0</v>
      </c>
      <c r="L756" s="7">
        <v>49</v>
      </c>
      <c r="M756" t="b">
        <v>1</v>
      </c>
      <c r="N756" t="s">
        <v>8254</v>
      </c>
      <c r="O756" s="5">
        <f t="shared" si="68"/>
        <v>103.75000000000001</v>
      </c>
      <c r="P756" s="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72"/>
        <v>41249.749085648145</v>
      </c>
      <c r="T756" s="10">
        <f t="shared" si="7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8226</v>
      </c>
      <c r="I757">
        <v>1369010460</v>
      </c>
      <c r="J757">
        <v>1366381877</v>
      </c>
      <c r="K757" t="b">
        <v>0</v>
      </c>
      <c r="L757" s="7">
        <v>68</v>
      </c>
      <c r="M757" t="b">
        <v>1</v>
      </c>
      <c r="N757" t="s">
        <v>8254</v>
      </c>
      <c r="O757" s="5">
        <f t="shared" si="68"/>
        <v>101.9076</v>
      </c>
      <c r="P757" s="6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72"/>
        <v>41383.605057870373</v>
      </c>
      <c r="T757" s="10">
        <f t="shared" si="7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8226</v>
      </c>
      <c r="I758">
        <v>1303147459</v>
      </c>
      <c r="J758">
        <v>1297880659</v>
      </c>
      <c r="K758" t="b">
        <v>0</v>
      </c>
      <c r="L758" s="7">
        <v>22</v>
      </c>
      <c r="M758" t="b">
        <v>1</v>
      </c>
      <c r="N758" t="s">
        <v>8254</v>
      </c>
      <c r="O758" s="5">
        <f t="shared" si="68"/>
        <v>117.71428571428571</v>
      </c>
      <c r="P758" s="6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72"/>
        <v>40590.766886574071</v>
      </c>
      <c r="T758" s="10">
        <f t="shared" si="7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8226</v>
      </c>
      <c r="I759">
        <v>1354756714</v>
      </c>
      <c r="J759">
        <v>1353547114</v>
      </c>
      <c r="K759" t="b">
        <v>0</v>
      </c>
      <c r="L759" s="7">
        <v>18</v>
      </c>
      <c r="M759" t="b">
        <v>1</v>
      </c>
      <c r="N759" t="s">
        <v>8254</v>
      </c>
      <c r="O759" s="5">
        <f t="shared" si="68"/>
        <v>238</v>
      </c>
      <c r="P759" s="6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72"/>
        <v>41235.054560185185</v>
      </c>
      <c r="T759" s="10">
        <f t="shared" si="7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8226</v>
      </c>
      <c r="I760">
        <v>1286568268</v>
      </c>
      <c r="J760">
        <v>1283976268</v>
      </c>
      <c r="K760" t="b">
        <v>0</v>
      </c>
      <c r="L760" s="7">
        <v>19</v>
      </c>
      <c r="M760" t="b">
        <v>1</v>
      </c>
      <c r="N760" t="s">
        <v>8254</v>
      </c>
      <c r="O760" s="5">
        <f t="shared" si="68"/>
        <v>102</v>
      </c>
      <c r="P760" s="6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72"/>
        <v>40429.836435185185</v>
      </c>
      <c r="T760" s="10">
        <f t="shared" si="7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8227</v>
      </c>
      <c r="I761">
        <v>1404892539</v>
      </c>
      <c r="J761">
        <v>1401436539</v>
      </c>
      <c r="K761" t="b">
        <v>0</v>
      </c>
      <c r="L761" s="7">
        <v>99</v>
      </c>
      <c r="M761" t="b">
        <v>1</v>
      </c>
      <c r="N761" t="s">
        <v>8254</v>
      </c>
      <c r="O761" s="5">
        <f t="shared" si="68"/>
        <v>101.92000000000002</v>
      </c>
      <c r="P761" s="6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72"/>
        <v>41789.330312500002</v>
      </c>
      <c r="T761" s="10">
        <f t="shared" si="7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8226</v>
      </c>
      <c r="I762">
        <v>1480188013</v>
      </c>
      <c r="J762">
        <v>1477592413</v>
      </c>
      <c r="K762" t="b">
        <v>0</v>
      </c>
      <c r="L762" s="7">
        <v>0</v>
      </c>
      <c r="M762" t="b">
        <v>0</v>
      </c>
      <c r="N762" t="s">
        <v>8255</v>
      </c>
      <c r="O762" s="5">
        <f t="shared" si="68"/>
        <v>0</v>
      </c>
      <c r="P762" s="6">
        <f t="shared" si="69"/>
        <v>0</v>
      </c>
      <c r="Q762" t="str">
        <f t="shared" si="70"/>
        <v>publishing</v>
      </c>
      <c r="R762" t="str">
        <f t="shared" si="71"/>
        <v>fiction</v>
      </c>
      <c r="S762" s="10">
        <f t="shared" si="72"/>
        <v>42670.764039351852</v>
      </c>
      <c r="T762" s="10">
        <f t="shared" si="7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8226</v>
      </c>
      <c r="I763">
        <v>1391364126</v>
      </c>
      <c r="J763">
        <v>1388772126</v>
      </c>
      <c r="K763" t="b">
        <v>0</v>
      </c>
      <c r="L763" s="7">
        <v>6</v>
      </c>
      <c r="M763" t="b">
        <v>0</v>
      </c>
      <c r="N763" t="s">
        <v>8255</v>
      </c>
      <c r="O763" s="5">
        <f t="shared" si="68"/>
        <v>4.7</v>
      </c>
      <c r="P763" s="6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72"/>
        <v>41642.751458333332</v>
      </c>
      <c r="T763" s="10">
        <f t="shared" si="7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8224</v>
      </c>
      <c r="H764" t="s">
        <v>8236</v>
      </c>
      <c r="I764">
        <v>1480831200</v>
      </c>
      <c r="J764">
        <v>1479328570</v>
      </c>
      <c r="K764" t="b">
        <v>0</v>
      </c>
      <c r="L764" s="7">
        <v>0</v>
      </c>
      <c r="M764" t="b">
        <v>0</v>
      </c>
      <c r="N764" t="s">
        <v>8255</v>
      </c>
      <c r="O764" s="5">
        <f t="shared" si="68"/>
        <v>0</v>
      </c>
      <c r="P764" s="6">
        <f t="shared" si="69"/>
        <v>0</v>
      </c>
      <c r="Q764" t="str">
        <f t="shared" si="70"/>
        <v>publishing</v>
      </c>
      <c r="R764" t="str">
        <f t="shared" si="71"/>
        <v>fiction</v>
      </c>
      <c r="S764" s="10">
        <f t="shared" si="72"/>
        <v>42690.858449074076</v>
      </c>
      <c r="T764" s="10">
        <f t="shared" si="7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8224</v>
      </c>
      <c r="H765" t="s">
        <v>8227</v>
      </c>
      <c r="I765">
        <v>1376563408</v>
      </c>
      <c r="J765">
        <v>1373971408</v>
      </c>
      <c r="K765" t="b">
        <v>0</v>
      </c>
      <c r="L765" s="7">
        <v>1</v>
      </c>
      <c r="M765" t="b">
        <v>0</v>
      </c>
      <c r="N765" t="s">
        <v>8255</v>
      </c>
      <c r="O765" s="5">
        <f t="shared" si="68"/>
        <v>0.11655011655011654</v>
      </c>
      <c r="P765" s="6">
        <f t="shared" si="69"/>
        <v>5</v>
      </c>
      <c r="Q765" t="str">
        <f t="shared" si="70"/>
        <v>publishing</v>
      </c>
      <c r="R765" t="str">
        <f t="shared" si="71"/>
        <v>fiction</v>
      </c>
      <c r="S765" s="10">
        <f t="shared" si="72"/>
        <v>41471.446851851848</v>
      </c>
      <c r="T765" s="10">
        <f t="shared" si="7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8226</v>
      </c>
      <c r="I766">
        <v>1441858161</v>
      </c>
      <c r="J766">
        <v>1439266161</v>
      </c>
      <c r="K766" t="b">
        <v>0</v>
      </c>
      <c r="L766" s="7">
        <v>0</v>
      </c>
      <c r="M766" t="b">
        <v>0</v>
      </c>
      <c r="N766" t="s">
        <v>8255</v>
      </c>
      <c r="O766" s="5">
        <f t="shared" si="68"/>
        <v>0</v>
      </c>
      <c r="P766" s="6">
        <f t="shared" si="69"/>
        <v>0</v>
      </c>
      <c r="Q766" t="str">
        <f t="shared" si="70"/>
        <v>publishing</v>
      </c>
      <c r="R766" t="str">
        <f t="shared" si="71"/>
        <v>fiction</v>
      </c>
      <c r="S766" s="10">
        <f t="shared" si="72"/>
        <v>42227.173159722224</v>
      </c>
      <c r="T766" s="10">
        <f t="shared" si="7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8226</v>
      </c>
      <c r="I767">
        <v>1413723684</v>
      </c>
      <c r="J767">
        <v>1411131684</v>
      </c>
      <c r="K767" t="b">
        <v>0</v>
      </c>
      <c r="L767" s="7">
        <v>44</v>
      </c>
      <c r="M767" t="b">
        <v>0</v>
      </c>
      <c r="N767" t="s">
        <v>8255</v>
      </c>
      <c r="O767" s="5">
        <f t="shared" si="68"/>
        <v>36.014285714285712</v>
      </c>
      <c r="P767" s="6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72"/>
        <v>41901.542638888888</v>
      </c>
      <c r="T767" s="10">
        <f t="shared" si="7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8224</v>
      </c>
      <c r="H768" t="s">
        <v>8231</v>
      </c>
      <c r="I768">
        <v>1424112483</v>
      </c>
      <c r="J768">
        <v>1421520483</v>
      </c>
      <c r="K768" t="b">
        <v>0</v>
      </c>
      <c r="L768" s="7">
        <v>0</v>
      </c>
      <c r="M768" t="b">
        <v>0</v>
      </c>
      <c r="N768" t="s">
        <v>8255</v>
      </c>
      <c r="O768" s="5">
        <f t="shared" si="68"/>
        <v>0</v>
      </c>
      <c r="P768" s="6">
        <f t="shared" si="69"/>
        <v>0</v>
      </c>
      <c r="Q768" t="str">
        <f t="shared" si="70"/>
        <v>publishing</v>
      </c>
      <c r="R768" t="str">
        <f t="shared" si="71"/>
        <v>fiction</v>
      </c>
      <c r="S768" s="10">
        <f t="shared" si="72"/>
        <v>42021.783368055556</v>
      </c>
      <c r="T768" s="10">
        <f t="shared" si="7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8226</v>
      </c>
      <c r="I769">
        <v>1432178810</v>
      </c>
      <c r="J769">
        <v>1429586810</v>
      </c>
      <c r="K769" t="b">
        <v>0</v>
      </c>
      <c r="L769" s="7">
        <v>3</v>
      </c>
      <c r="M769" t="b">
        <v>0</v>
      </c>
      <c r="N769" t="s">
        <v>8255</v>
      </c>
      <c r="O769" s="5">
        <f t="shared" ref="O769:O832" si="74">(E769/D769)*100</f>
        <v>3.54</v>
      </c>
      <c r="P769" s="6">
        <f t="shared" si="69"/>
        <v>59</v>
      </c>
      <c r="Q769" t="str">
        <f t="shared" si="70"/>
        <v>publishing</v>
      </c>
      <c r="R769" t="str">
        <f t="shared" si="71"/>
        <v>fiction</v>
      </c>
      <c r="S769" s="10">
        <f t="shared" si="72"/>
        <v>42115.143634259264</v>
      </c>
      <c r="T769" s="10">
        <f t="shared" si="7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8226</v>
      </c>
      <c r="I770">
        <v>1387169890</v>
      </c>
      <c r="J770">
        <v>1384577890</v>
      </c>
      <c r="K770" t="b">
        <v>0</v>
      </c>
      <c r="L770" s="7">
        <v>0</v>
      </c>
      <c r="M770" t="b">
        <v>0</v>
      </c>
      <c r="N770" t="s">
        <v>8255</v>
      </c>
      <c r="O770" s="5">
        <f t="shared" si="74"/>
        <v>0</v>
      </c>
      <c r="P770" s="6">
        <f t="shared" si="69"/>
        <v>0</v>
      </c>
      <c r="Q770" t="str">
        <f t="shared" si="70"/>
        <v>publishing</v>
      </c>
      <c r="R770" t="str">
        <f t="shared" si="71"/>
        <v>fiction</v>
      </c>
      <c r="S770" s="10">
        <f t="shared" si="72"/>
        <v>41594.207060185188</v>
      </c>
      <c r="T770" s="10">
        <f t="shared" si="7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8226</v>
      </c>
      <c r="I771">
        <v>1388102094</v>
      </c>
      <c r="J771">
        <v>1385510094</v>
      </c>
      <c r="K771" t="b">
        <v>0</v>
      </c>
      <c r="L771" s="7">
        <v>52</v>
      </c>
      <c r="M771" t="b">
        <v>0</v>
      </c>
      <c r="N771" t="s">
        <v>8255</v>
      </c>
      <c r="O771" s="5">
        <f t="shared" si="74"/>
        <v>41.4</v>
      </c>
      <c r="P771" s="6">
        <f t="shared" ref="P771:P834" si="75">IF(L771,E771/L771,0)</f>
        <v>31.846153846153847</v>
      </c>
      <c r="Q771" t="str">
        <f t="shared" ref="Q771:Q834" si="76">LEFT(N771,SEARCH("/",N771,1)-1)</f>
        <v>publishing</v>
      </c>
      <c r="R771" t="str">
        <f t="shared" ref="R771:R834" si="77">RIGHT(N771,LEN(N771)-SEARCH("/",N771))</f>
        <v>fiction</v>
      </c>
      <c r="S771" s="10">
        <f t="shared" ref="S771:S834" si="78">(((J771/60)/60/24)+DATE(1970,1,1))</f>
        <v>41604.996458333335</v>
      </c>
      <c r="T771" s="10">
        <f t="shared" ref="T771:T834" si="79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8226</v>
      </c>
      <c r="I772">
        <v>1361750369</v>
      </c>
      <c r="J772">
        <v>1358294369</v>
      </c>
      <c r="K772" t="b">
        <v>0</v>
      </c>
      <c r="L772" s="7">
        <v>0</v>
      </c>
      <c r="M772" t="b">
        <v>0</v>
      </c>
      <c r="N772" t="s">
        <v>8255</v>
      </c>
      <c r="O772" s="5">
        <f t="shared" si="74"/>
        <v>0</v>
      </c>
      <c r="P772" s="6">
        <f t="shared" si="75"/>
        <v>0</v>
      </c>
      <c r="Q772" t="str">
        <f t="shared" si="76"/>
        <v>publishing</v>
      </c>
      <c r="R772" t="str">
        <f t="shared" si="77"/>
        <v>fiction</v>
      </c>
      <c r="S772" s="10">
        <f t="shared" si="78"/>
        <v>41289.999641203707</v>
      </c>
      <c r="T772" s="10">
        <f t="shared" si="7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8226</v>
      </c>
      <c r="I773">
        <v>1454183202</v>
      </c>
      <c r="J773">
        <v>1449863202</v>
      </c>
      <c r="K773" t="b">
        <v>0</v>
      </c>
      <c r="L773" s="7">
        <v>1</v>
      </c>
      <c r="M773" t="b">
        <v>0</v>
      </c>
      <c r="N773" t="s">
        <v>8255</v>
      </c>
      <c r="O773" s="5">
        <f t="shared" si="74"/>
        <v>2.6315789473684209E-2</v>
      </c>
      <c r="P773" s="6">
        <f t="shared" si="75"/>
        <v>10</v>
      </c>
      <c r="Q773" t="str">
        <f t="shared" si="76"/>
        <v>publishing</v>
      </c>
      <c r="R773" t="str">
        <f t="shared" si="77"/>
        <v>fiction</v>
      </c>
      <c r="S773" s="10">
        <f t="shared" si="78"/>
        <v>42349.824097222227</v>
      </c>
      <c r="T773" s="10">
        <f t="shared" si="7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8226</v>
      </c>
      <c r="I774">
        <v>1257047940</v>
      </c>
      <c r="J774">
        <v>1252718519</v>
      </c>
      <c r="K774" t="b">
        <v>0</v>
      </c>
      <c r="L774" s="7">
        <v>1</v>
      </c>
      <c r="M774" t="b">
        <v>0</v>
      </c>
      <c r="N774" t="s">
        <v>8255</v>
      </c>
      <c r="O774" s="5">
        <f t="shared" si="74"/>
        <v>3.3333333333333335</v>
      </c>
      <c r="P774" s="6">
        <f t="shared" si="75"/>
        <v>50</v>
      </c>
      <c r="Q774" t="str">
        <f t="shared" si="76"/>
        <v>publishing</v>
      </c>
      <c r="R774" t="str">
        <f t="shared" si="77"/>
        <v>fiction</v>
      </c>
      <c r="S774" s="10">
        <f t="shared" si="78"/>
        <v>40068.056932870371</v>
      </c>
      <c r="T774" s="10">
        <f t="shared" si="7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8224</v>
      </c>
      <c r="H775" t="s">
        <v>8227</v>
      </c>
      <c r="I775">
        <v>1431298860</v>
      </c>
      <c r="J775">
        <v>1428341985</v>
      </c>
      <c r="K775" t="b">
        <v>0</v>
      </c>
      <c r="L775" s="7">
        <v>2</v>
      </c>
      <c r="M775" t="b">
        <v>0</v>
      </c>
      <c r="N775" t="s">
        <v>8255</v>
      </c>
      <c r="O775" s="5">
        <f t="shared" si="74"/>
        <v>0.85129023676509719</v>
      </c>
      <c r="P775" s="6">
        <f t="shared" si="75"/>
        <v>16</v>
      </c>
      <c r="Q775" t="str">
        <f t="shared" si="76"/>
        <v>publishing</v>
      </c>
      <c r="R775" t="str">
        <f t="shared" si="77"/>
        <v>fiction</v>
      </c>
      <c r="S775" s="10">
        <f t="shared" si="78"/>
        <v>42100.735937499994</v>
      </c>
      <c r="T775" s="10">
        <f t="shared" si="7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8226</v>
      </c>
      <c r="I776">
        <v>1393181018</v>
      </c>
      <c r="J776">
        <v>1390589018</v>
      </c>
      <c r="K776" t="b">
        <v>0</v>
      </c>
      <c r="L776" s="7">
        <v>9</v>
      </c>
      <c r="M776" t="b">
        <v>0</v>
      </c>
      <c r="N776" t="s">
        <v>8255</v>
      </c>
      <c r="O776" s="5">
        <f t="shared" si="74"/>
        <v>70.199999999999989</v>
      </c>
      <c r="P776" s="6">
        <f t="shared" si="75"/>
        <v>39</v>
      </c>
      <c r="Q776" t="str">
        <f t="shared" si="76"/>
        <v>publishing</v>
      </c>
      <c r="R776" t="str">
        <f t="shared" si="77"/>
        <v>fiction</v>
      </c>
      <c r="S776" s="10">
        <f t="shared" si="78"/>
        <v>41663.780300925922</v>
      </c>
      <c r="T776" s="10">
        <f t="shared" si="7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8226</v>
      </c>
      <c r="I777">
        <v>1323998795</v>
      </c>
      <c r="J777">
        <v>1321406795</v>
      </c>
      <c r="K777" t="b">
        <v>0</v>
      </c>
      <c r="L777" s="7">
        <v>5</v>
      </c>
      <c r="M777" t="b">
        <v>0</v>
      </c>
      <c r="N777" t="s">
        <v>8255</v>
      </c>
      <c r="O777" s="5">
        <f t="shared" si="74"/>
        <v>1.7000000000000002</v>
      </c>
      <c r="P777" s="6">
        <f t="shared" si="75"/>
        <v>34</v>
      </c>
      <c r="Q777" t="str">
        <f t="shared" si="76"/>
        <v>publishing</v>
      </c>
      <c r="R777" t="str">
        <f t="shared" si="77"/>
        <v>fiction</v>
      </c>
      <c r="S777" s="10">
        <f t="shared" si="78"/>
        <v>40863.060127314813</v>
      </c>
      <c r="T777" s="10">
        <f t="shared" si="7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8226</v>
      </c>
      <c r="I778">
        <v>1444539600</v>
      </c>
      <c r="J778">
        <v>1441297645</v>
      </c>
      <c r="K778" t="b">
        <v>0</v>
      </c>
      <c r="L778" s="7">
        <v>57</v>
      </c>
      <c r="M778" t="b">
        <v>0</v>
      </c>
      <c r="N778" t="s">
        <v>8255</v>
      </c>
      <c r="O778" s="5">
        <f t="shared" si="74"/>
        <v>51.4</v>
      </c>
      <c r="P778" s="6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8"/>
        <v>42250.685706018514</v>
      </c>
      <c r="T778" s="10">
        <f t="shared" si="7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8226</v>
      </c>
      <c r="I779">
        <v>1375313577</v>
      </c>
      <c r="J779">
        <v>1372721577</v>
      </c>
      <c r="K779" t="b">
        <v>0</v>
      </c>
      <c r="L779" s="7">
        <v>3</v>
      </c>
      <c r="M779" t="b">
        <v>0</v>
      </c>
      <c r="N779" t="s">
        <v>8255</v>
      </c>
      <c r="O779" s="5">
        <f t="shared" si="74"/>
        <v>0.70000000000000007</v>
      </c>
      <c r="P779" s="6">
        <f t="shared" si="75"/>
        <v>7</v>
      </c>
      <c r="Q779" t="str">
        <f t="shared" si="76"/>
        <v>publishing</v>
      </c>
      <c r="R779" t="str">
        <f t="shared" si="77"/>
        <v>fiction</v>
      </c>
      <c r="S779" s="10">
        <f t="shared" si="78"/>
        <v>41456.981215277774</v>
      </c>
      <c r="T779" s="10">
        <f t="shared" si="7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8226</v>
      </c>
      <c r="I780">
        <v>1398876680</v>
      </c>
      <c r="J780">
        <v>1396284680</v>
      </c>
      <c r="K780" t="b">
        <v>0</v>
      </c>
      <c r="L780" s="7">
        <v>1</v>
      </c>
      <c r="M780" t="b">
        <v>0</v>
      </c>
      <c r="N780" t="s">
        <v>8255</v>
      </c>
      <c r="O780" s="5">
        <f t="shared" si="74"/>
        <v>0.4</v>
      </c>
      <c r="P780" s="6">
        <f t="shared" si="75"/>
        <v>2</v>
      </c>
      <c r="Q780" t="str">
        <f t="shared" si="76"/>
        <v>publishing</v>
      </c>
      <c r="R780" t="str">
        <f t="shared" si="77"/>
        <v>fiction</v>
      </c>
      <c r="S780" s="10">
        <f t="shared" si="78"/>
        <v>41729.702314814815</v>
      </c>
      <c r="T780" s="10">
        <f t="shared" si="7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8226</v>
      </c>
      <c r="I781">
        <v>1287115200</v>
      </c>
      <c r="J781">
        <v>1284567905</v>
      </c>
      <c r="K781" t="b">
        <v>0</v>
      </c>
      <c r="L781" s="7">
        <v>6</v>
      </c>
      <c r="M781" t="b">
        <v>0</v>
      </c>
      <c r="N781" t="s">
        <v>8255</v>
      </c>
      <c r="O781" s="5">
        <f t="shared" si="74"/>
        <v>2.666666666666667</v>
      </c>
      <c r="P781" s="6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8"/>
        <v>40436.68408564815</v>
      </c>
      <c r="T781" s="10">
        <f t="shared" si="7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8226</v>
      </c>
      <c r="I782">
        <v>1304439025</v>
      </c>
      <c r="J782">
        <v>1301847025</v>
      </c>
      <c r="K782" t="b">
        <v>0</v>
      </c>
      <c r="L782" s="7">
        <v>27</v>
      </c>
      <c r="M782" t="b">
        <v>1</v>
      </c>
      <c r="N782" t="s">
        <v>8256</v>
      </c>
      <c r="O782" s="5">
        <f t="shared" si="74"/>
        <v>104</v>
      </c>
      <c r="P782" s="6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8"/>
        <v>40636.673900462964</v>
      </c>
      <c r="T782" s="10">
        <f t="shared" si="7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8226</v>
      </c>
      <c r="I783">
        <v>1370649674</v>
      </c>
      <c r="J783">
        <v>1368057674</v>
      </c>
      <c r="K783" t="b">
        <v>0</v>
      </c>
      <c r="L783" s="7">
        <v>25</v>
      </c>
      <c r="M783" t="b">
        <v>1</v>
      </c>
      <c r="N783" t="s">
        <v>8256</v>
      </c>
      <c r="O783" s="5">
        <f t="shared" si="74"/>
        <v>133.15375</v>
      </c>
      <c r="P783" s="6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8"/>
        <v>41403.000856481485</v>
      </c>
      <c r="T783" s="10">
        <f t="shared" si="7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8226</v>
      </c>
      <c r="I784">
        <v>1345918302</v>
      </c>
      <c r="J784">
        <v>1343326302</v>
      </c>
      <c r="K784" t="b">
        <v>0</v>
      </c>
      <c r="L784" s="7">
        <v>14</v>
      </c>
      <c r="M784" t="b">
        <v>1</v>
      </c>
      <c r="N784" t="s">
        <v>8256</v>
      </c>
      <c r="O784" s="5">
        <f t="shared" si="74"/>
        <v>100</v>
      </c>
      <c r="P784" s="6">
        <f t="shared" si="75"/>
        <v>50</v>
      </c>
      <c r="Q784" t="str">
        <f t="shared" si="76"/>
        <v>music</v>
      </c>
      <c r="R784" t="str">
        <f t="shared" si="77"/>
        <v>rock</v>
      </c>
      <c r="S784" s="10">
        <f t="shared" si="78"/>
        <v>41116.758125</v>
      </c>
      <c r="T784" s="10">
        <f t="shared" si="7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8226</v>
      </c>
      <c r="I785">
        <v>1335564000</v>
      </c>
      <c r="J785">
        <v>1332182049</v>
      </c>
      <c r="K785" t="b">
        <v>0</v>
      </c>
      <c r="L785" s="7">
        <v>35</v>
      </c>
      <c r="M785" t="b">
        <v>1</v>
      </c>
      <c r="N785" t="s">
        <v>8256</v>
      </c>
      <c r="O785" s="5">
        <f t="shared" si="74"/>
        <v>148.13333333333333</v>
      </c>
      <c r="P785" s="6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8"/>
        <v>40987.773715277777</v>
      </c>
      <c r="T785" s="10">
        <f t="shared" si="7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8226</v>
      </c>
      <c r="I786">
        <v>1395023719</v>
      </c>
      <c r="J786">
        <v>1391571319</v>
      </c>
      <c r="K786" t="b">
        <v>0</v>
      </c>
      <c r="L786" s="7">
        <v>10</v>
      </c>
      <c r="M786" t="b">
        <v>1</v>
      </c>
      <c r="N786" t="s">
        <v>8256</v>
      </c>
      <c r="O786" s="5">
        <f t="shared" si="74"/>
        <v>102.49999999999999</v>
      </c>
      <c r="P786" s="6">
        <f t="shared" si="75"/>
        <v>102.5</v>
      </c>
      <c r="Q786" t="str">
        <f t="shared" si="76"/>
        <v>music</v>
      </c>
      <c r="R786" t="str">
        <f t="shared" si="77"/>
        <v>rock</v>
      </c>
      <c r="S786" s="10">
        <f t="shared" si="78"/>
        <v>41675.149525462963</v>
      </c>
      <c r="T786" s="10">
        <f t="shared" si="7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8226</v>
      </c>
      <c r="I787">
        <v>1362060915</v>
      </c>
      <c r="J787">
        <v>1359468915</v>
      </c>
      <c r="K787" t="b">
        <v>0</v>
      </c>
      <c r="L787" s="7">
        <v>29</v>
      </c>
      <c r="M787" t="b">
        <v>1</v>
      </c>
      <c r="N787" t="s">
        <v>8256</v>
      </c>
      <c r="O787" s="5">
        <f t="shared" si="74"/>
        <v>180.62799999999999</v>
      </c>
      <c r="P787" s="6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8"/>
        <v>41303.593923611108</v>
      </c>
      <c r="T787" s="10">
        <f t="shared" si="7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8226</v>
      </c>
      <c r="I788">
        <v>1336751220</v>
      </c>
      <c r="J788">
        <v>1331774434</v>
      </c>
      <c r="K788" t="b">
        <v>0</v>
      </c>
      <c r="L788" s="7">
        <v>44</v>
      </c>
      <c r="M788" t="b">
        <v>1</v>
      </c>
      <c r="N788" t="s">
        <v>8256</v>
      </c>
      <c r="O788" s="5">
        <f t="shared" si="74"/>
        <v>142.79999999999998</v>
      </c>
      <c r="P788" s="6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8"/>
        <v>40983.055949074071</v>
      </c>
      <c r="T788" s="10">
        <f t="shared" si="7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8226</v>
      </c>
      <c r="I789">
        <v>1383318226</v>
      </c>
      <c r="J789">
        <v>1380726226</v>
      </c>
      <c r="K789" t="b">
        <v>0</v>
      </c>
      <c r="L789" s="7">
        <v>17</v>
      </c>
      <c r="M789" t="b">
        <v>1</v>
      </c>
      <c r="N789" t="s">
        <v>8256</v>
      </c>
      <c r="O789" s="5">
        <f t="shared" si="74"/>
        <v>114.16666666666666</v>
      </c>
      <c r="P789" s="6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8"/>
        <v>41549.627615740741</v>
      </c>
      <c r="T789" s="10">
        <f t="shared" si="7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8226</v>
      </c>
      <c r="I790">
        <v>1341633540</v>
      </c>
      <c r="J790">
        <v>1338336588</v>
      </c>
      <c r="K790" t="b">
        <v>0</v>
      </c>
      <c r="L790" s="7">
        <v>34</v>
      </c>
      <c r="M790" t="b">
        <v>1</v>
      </c>
      <c r="N790" t="s">
        <v>8256</v>
      </c>
      <c r="O790" s="5">
        <f t="shared" si="74"/>
        <v>203.505</v>
      </c>
      <c r="P790" s="6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8"/>
        <v>41059.006805555553</v>
      </c>
      <c r="T790" s="10">
        <f t="shared" si="7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8226</v>
      </c>
      <c r="I791">
        <v>1358755140</v>
      </c>
      <c r="J791">
        <v>1357187280</v>
      </c>
      <c r="K791" t="b">
        <v>0</v>
      </c>
      <c r="L791" s="7">
        <v>14</v>
      </c>
      <c r="M791" t="b">
        <v>1</v>
      </c>
      <c r="N791" t="s">
        <v>8256</v>
      </c>
      <c r="O791" s="5">
        <f t="shared" si="74"/>
        <v>109.41176470588236</v>
      </c>
      <c r="P791" s="6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8"/>
        <v>41277.186111111114</v>
      </c>
      <c r="T791" s="10">
        <f t="shared" si="7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8226</v>
      </c>
      <c r="I792">
        <v>1359680939</v>
      </c>
      <c r="J792">
        <v>1357088939</v>
      </c>
      <c r="K792" t="b">
        <v>0</v>
      </c>
      <c r="L792" s="7">
        <v>156</v>
      </c>
      <c r="M792" t="b">
        <v>1</v>
      </c>
      <c r="N792" t="s">
        <v>8256</v>
      </c>
      <c r="O792" s="5">
        <f t="shared" si="74"/>
        <v>144.37459999999999</v>
      </c>
      <c r="P792" s="6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8"/>
        <v>41276.047905092593</v>
      </c>
      <c r="T792" s="10">
        <f t="shared" si="7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8226</v>
      </c>
      <c r="I793">
        <v>1384322340</v>
      </c>
      <c r="J793">
        <v>1381430646</v>
      </c>
      <c r="K793" t="b">
        <v>0</v>
      </c>
      <c r="L793" s="7">
        <v>128</v>
      </c>
      <c r="M793" t="b">
        <v>1</v>
      </c>
      <c r="N793" t="s">
        <v>8256</v>
      </c>
      <c r="O793" s="5">
        <f t="shared" si="74"/>
        <v>103.86666666666666</v>
      </c>
      <c r="P793" s="6">
        <f t="shared" si="75"/>
        <v>60.859375</v>
      </c>
      <c r="Q793" t="str">
        <f t="shared" si="76"/>
        <v>music</v>
      </c>
      <c r="R793" t="str">
        <f t="shared" si="77"/>
        <v>rock</v>
      </c>
      <c r="S793" s="10">
        <f t="shared" si="78"/>
        <v>41557.780624999999</v>
      </c>
      <c r="T793" s="10">
        <f t="shared" si="7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8226</v>
      </c>
      <c r="I794">
        <v>1383861483</v>
      </c>
      <c r="J794">
        <v>1381265883</v>
      </c>
      <c r="K794" t="b">
        <v>0</v>
      </c>
      <c r="L794" s="7">
        <v>60</v>
      </c>
      <c r="M794" t="b">
        <v>1</v>
      </c>
      <c r="N794" t="s">
        <v>8256</v>
      </c>
      <c r="O794" s="5">
        <f t="shared" si="74"/>
        <v>100.44440000000002</v>
      </c>
      <c r="P794" s="6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8"/>
        <v>41555.873645833337</v>
      </c>
      <c r="T794" s="10">
        <f t="shared" si="7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8226</v>
      </c>
      <c r="I795">
        <v>1372827540</v>
      </c>
      <c r="J795">
        <v>1371491244</v>
      </c>
      <c r="K795" t="b">
        <v>0</v>
      </c>
      <c r="L795" s="7">
        <v>32</v>
      </c>
      <c r="M795" t="b">
        <v>1</v>
      </c>
      <c r="N795" t="s">
        <v>8256</v>
      </c>
      <c r="O795" s="5">
        <f t="shared" si="74"/>
        <v>102.77927272727271</v>
      </c>
      <c r="P795" s="6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8"/>
        <v>41442.741249999999</v>
      </c>
      <c r="T795" s="10">
        <f t="shared" si="7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8226</v>
      </c>
      <c r="I796">
        <v>1315242360</v>
      </c>
      <c r="J796">
        <v>1310438737</v>
      </c>
      <c r="K796" t="b">
        <v>0</v>
      </c>
      <c r="L796" s="7">
        <v>53</v>
      </c>
      <c r="M796" t="b">
        <v>1</v>
      </c>
      <c r="N796" t="s">
        <v>8256</v>
      </c>
      <c r="O796" s="5">
        <f t="shared" si="74"/>
        <v>105.31250000000001</v>
      </c>
      <c r="P796" s="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8"/>
        <v>40736.115011574075</v>
      </c>
      <c r="T796" s="10">
        <f t="shared" si="7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8226</v>
      </c>
      <c r="I797">
        <v>1333774740</v>
      </c>
      <c r="J797">
        <v>1330094566</v>
      </c>
      <c r="K797" t="b">
        <v>0</v>
      </c>
      <c r="L797" s="7">
        <v>184</v>
      </c>
      <c r="M797" t="b">
        <v>1</v>
      </c>
      <c r="N797" t="s">
        <v>8256</v>
      </c>
      <c r="O797" s="5">
        <f t="shared" si="74"/>
        <v>111.78571428571429</v>
      </c>
      <c r="P797" s="6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8"/>
        <v>40963.613032407404</v>
      </c>
      <c r="T797" s="10">
        <f t="shared" si="7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8226</v>
      </c>
      <c r="I798">
        <v>1379279400</v>
      </c>
      <c r="J798">
        <v>1376687485</v>
      </c>
      <c r="K798" t="b">
        <v>0</v>
      </c>
      <c r="L798" s="7">
        <v>90</v>
      </c>
      <c r="M798" t="b">
        <v>1</v>
      </c>
      <c r="N798" t="s">
        <v>8256</v>
      </c>
      <c r="O798" s="5">
        <f t="shared" si="74"/>
        <v>101.35000000000001</v>
      </c>
      <c r="P798" s="6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8"/>
        <v>41502.882928240739</v>
      </c>
      <c r="T798" s="10">
        <f t="shared" si="7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8226</v>
      </c>
      <c r="I799">
        <v>1335672000</v>
      </c>
      <c r="J799">
        <v>1332978688</v>
      </c>
      <c r="K799" t="b">
        <v>0</v>
      </c>
      <c r="L799" s="7">
        <v>71</v>
      </c>
      <c r="M799" t="b">
        <v>1</v>
      </c>
      <c r="N799" t="s">
        <v>8256</v>
      </c>
      <c r="O799" s="5">
        <f t="shared" si="74"/>
        <v>107.53333333333333</v>
      </c>
      <c r="P799" s="6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8"/>
        <v>40996.994074074071</v>
      </c>
      <c r="T799" s="10">
        <f t="shared" si="7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8226</v>
      </c>
      <c r="I800">
        <v>1412086187</v>
      </c>
      <c r="J800">
        <v>1409494187</v>
      </c>
      <c r="K800" t="b">
        <v>0</v>
      </c>
      <c r="L800" s="7">
        <v>87</v>
      </c>
      <c r="M800" t="b">
        <v>1</v>
      </c>
      <c r="N800" t="s">
        <v>8256</v>
      </c>
      <c r="O800" s="5">
        <f t="shared" si="74"/>
        <v>114.88571428571429</v>
      </c>
      <c r="P800" s="6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8"/>
        <v>41882.590127314819</v>
      </c>
      <c r="T800" s="10">
        <f t="shared" si="7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8226</v>
      </c>
      <c r="I801">
        <v>1335542446</v>
      </c>
      <c r="J801">
        <v>1332950446</v>
      </c>
      <c r="K801" t="b">
        <v>0</v>
      </c>
      <c r="L801" s="7">
        <v>28</v>
      </c>
      <c r="M801" t="b">
        <v>1</v>
      </c>
      <c r="N801" t="s">
        <v>8256</v>
      </c>
      <c r="O801" s="5">
        <f t="shared" si="74"/>
        <v>100.02</v>
      </c>
      <c r="P801" s="6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8"/>
        <v>40996.667199074072</v>
      </c>
      <c r="T801" s="10">
        <f t="shared" si="7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8227</v>
      </c>
      <c r="I802">
        <v>1410431054</v>
      </c>
      <c r="J802">
        <v>1407839054</v>
      </c>
      <c r="K802" t="b">
        <v>0</v>
      </c>
      <c r="L802" s="7">
        <v>56</v>
      </c>
      <c r="M802" t="b">
        <v>1</v>
      </c>
      <c r="N802" t="s">
        <v>8256</v>
      </c>
      <c r="O802" s="5">
        <f t="shared" si="74"/>
        <v>152.13333333333335</v>
      </c>
      <c r="P802" s="6">
        <f t="shared" si="75"/>
        <v>40.75</v>
      </c>
      <c r="Q802" t="str">
        <f t="shared" si="76"/>
        <v>music</v>
      </c>
      <c r="R802" t="str">
        <f t="shared" si="77"/>
        <v>rock</v>
      </c>
      <c r="S802" s="10">
        <f t="shared" si="78"/>
        <v>41863.433495370373</v>
      </c>
      <c r="T802" s="10">
        <f t="shared" si="7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8226</v>
      </c>
      <c r="I803">
        <v>1309547120</v>
      </c>
      <c r="J803">
        <v>1306955120</v>
      </c>
      <c r="K803" t="b">
        <v>0</v>
      </c>
      <c r="L803" s="7">
        <v>51</v>
      </c>
      <c r="M803" t="b">
        <v>1</v>
      </c>
      <c r="N803" t="s">
        <v>8256</v>
      </c>
      <c r="O803" s="5">
        <f t="shared" si="74"/>
        <v>111.52149999999999</v>
      </c>
      <c r="P803" s="6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8"/>
        <v>40695.795370370368</v>
      </c>
      <c r="T803" s="10">
        <f t="shared" si="7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8226</v>
      </c>
      <c r="I804">
        <v>1347854700</v>
      </c>
      <c r="J804">
        <v>1343867524</v>
      </c>
      <c r="K804" t="b">
        <v>0</v>
      </c>
      <c r="L804" s="7">
        <v>75</v>
      </c>
      <c r="M804" t="b">
        <v>1</v>
      </c>
      <c r="N804" t="s">
        <v>8256</v>
      </c>
      <c r="O804" s="5">
        <f t="shared" si="74"/>
        <v>101.33333333333334</v>
      </c>
      <c r="P804" s="6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8"/>
        <v>41123.022268518522</v>
      </c>
      <c r="T804" s="10">
        <f t="shared" si="7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8226</v>
      </c>
      <c r="I805">
        <v>1306630800</v>
      </c>
      <c r="J805">
        <v>1304376478</v>
      </c>
      <c r="K805" t="b">
        <v>0</v>
      </c>
      <c r="L805" s="7">
        <v>38</v>
      </c>
      <c r="M805" t="b">
        <v>1</v>
      </c>
      <c r="N805" t="s">
        <v>8256</v>
      </c>
      <c r="O805" s="5">
        <f t="shared" si="74"/>
        <v>123.2608695652174</v>
      </c>
      <c r="P805" s="6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8"/>
        <v>40665.949976851851</v>
      </c>
      <c r="T805" s="10">
        <f t="shared" si="7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8226</v>
      </c>
      <c r="I806">
        <v>1311393540</v>
      </c>
      <c r="J806">
        <v>1309919526</v>
      </c>
      <c r="K806" t="b">
        <v>0</v>
      </c>
      <c r="L806" s="7">
        <v>18</v>
      </c>
      <c r="M806" t="b">
        <v>1</v>
      </c>
      <c r="N806" t="s">
        <v>8256</v>
      </c>
      <c r="O806" s="5">
        <f t="shared" si="74"/>
        <v>100</v>
      </c>
      <c r="P806" s="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8"/>
        <v>40730.105625000004</v>
      </c>
      <c r="T806" s="10">
        <f t="shared" si="7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8226</v>
      </c>
      <c r="I807">
        <v>1310857200</v>
      </c>
      <c r="J807">
        <v>1306525512</v>
      </c>
      <c r="K807" t="b">
        <v>0</v>
      </c>
      <c r="L807" s="7">
        <v>54</v>
      </c>
      <c r="M807" t="b">
        <v>1</v>
      </c>
      <c r="N807" t="s">
        <v>8256</v>
      </c>
      <c r="O807" s="5">
        <f t="shared" si="74"/>
        <v>105</v>
      </c>
      <c r="P807" s="6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8"/>
        <v>40690.823055555556</v>
      </c>
      <c r="T807" s="10">
        <f t="shared" si="7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8226</v>
      </c>
      <c r="I808">
        <v>1315413339</v>
      </c>
      <c r="J808">
        <v>1312821339</v>
      </c>
      <c r="K808" t="b">
        <v>0</v>
      </c>
      <c r="L808" s="7">
        <v>71</v>
      </c>
      <c r="M808" t="b">
        <v>1</v>
      </c>
      <c r="N808" t="s">
        <v>8256</v>
      </c>
      <c r="O808" s="5">
        <f t="shared" si="74"/>
        <v>104.4375</v>
      </c>
      <c r="P808" s="6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8"/>
        <v>40763.691423611112</v>
      </c>
      <c r="T808" s="10">
        <f t="shared" si="7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8226</v>
      </c>
      <c r="I809">
        <v>1488333600</v>
      </c>
      <c r="J809">
        <v>1485270311</v>
      </c>
      <c r="K809" t="b">
        <v>0</v>
      </c>
      <c r="L809" s="7">
        <v>57</v>
      </c>
      <c r="M809" t="b">
        <v>1</v>
      </c>
      <c r="N809" t="s">
        <v>8256</v>
      </c>
      <c r="O809" s="5">
        <f t="shared" si="74"/>
        <v>105.125</v>
      </c>
      <c r="P809" s="6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8"/>
        <v>42759.628599537042</v>
      </c>
      <c r="T809" s="10">
        <f t="shared" si="7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8224</v>
      </c>
      <c r="H810" t="s">
        <v>8231</v>
      </c>
      <c r="I810">
        <v>1419224340</v>
      </c>
      <c r="J810">
        <v>1416363886</v>
      </c>
      <c r="K810" t="b">
        <v>0</v>
      </c>
      <c r="L810" s="7">
        <v>43</v>
      </c>
      <c r="M810" t="b">
        <v>1</v>
      </c>
      <c r="N810" t="s">
        <v>8256</v>
      </c>
      <c r="O810" s="5">
        <f t="shared" si="74"/>
        <v>100</v>
      </c>
      <c r="P810" s="6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8"/>
        <v>41962.100532407407</v>
      </c>
      <c r="T810" s="10">
        <f t="shared" si="7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8226</v>
      </c>
      <c r="I811">
        <v>1390161630</v>
      </c>
      <c r="J811">
        <v>1387569630</v>
      </c>
      <c r="K811" t="b">
        <v>0</v>
      </c>
      <c r="L811" s="7">
        <v>52</v>
      </c>
      <c r="M811" t="b">
        <v>1</v>
      </c>
      <c r="N811" t="s">
        <v>8256</v>
      </c>
      <c r="O811" s="5">
        <f t="shared" si="74"/>
        <v>103.77499999999999</v>
      </c>
      <c r="P811" s="6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8"/>
        <v>41628.833680555559</v>
      </c>
      <c r="T811" s="10">
        <f t="shared" si="7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8226</v>
      </c>
      <c r="I812">
        <v>1346462462</v>
      </c>
      <c r="J812">
        <v>1343870462</v>
      </c>
      <c r="K812" t="b">
        <v>0</v>
      </c>
      <c r="L812" s="7">
        <v>27</v>
      </c>
      <c r="M812" t="b">
        <v>1</v>
      </c>
      <c r="N812" t="s">
        <v>8256</v>
      </c>
      <c r="O812" s="5">
        <f t="shared" si="74"/>
        <v>105</v>
      </c>
      <c r="P812" s="6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8"/>
        <v>41123.056273148148</v>
      </c>
      <c r="T812" s="10">
        <f t="shared" si="7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8226</v>
      </c>
      <c r="I813">
        <v>1373475120</v>
      </c>
      <c r="J813">
        <v>1371569202</v>
      </c>
      <c r="K813" t="b">
        <v>0</v>
      </c>
      <c r="L813" s="7">
        <v>12</v>
      </c>
      <c r="M813" t="b">
        <v>1</v>
      </c>
      <c r="N813" t="s">
        <v>8256</v>
      </c>
      <c r="O813" s="5">
        <f t="shared" si="74"/>
        <v>104</v>
      </c>
      <c r="P813" s="6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8"/>
        <v>41443.643541666665</v>
      </c>
      <c r="T813" s="10">
        <f t="shared" si="7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8226</v>
      </c>
      <c r="I814">
        <v>1362146280</v>
      </c>
      <c r="J814">
        <v>1357604752</v>
      </c>
      <c r="K814" t="b">
        <v>0</v>
      </c>
      <c r="L814" s="7">
        <v>33</v>
      </c>
      <c r="M814" t="b">
        <v>1</v>
      </c>
      <c r="N814" t="s">
        <v>8256</v>
      </c>
      <c r="O814" s="5">
        <f t="shared" si="74"/>
        <v>151.83333333333334</v>
      </c>
      <c r="P814" s="6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8"/>
        <v>41282.017962962964</v>
      </c>
      <c r="T814" s="10">
        <f t="shared" si="7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8226</v>
      </c>
      <c r="I815">
        <v>1342825365</v>
      </c>
      <c r="J815">
        <v>1340233365</v>
      </c>
      <c r="K815" t="b">
        <v>0</v>
      </c>
      <c r="L815" s="7">
        <v>96</v>
      </c>
      <c r="M815" t="b">
        <v>1</v>
      </c>
      <c r="N815" t="s">
        <v>8256</v>
      </c>
      <c r="O815" s="5">
        <f t="shared" si="74"/>
        <v>159.99600000000001</v>
      </c>
      <c r="P815" s="6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8"/>
        <v>41080.960243055553</v>
      </c>
      <c r="T815" s="10">
        <f t="shared" si="7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8226</v>
      </c>
      <c r="I816">
        <v>1306865040</v>
      </c>
      <c r="J816">
        <v>1305568201</v>
      </c>
      <c r="K816" t="b">
        <v>0</v>
      </c>
      <c r="L816" s="7">
        <v>28</v>
      </c>
      <c r="M816" t="b">
        <v>1</v>
      </c>
      <c r="N816" t="s">
        <v>8256</v>
      </c>
      <c r="O816" s="5">
        <f t="shared" si="74"/>
        <v>127.3</v>
      </c>
      <c r="P816" s="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8"/>
        <v>40679.743067129632</v>
      </c>
      <c r="T816" s="10">
        <f t="shared" si="7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8226</v>
      </c>
      <c r="I817">
        <v>1414879303</v>
      </c>
      <c r="J817">
        <v>1412287303</v>
      </c>
      <c r="K817" t="b">
        <v>0</v>
      </c>
      <c r="L817" s="7">
        <v>43</v>
      </c>
      <c r="M817" t="b">
        <v>1</v>
      </c>
      <c r="N817" t="s">
        <v>8256</v>
      </c>
      <c r="O817" s="5">
        <f t="shared" si="74"/>
        <v>107</v>
      </c>
      <c r="P817" s="6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8"/>
        <v>41914.917858796296</v>
      </c>
      <c r="T817" s="10">
        <f t="shared" si="7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8226</v>
      </c>
      <c r="I818">
        <v>1365489000</v>
      </c>
      <c r="J818">
        <v>1362776043</v>
      </c>
      <c r="K818" t="b">
        <v>0</v>
      </c>
      <c r="L818" s="7">
        <v>205</v>
      </c>
      <c r="M818" t="b">
        <v>1</v>
      </c>
      <c r="N818" t="s">
        <v>8256</v>
      </c>
      <c r="O818" s="5">
        <f t="shared" si="74"/>
        <v>115.12214285714286</v>
      </c>
      <c r="P818" s="6">
        <f t="shared" si="75"/>
        <v>39.31</v>
      </c>
      <c r="Q818" t="str">
        <f t="shared" si="76"/>
        <v>music</v>
      </c>
      <c r="R818" t="str">
        <f t="shared" si="77"/>
        <v>rock</v>
      </c>
      <c r="S818" s="10">
        <f t="shared" si="78"/>
        <v>41341.870868055557</v>
      </c>
      <c r="T818" s="10">
        <f t="shared" si="7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8226</v>
      </c>
      <c r="I819">
        <v>1331441940</v>
      </c>
      <c r="J819">
        <v>1326810211</v>
      </c>
      <c r="K819" t="b">
        <v>0</v>
      </c>
      <c r="L819" s="7">
        <v>23</v>
      </c>
      <c r="M819" t="b">
        <v>1</v>
      </c>
      <c r="N819" t="s">
        <v>8256</v>
      </c>
      <c r="O819" s="5">
        <f t="shared" si="74"/>
        <v>137.11066666666665</v>
      </c>
      <c r="P819" s="6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8"/>
        <v>40925.599664351852</v>
      </c>
      <c r="T819" s="10">
        <f t="shared" si="7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8226</v>
      </c>
      <c r="I820">
        <v>1344358860</v>
      </c>
      <c r="J820">
        <v>1343682681</v>
      </c>
      <c r="K820" t="b">
        <v>0</v>
      </c>
      <c r="L820" s="7">
        <v>19</v>
      </c>
      <c r="M820" t="b">
        <v>1</v>
      </c>
      <c r="N820" t="s">
        <v>8256</v>
      </c>
      <c r="O820" s="5">
        <f t="shared" si="74"/>
        <v>155.71428571428572</v>
      </c>
      <c r="P820" s="6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8"/>
        <v>41120.882881944446</v>
      </c>
      <c r="T820" s="10">
        <f t="shared" si="7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8226</v>
      </c>
      <c r="I821">
        <v>1387601040</v>
      </c>
      <c r="J821">
        <v>1386806254</v>
      </c>
      <c r="K821" t="b">
        <v>0</v>
      </c>
      <c r="L821" s="7">
        <v>14</v>
      </c>
      <c r="M821" t="b">
        <v>1</v>
      </c>
      <c r="N821" t="s">
        <v>8256</v>
      </c>
      <c r="O821" s="5">
        <f t="shared" si="74"/>
        <v>108.74999999999999</v>
      </c>
      <c r="P821" s="6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8"/>
        <v>41619.998310185183</v>
      </c>
      <c r="T821" s="10">
        <f t="shared" si="7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8226</v>
      </c>
      <c r="I822">
        <v>1402290000</v>
      </c>
      <c r="J822">
        <v>1399666342</v>
      </c>
      <c r="K822" t="b">
        <v>0</v>
      </c>
      <c r="L822" s="7">
        <v>38</v>
      </c>
      <c r="M822" t="b">
        <v>1</v>
      </c>
      <c r="N822" t="s">
        <v>8256</v>
      </c>
      <c r="O822" s="5">
        <f t="shared" si="74"/>
        <v>134.05000000000001</v>
      </c>
      <c r="P822" s="6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8"/>
        <v>41768.841921296298</v>
      </c>
      <c r="T822" s="10">
        <f t="shared" si="7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8226</v>
      </c>
      <c r="I823">
        <v>1430712060</v>
      </c>
      <c r="J823">
        <v>1427753265</v>
      </c>
      <c r="K823" t="b">
        <v>0</v>
      </c>
      <c r="L823" s="7">
        <v>78</v>
      </c>
      <c r="M823" t="b">
        <v>1</v>
      </c>
      <c r="N823" t="s">
        <v>8256</v>
      </c>
      <c r="O823" s="5">
        <f t="shared" si="74"/>
        <v>100</v>
      </c>
      <c r="P823" s="6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8"/>
        <v>42093.922048611115</v>
      </c>
      <c r="T823" s="10">
        <f t="shared" si="7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8226</v>
      </c>
      <c r="I824">
        <v>1349477050</v>
      </c>
      <c r="J824">
        <v>1346885050</v>
      </c>
      <c r="K824" t="b">
        <v>0</v>
      </c>
      <c r="L824" s="7">
        <v>69</v>
      </c>
      <c r="M824" t="b">
        <v>1</v>
      </c>
      <c r="N824" t="s">
        <v>8256</v>
      </c>
      <c r="O824" s="5">
        <f t="shared" si="74"/>
        <v>119.16666666666667</v>
      </c>
      <c r="P824" s="6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8"/>
        <v>41157.947337962964</v>
      </c>
      <c r="T824" s="10">
        <f t="shared" si="7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8226</v>
      </c>
      <c r="I825">
        <v>1427062852</v>
      </c>
      <c r="J825">
        <v>1424474452</v>
      </c>
      <c r="K825" t="b">
        <v>0</v>
      </c>
      <c r="L825" s="7">
        <v>33</v>
      </c>
      <c r="M825" t="b">
        <v>1</v>
      </c>
      <c r="N825" t="s">
        <v>8256</v>
      </c>
      <c r="O825" s="5">
        <f t="shared" si="74"/>
        <v>179.5</v>
      </c>
      <c r="P825" s="6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8"/>
        <v>42055.972824074073</v>
      </c>
      <c r="T825" s="10">
        <f t="shared" si="7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8226</v>
      </c>
      <c r="I826">
        <v>1271573940</v>
      </c>
      <c r="J826">
        <v>1268459318</v>
      </c>
      <c r="K826" t="b">
        <v>0</v>
      </c>
      <c r="L826" s="7">
        <v>54</v>
      </c>
      <c r="M826" t="b">
        <v>1</v>
      </c>
      <c r="N826" t="s">
        <v>8256</v>
      </c>
      <c r="O826" s="5">
        <f t="shared" si="74"/>
        <v>134.38124999999999</v>
      </c>
      <c r="P826" s="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8"/>
        <v>40250.242106481484</v>
      </c>
      <c r="T826" s="10">
        <f t="shared" si="7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8226</v>
      </c>
      <c r="I827">
        <v>1351495284</v>
      </c>
      <c r="J827">
        <v>1349335284</v>
      </c>
      <c r="K827" t="b">
        <v>0</v>
      </c>
      <c r="L827" s="7">
        <v>99</v>
      </c>
      <c r="M827" t="b">
        <v>1</v>
      </c>
      <c r="N827" t="s">
        <v>8256</v>
      </c>
      <c r="O827" s="5">
        <f t="shared" si="74"/>
        <v>100.43200000000002</v>
      </c>
      <c r="P827" s="6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8"/>
        <v>41186.306527777779</v>
      </c>
      <c r="T827" s="10">
        <f t="shared" si="7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8226</v>
      </c>
      <c r="I828">
        <v>1332719730</v>
      </c>
      <c r="J828">
        <v>1330908930</v>
      </c>
      <c r="K828" t="b">
        <v>0</v>
      </c>
      <c r="L828" s="7">
        <v>49</v>
      </c>
      <c r="M828" t="b">
        <v>1</v>
      </c>
      <c r="N828" t="s">
        <v>8256</v>
      </c>
      <c r="O828" s="5">
        <f t="shared" si="74"/>
        <v>101.45454545454547</v>
      </c>
      <c r="P828" s="6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8"/>
        <v>40973.038541666669</v>
      </c>
      <c r="T828" s="10">
        <f t="shared" si="7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8226</v>
      </c>
      <c r="I829">
        <v>1329248940</v>
      </c>
      <c r="J829">
        <v>1326972107</v>
      </c>
      <c r="K829" t="b">
        <v>0</v>
      </c>
      <c r="L829" s="7">
        <v>11</v>
      </c>
      <c r="M829" t="b">
        <v>1</v>
      </c>
      <c r="N829" t="s">
        <v>8256</v>
      </c>
      <c r="O829" s="5">
        <f t="shared" si="74"/>
        <v>103.33333333333334</v>
      </c>
      <c r="P829" s="6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8"/>
        <v>40927.473460648151</v>
      </c>
      <c r="T829" s="10">
        <f t="shared" si="7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8226</v>
      </c>
      <c r="I830">
        <v>1340641440</v>
      </c>
      <c r="J830">
        <v>1339549982</v>
      </c>
      <c r="K830" t="b">
        <v>0</v>
      </c>
      <c r="L830" s="7">
        <v>38</v>
      </c>
      <c r="M830" t="b">
        <v>1</v>
      </c>
      <c r="N830" t="s">
        <v>8256</v>
      </c>
      <c r="O830" s="5">
        <f t="shared" si="74"/>
        <v>107</v>
      </c>
      <c r="P830" s="6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8"/>
        <v>41073.050717592596</v>
      </c>
      <c r="T830" s="10">
        <f t="shared" si="7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8227</v>
      </c>
      <c r="I831">
        <v>1468437240</v>
      </c>
      <c r="J831">
        <v>1463253240</v>
      </c>
      <c r="K831" t="b">
        <v>0</v>
      </c>
      <c r="L831" s="7">
        <v>16</v>
      </c>
      <c r="M831" t="b">
        <v>1</v>
      </c>
      <c r="N831" t="s">
        <v>8256</v>
      </c>
      <c r="O831" s="5">
        <f t="shared" si="74"/>
        <v>104</v>
      </c>
      <c r="P831" s="6">
        <f t="shared" si="75"/>
        <v>32.5</v>
      </c>
      <c r="Q831" t="str">
        <f t="shared" si="76"/>
        <v>music</v>
      </c>
      <c r="R831" t="str">
        <f t="shared" si="77"/>
        <v>rock</v>
      </c>
      <c r="S831" s="10">
        <f t="shared" si="78"/>
        <v>42504.801388888889</v>
      </c>
      <c r="T831" s="10">
        <f t="shared" si="7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8226</v>
      </c>
      <c r="I832">
        <v>1363952225</v>
      </c>
      <c r="J832">
        <v>1361363825</v>
      </c>
      <c r="K832" t="b">
        <v>0</v>
      </c>
      <c r="L832" s="7">
        <v>32</v>
      </c>
      <c r="M832" t="b">
        <v>1</v>
      </c>
      <c r="N832" t="s">
        <v>8256</v>
      </c>
      <c r="O832" s="5">
        <f t="shared" si="74"/>
        <v>107.83333333333334</v>
      </c>
      <c r="P832" s="6">
        <f t="shared" si="75"/>
        <v>60.65625</v>
      </c>
      <c r="Q832" t="str">
        <f t="shared" si="76"/>
        <v>music</v>
      </c>
      <c r="R832" t="str">
        <f t="shared" si="77"/>
        <v>rock</v>
      </c>
      <c r="S832" s="10">
        <f t="shared" si="78"/>
        <v>41325.525752314818</v>
      </c>
      <c r="T832" s="10">
        <f t="shared" si="7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8226</v>
      </c>
      <c r="I833">
        <v>1335540694</v>
      </c>
      <c r="J833">
        <v>1332948694</v>
      </c>
      <c r="K833" t="b">
        <v>0</v>
      </c>
      <c r="L833" s="7">
        <v>20</v>
      </c>
      <c r="M833" t="b">
        <v>1</v>
      </c>
      <c r="N833" t="s">
        <v>8256</v>
      </c>
      <c r="O833" s="5">
        <f t="shared" ref="O833:O896" si="80">(E833/D833)*100</f>
        <v>233.33333333333334</v>
      </c>
      <c r="P833" s="6">
        <f t="shared" si="75"/>
        <v>175</v>
      </c>
      <c r="Q833" t="str">
        <f t="shared" si="76"/>
        <v>music</v>
      </c>
      <c r="R833" t="str">
        <f t="shared" si="77"/>
        <v>rock</v>
      </c>
      <c r="S833" s="10">
        <f t="shared" si="78"/>
        <v>40996.646921296298</v>
      </c>
      <c r="T833" s="10">
        <f t="shared" si="7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8226</v>
      </c>
      <c r="I834">
        <v>1327133580</v>
      </c>
      <c r="J834">
        <v>1321978335</v>
      </c>
      <c r="K834" t="b">
        <v>0</v>
      </c>
      <c r="L834" s="7">
        <v>154</v>
      </c>
      <c r="M834" t="b">
        <v>1</v>
      </c>
      <c r="N834" t="s">
        <v>8256</v>
      </c>
      <c r="O834" s="5">
        <f t="shared" si="80"/>
        <v>100.60706666666665</v>
      </c>
      <c r="P834" s="6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0">
        <f t="shared" si="78"/>
        <v>40869.675173611111</v>
      </c>
      <c r="T834" s="10">
        <f t="shared" si="7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8226</v>
      </c>
      <c r="I835">
        <v>1397941475</v>
      </c>
      <c r="J835">
        <v>1395349475</v>
      </c>
      <c r="K835" t="b">
        <v>0</v>
      </c>
      <c r="L835" s="7">
        <v>41</v>
      </c>
      <c r="M835" t="b">
        <v>1</v>
      </c>
      <c r="N835" t="s">
        <v>8256</v>
      </c>
      <c r="O835" s="5">
        <f t="shared" si="80"/>
        <v>101.66666666666666</v>
      </c>
      <c r="P835" s="6">
        <f t="shared" ref="P835:P898" si="81">IF(L835,E835/L835,0)</f>
        <v>148.78048780487805</v>
      </c>
      <c r="Q835" t="str">
        <f t="shared" ref="Q835:Q898" si="82">LEFT(N835,SEARCH("/",N835,1)-1)</f>
        <v>music</v>
      </c>
      <c r="R835" t="str">
        <f t="shared" ref="R835:R898" si="83">RIGHT(N835,LEN(N835)-SEARCH("/",N835))</f>
        <v>rock</v>
      </c>
      <c r="S835" s="10">
        <f t="shared" ref="S835:S898" si="84">(((J835/60)/60/24)+DATE(1970,1,1))</f>
        <v>41718.878182870372</v>
      </c>
      <c r="T835" s="10">
        <f t="shared" ref="T835:T898" si="85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8226</v>
      </c>
      <c r="I836">
        <v>1372651140</v>
      </c>
      <c r="J836">
        <v>1369770292</v>
      </c>
      <c r="K836" t="b">
        <v>0</v>
      </c>
      <c r="L836" s="7">
        <v>75</v>
      </c>
      <c r="M836" t="b">
        <v>1</v>
      </c>
      <c r="N836" t="s">
        <v>8256</v>
      </c>
      <c r="O836" s="5">
        <f t="shared" si="80"/>
        <v>131.0181818181818</v>
      </c>
      <c r="P836" s="6">
        <f t="shared" si="81"/>
        <v>96.08</v>
      </c>
      <c r="Q836" t="str">
        <f t="shared" si="82"/>
        <v>music</v>
      </c>
      <c r="R836" t="str">
        <f t="shared" si="83"/>
        <v>rock</v>
      </c>
      <c r="S836" s="10">
        <f t="shared" si="84"/>
        <v>41422.822824074072</v>
      </c>
      <c r="T836" s="10">
        <f t="shared" si="8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8226</v>
      </c>
      <c r="I837">
        <v>1337396400</v>
      </c>
      <c r="J837">
        <v>1333709958</v>
      </c>
      <c r="K837" t="b">
        <v>0</v>
      </c>
      <c r="L837" s="7">
        <v>40</v>
      </c>
      <c r="M837" t="b">
        <v>1</v>
      </c>
      <c r="N837" t="s">
        <v>8256</v>
      </c>
      <c r="O837" s="5">
        <f t="shared" si="80"/>
        <v>117.25000000000001</v>
      </c>
      <c r="P837" s="6">
        <f t="shared" si="81"/>
        <v>58.625</v>
      </c>
      <c r="Q837" t="str">
        <f t="shared" si="82"/>
        <v>music</v>
      </c>
      <c r="R837" t="str">
        <f t="shared" si="83"/>
        <v>rock</v>
      </c>
      <c r="S837" s="10">
        <f t="shared" si="84"/>
        <v>41005.45784722222</v>
      </c>
      <c r="T837" s="10">
        <f t="shared" si="8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8226</v>
      </c>
      <c r="I838">
        <v>1381108918</v>
      </c>
      <c r="J838">
        <v>1378516918</v>
      </c>
      <c r="K838" t="b">
        <v>0</v>
      </c>
      <c r="L838" s="7">
        <v>46</v>
      </c>
      <c r="M838" t="b">
        <v>1</v>
      </c>
      <c r="N838" t="s">
        <v>8256</v>
      </c>
      <c r="O838" s="5">
        <f t="shared" si="80"/>
        <v>100.93039999999999</v>
      </c>
      <c r="P838" s="6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84"/>
        <v>41524.056921296295</v>
      </c>
      <c r="T838" s="10">
        <f t="shared" si="8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8226</v>
      </c>
      <c r="I839">
        <v>1398988662</v>
      </c>
      <c r="J839">
        <v>1396396662</v>
      </c>
      <c r="K839" t="b">
        <v>0</v>
      </c>
      <c r="L839" s="7">
        <v>62</v>
      </c>
      <c r="M839" t="b">
        <v>1</v>
      </c>
      <c r="N839" t="s">
        <v>8256</v>
      </c>
      <c r="O839" s="5">
        <f t="shared" si="80"/>
        <v>121.8</v>
      </c>
      <c r="P839" s="6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84"/>
        <v>41730.998402777775</v>
      </c>
      <c r="T839" s="10">
        <f t="shared" si="8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8226</v>
      </c>
      <c r="I840">
        <v>1326835985</v>
      </c>
      <c r="J840">
        <v>1324243985</v>
      </c>
      <c r="K840" t="b">
        <v>0</v>
      </c>
      <c r="L840" s="7">
        <v>61</v>
      </c>
      <c r="M840" t="b">
        <v>1</v>
      </c>
      <c r="N840" t="s">
        <v>8256</v>
      </c>
      <c r="O840" s="5">
        <f t="shared" si="80"/>
        <v>145.4</v>
      </c>
      <c r="P840" s="6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84"/>
        <v>40895.897974537038</v>
      </c>
      <c r="T840" s="10">
        <f t="shared" si="8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8226</v>
      </c>
      <c r="I841">
        <v>1348337956</v>
      </c>
      <c r="J841">
        <v>1345745956</v>
      </c>
      <c r="K841" t="b">
        <v>0</v>
      </c>
      <c r="L841" s="7">
        <v>96</v>
      </c>
      <c r="M841" t="b">
        <v>1</v>
      </c>
      <c r="N841" t="s">
        <v>8256</v>
      </c>
      <c r="O841" s="5">
        <f t="shared" si="80"/>
        <v>116.61660000000001</v>
      </c>
      <c r="P841" s="6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84"/>
        <v>41144.763379629629</v>
      </c>
      <c r="T841" s="10">
        <f t="shared" si="8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8226</v>
      </c>
      <c r="I842">
        <v>1474694787</v>
      </c>
      <c r="J842">
        <v>1472102787</v>
      </c>
      <c r="K842" t="b">
        <v>0</v>
      </c>
      <c r="L842" s="7">
        <v>190</v>
      </c>
      <c r="M842" t="b">
        <v>1</v>
      </c>
      <c r="N842" t="s">
        <v>8257</v>
      </c>
      <c r="O842" s="5">
        <f t="shared" si="80"/>
        <v>120.4166</v>
      </c>
      <c r="P842" s="6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84"/>
        <v>42607.226701388892</v>
      </c>
      <c r="T842" s="10">
        <f t="shared" si="8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8226</v>
      </c>
      <c r="I843">
        <v>1415653663</v>
      </c>
      <c r="J843">
        <v>1413058063</v>
      </c>
      <c r="K843" t="b">
        <v>1</v>
      </c>
      <c r="L843" s="7">
        <v>94</v>
      </c>
      <c r="M843" t="b">
        <v>1</v>
      </c>
      <c r="N843" t="s">
        <v>8257</v>
      </c>
      <c r="O843" s="5">
        <f t="shared" si="80"/>
        <v>101.32000000000001</v>
      </c>
      <c r="P843" s="6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84"/>
        <v>41923.838692129626</v>
      </c>
      <c r="T843" s="10">
        <f t="shared" si="8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8224</v>
      </c>
      <c r="H844" t="s">
        <v>8231</v>
      </c>
      <c r="I844">
        <v>1381723140</v>
      </c>
      <c r="J844">
        <v>1378735983</v>
      </c>
      <c r="K844" t="b">
        <v>1</v>
      </c>
      <c r="L844" s="7">
        <v>39</v>
      </c>
      <c r="M844" t="b">
        <v>1</v>
      </c>
      <c r="N844" t="s">
        <v>8257</v>
      </c>
      <c r="O844" s="5">
        <f t="shared" si="80"/>
        <v>104.32</v>
      </c>
      <c r="P844" s="6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84"/>
        <v>41526.592395833337</v>
      </c>
      <c r="T844" s="10">
        <f t="shared" si="8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8226</v>
      </c>
      <c r="I845">
        <v>1481184000</v>
      </c>
      <c r="J845">
        <v>1479708680</v>
      </c>
      <c r="K845" t="b">
        <v>0</v>
      </c>
      <c r="L845" s="7">
        <v>127</v>
      </c>
      <c r="M845" t="b">
        <v>1</v>
      </c>
      <c r="N845" t="s">
        <v>8257</v>
      </c>
      <c r="O845" s="5">
        <f t="shared" si="80"/>
        <v>267.13333333333333</v>
      </c>
      <c r="P845" s="6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84"/>
        <v>42695.257870370369</v>
      </c>
      <c r="T845" s="10">
        <f t="shared" si="8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8226</v>
      </c>
      <c r="I846">
        <v>1414817940</v>
      </c>
      <c r="J846">
        <v>1411489552</v>
      </c>
      <c r="K846" t="b">
        <v>1</v>
      </c>
      <c r="L846" s="7">
        <v>159</v>
      </c>
      <c r="M846" t="b">
        <v>1</v>
      </c>
      <c r="N846" t="s">
        <v>8257</v>
      </c>
      <c r="O846" s="5">
        <f t="shared" si="80"/>
        <v>194.13333333333333</v>
      </c>
      <c r="P846" s="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84"/>
        <v>41905.684629629628</v>
      </c>
      <c r="T846" s="10">
        <f t="shared" si="8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8226</v>
      </c>
      <c r="I847">
        <v>1473047940</v>
      </c>
      <c r="J847">
        <v>1469595396</v>
      </c>
      <c r="K847" t="b">
        <v>0</v>
      </c>
      <c r="L847" s="7">
        <v>177</v>
      </c>
      <c r="M847" t="b">
        <v>1</v>
      </c>
      <c r="N847" t="s">
        <v>8257</v>
      </c>
      <c r="O847" s="5">
        <f t="shared" si="80"/>
        <v>120.3802</v>
      </c>
      <c r="P847" s="6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84"/>
        <v>42578.205972222218</v>
      </c>
      <c r="T847" s="10">
        <f t="shared" si="8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8227</v>
      </c>
      <c r="I848">
        <v>1394460000</v>
      </c>
      <c r="J848">
        <v>1393233855</v>
      </c>
      <c r="K848" t="b">
        <v>0</v>
      </c>
      <c r="L848" s="7">
        <v>47</v>
      </c>
      <c r="M848" t="b">
        <v>1</v>
      </c>
      <c r="N848" t="s">
        <v>8257</v>
      </c>
      <c r="O848" s="5">
        <f t="shared" si="80"/>
        <v>122.00090909090908</v>
      </c>
      <c r="P848" s="6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84"/>
        <v>41694.391840277778</v>
      </c>
      <c r="T848" s="10">
        <f t="shared" si="8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8226</v>
      </c>
      <c r="I849">
        <v>1436555376</v>
      </c>
      <c r="J849">
        <v>1433963376</v>
      </c>
      <c r="K849" t="b">
        <v>0</v>
      </c>
      <c r="L849" s="7">
        <v>1</v>
      </c>
      <c r="M849" t="b">
        <v>1</v>
      </c>
      <c r="N849" t="s">
        <v>8257</v>
      </c>
      <c r="O849" s="5">
        <f t="shared" si="80"/>
        <v>100</v>
      </c>
      <c r="P849" s="6">
        <f t="shared" si="81"/>
        <v>10</v>
      </c>
      <c r="Q849" t="str">
        <f t="shared" si="82"/>
        <v>music</v>
      </c>
      <c r="R849" t="str">
        <f t="shared" si="83"/>
        <v>metal</v>
      </c>
      <c r="S849" s="10">
        <f t="shared" si="84"/>
        <v>42165.79833333334</v>
      </c>
      <c r="T849" s="10">
        <f t="shared" si="8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8226</v>
      </c>
      <c r="I850">
        <v>1429038033</v>
      </c>
      <c r="J850">
        <v>1426446033</v>
      </c>
      <c r="K850" t="b">
        <v>0</v>
      </c>
      <c r="L850" s="7">
        <v>16</v>
      </c>
      <c r="M850" t="b">
        <v>1</v>
      </c>
      <c r="N850" t="s">
        <v>8257</v>
      </c>
      <c r="O850" s="5">
        <f t="shared" si="80"/>
        <v>100</v>
      </c>
      <c r="P850" s="6">
        <f t="shared" si="81"/>
        <v>18.75</v>
      </c>
      <c r="Q850" t="str">
        <f t="shared" si="82"/>
        <v>music</v>
      </c>
      <c r="R850" t="str">
        <f t="shared" si="83"/>
        <v>metal</v>
      </c>
      <c r="S850" s="10">
        <f t="shared" si="84"/>
        <v>42078.792048611111</v>
      </c>
      <c r="T850" s="10">
        <f t="shared" si="8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8226</v>
      </c>
      <c r="I851">
        <v>1426473264</v>
      </c>
      <c r="J851">
        <v>1424057664</v>
      </c>
      <c r="K851" t="b">
        <v>0</v>
      </c>
      <c r="L851" s="7">
        <v>115</v>
      </c>
      <c r="M851" t="b">
        <v>1</v>
      </c>
      <c r="N851" t="s">
        <v>8257</v>
      </c>
      <c r="O851" s="5">
        <f t="shared" si="80"/>
        <v>119.9</v>
      </c>
      <c r="P851" s="6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84"/>
        <v>42051.148888888885</v>
      </c>
      <c r="T851" s="10">
        <f t="shared" si="8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8226</v>
      </c>
      <c r="I852">
        <v>1461560340</v>
      </c>
      <c r="J852">
        <v>1458762717</v>
      </c>
      <c r="K852" t="b">
        <v>0</v>
      </c>
      <c r="L852" s="7">
        <v>133</v>
      </c>
      <c r="M852" t="b">
        <v>1</v>
      </c>
      <c r="N852" t="s">
        <v>8257</v>
      </c>
      <c r="O852" s="5">
        <f t="shared" si="80"/>
        <v>155.17499999999998</v>
      </c>
      <c r="P852" s="6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84"/>
        <v>42452.827743055561</v>
      </c>
      <c r="T852" s="10">
        <f t="shared" si="8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8224</v>
      </c>
      <c r="H853" t="s">
        <v>8229</v>
      </c>
      <c r="I853">
        <v>1469994300</v>
      </c>
      <c r="J853">
        <v>1464815253</v>
      </c>
      <c r="K853" t="b">
        <v>0</v>
      </c>
      <c r="L853" s="7">
        <v>70</v>
      </c>
      <c r="M853" t="b">
        <v>1</v>
      </c>
      <c r="N853" t="s">
        <v>8257</v>
      </c>
      <c r="O853" s="5">
        <f t="shared" si="80"/>
        <v>130.44999999999999</v>
      </c>
      <c r="P853" s="6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84"/>
        <v>42522.880243055552</v>
      </c>
      <c r="T853" s="10">
        <f t="shared" si="8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8226</v>
      </c>
      <c r="I854">
        <v>1477342800</v>
      </c>
      <c r="J854">
        <v>1476386395</v>
      </c>
      <c r="K854" t="b">
        <v>0</v>
      </c>
      <c r="L854" s="7">
        <v>62</v>
      </c>
      <c r="M854" t="b">
        <v>1</v>
      </c>
      <c r="N854" t="s">
        <v>8257</v>
      </c>
      <c r="O854" s="5">
        <f t="shared" si="80"/>
        <v>104.97142857142859</v>
      </c>
      <c r="P854" s="6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84"/>
        <v>42656.805497685185</v>
      </c>
      <c r="T854" s="10">
        <f t="shared" si="8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8226</v>
      </c>
      <c r="I855">
        <v>1424116709</v>
      </c>
      <c r="J855">
        <v>1421524709</v>
      </c>
      <c r="K855" t="b">
        <v>0</v>
      </c>
      <c r="L855" s="7">
        <v>10</v>
      </c>
      <c r="M855" t="b">
        <v>1</v>
      </c>
      <c r="N855" t="s">
        <v>8257</v>
      </c>
      <c r="O855" s="5">
        <f t="shared" si="80"/>
        <v>100</v>
      </c>
      <c r="P855" s="6">
        <f t="shared" si="81"/>
        <v>30</v>
      </c>
      <c r="Q855" t="str">
        <f t="shared" si="82"/>
        <v>music</v>
      </c>
      <c r="R855" t="str">
        <f t="shared" si="83"/>
        <v>metal</v>
      </c>
      <c r="S855" s="10">
        <f t="shared" si="84"/>
        <v>42021.832280092596</v>
      </c>
      <c r="T855" s="10">
        <f t="shared" si="8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8226</v>
      </c>
      <c r="I856">
        <v>1482901546</v>
      </c>
      <c r="J856">
        <v>1480309546</v>
      </c>
      <c r="K856" t="b">
        <v>0</v>
      </c>
      <c r="L856" s="7">
        <v>499</v>
      </c>
      <c r="M856" t="b">
        <v>1</v>
      </c>
      <c r="N856" t="s">
        <v>8257</v>
      </c>
      <c r="O856" s="5">
        <f t="shared" si="80"/>
        <v>118.2205035971223</v>
      </c>
      <c r="P856" s="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84"/>
        <v>42702.212337962963</v>
      </c>
      <c r="T856" s="10">
        <f t="shared" si="8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8226</v>
      </c>
      <c r="I857">
        <v>1469329217</v>
      </c>
      <c r="J857">
        <v>1466737217</v>
      </c>
      <c r="K857" t="b">
        <v>0</v>
      </c>
      <c r="L857" s="7">
        <v>47</v>
      </c>
      <c r="M857" t="b">
        <v>1</v>
      </c>
      <c r="N857" t="s">
        <v>8257</v>
      </c>
      <c r="O857" s="5">
        <f t="shared" si="80"/>
        <v>103.44827586206897</v>
      </c>
      <c r="P857" s="6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84"/>
        <v>42545.125196759262</v>
      </c>
      <c r="T857" s="10">
        <f t="shared" si="8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8224</v>
      </c>
      <c r="H858" t="s">
        <v>8229</v>
      </c>
      <c r="I858">
        <v>1477422000</v>
      </c>
      <c r="J858">
        <v>1472282956</v>
      </c>
      <c r="K858" t="b">
        <v>0</v>
      </c>
      <c r="L858" s="7">
        <v>28</v>
      </c>
      <c r="M858" t="b">
        <v>1</v>
      </c>
      <c r="N858" t="s">
        <v>8257</v>
      </c>
      <c r="O858" s="5">
        <f t="shared" si="80"/>
        <v>218.00000000000003</v>
      </c>
      <c r="P858" s="6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84"/>
        <v>42609.311990740738</v>
      </c>
      <c r="T858" s="10">
        <f t="shared" si="8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8224</v>
      </c>
      <c r="H859" t="s">
        <v>8229</v>
      </c>
      <c r="I859">
        <v>1448463431</v>
      </c>
      <c r="J859">
        <v>1444831031</v>
      </c>
      <c r="K859" t="b">
        <v>0</v>
      </c>
      <c r="L859" s="7">
        <v>24</v>
      </c>
      <c r="M859" t="b">
        <v>1</v>
      </c>
      <c r="N859" t="s">
        <v>8257</v>
      </c>
      <c r="O859" s="5">
        <f t="shared" si="80"/>
        <v>100</v>
      </c>
      <c r="P859" s="6">
        <f t="shared" si="81"/>
        <v>50</v>
      </c>
      <c r="Q859" t="str">
        <f t="shared" si="82"/>
        <v>music</v>
      </c>
      <c r="R859" t="str">
        <f t="shared" si="83"/>
        <v>metal</v>
      </c>
      <c r="S859" s="10">
        <f t="shared" si="84"/>
        <v>42291.581377314811</v>
      </c>
      <c r="T859" s="10">
        <f t="shared" si="8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8227</v>
      </c>
      <c r="I860">
        <v>1429138740</v>
      </c>
      <c r="J860">
        <v>1426528418</v>
      </c>
      <c r="K860" t="b">
        <v>0</v>
      </c>
      <c r="L860" s="7">
        <v>76</v>
      </c>
      <c r="M860" t="b">
        <v>1</v>
      </c>
      <c r="N860" t="s">
        <v>8257</v>
      </c>
      <c r="O860" s="5">
        <f t="shared" si="80"/>
        <v>144.00583333333333</v>
      </c>
      <c r="P860" s="6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84"/>
        <v>42079.745578703703</v>
      </c>
      <c r="T860" s="10">
        <f t="shared" si="8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8226</v>
      </c>
      <c r="I861">
        <v>1433376000</v>
      </c>
      <c r="J861">
        <v>1430768468</v>
      </c>
      <c r="K861" t="b">
        <v>0</v>
      </c>
      <c r="L861" s="7">
        <v>98</v>
      </c>
      <c r="M861" t="b">
        <v>1</v>
      </c>
      <c r="N861" t="s">
        <v>8257</v>
      </c>
      <c r="O861" s="5">
        <f t="shared" si="80"/>
        <v>104.67500000000001</v>
      </c>
      <c r="P861" s="6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84"/>
        <v>42128.820231481484</v>
      </c>
      <c r="T861" s="10">
        <f t="shared" si="8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8226</v>
      </c>
      <c r="I862">
        <v>1385123713</v>
      </c>
      <c r="J862">
        <v>1382528113</v>
      </c>
      <c r="K862" t="b">
        <v>0</v>
      </c>
      <c r="L862" s="7">
        <v>48</v>
      </c>
      <c r="M862" t="b">
        <v>0</v>
      </c>
      <c r="N862" t="s">
        <v>8258</v>
      </c>
      <c r="O862" s="5">
        <f t="shared" si="80"/>
        <v>18.142857142857142</v>
      </c>
      <c r="P862" s="6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84"/>
        <v>41570.482789351852</v>
      </c>
      <c r="T862" s="10">
        <f t="shared" si="8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8226</v>
      </c>
      <c r="I863">
        <v>1474067404</v>
      </c>
      <c r="J863">
        <v>1471475404</v>
      </c>
      <c r="K863" t="b">
        <v>0</v>
      </c>
      <c r="L863" s="7">
        <v>2</v>
      </c>
      <c r="M863" t="b">
        <v>0</v>
      </c>
      <c r="N863" t="s">
        <v>8258</v>
      </c>
      <c r="O863" s="5">
        <f t="shared" si="80"/>
        <v>2.2444444444444445</v>
      </c>
      <c r="P863" s="6">
        <f t="shared" si="81"/>
        <v>50.5</v>
      </c>
      <c r="Q863" t="str">
        <f t="shared" si="82"/>
        <v>music</v>
      </c>
      <c r="R863" t="str">
        <f t="shared" si="83"/>
        <v>jazz</v>
      </c>
      <c r="S863" s="10">
        <f t="shared" si="84"/>
        <v>42599.965324074074</v>
      </c>
      <c r="T863" s="10">
        <f t="shared" si="8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8224</v>
      </c>
      <c r="H864" t="s">
        <v>8227</v>
      </c>
      <c r="I864">
        <v>1384179548</v>
      </c>
      <c r="J864">
        <v>1381583948</v>
      </c>
      <c r="K864" t="b">
        <v>0</v>
      </c>
      <c r="L864" s="7">
        <v>4</v>
      </c>
      <c r="M864" t="b">
        <v>0</v>
      </c>
      <c r="N864" t="s">
        <v>8258</v>
      </c>
      <c r="O864" s="5">
        <f t="shared" si="80"/>
        <v>0.33999999999999997</v>
      </c>
      <c r="P864" s="6">
        <f t="shared" si="81"/>
        <v>42.5</v>
      </c>
      <c r="Q864" t="str">
        <f t="shared" si="82"/>
        <v>music</v>
      </c>
      <c r="R864" t="str">
        <f t="shared" si="83"/>
        <v>jazz</v>
      </c>
      <c r="S864" s="10">
        <f t="shared" si="84"/>
        <v>41559.5549537037</v>
      </c>
      <c r="T864" s="10">
        <f t="shared" si="8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8226</v>
      </c>
      <c r="I865">
        <v>1329014966</v>
      </c>
      <c r="J865">
        <v>1326422966</v>
      </c>
      <c r="K865" t="b">
        <v>0</v>
      </c>
      <c r="L865" s="7">
        <v>5</v>
      </c>
      <c r="M865" t="b">
        <v>0</v>
      </c>
      <c r="N865" t="s">
        <v>8258</v>
      </c>
      <c r="O865" s="5">
        <f t="shared" si="80"/>
        <v>4.5</v>
      </c>
      <c r="P865" s="6">
        <f t="shared" si="81"/>
        <v>18</v>
      </c>
      <c r="Q865" t="str">
        <f t="shared" si="82"/>
        <v>music</v>
      </c>
      <c r="R865" t="str">
        <f t="shared" si="83"/>
        <v>jazz</v>
      </c>
      <c r="S865" s="10">
        <f t="shared" si="84"/>
        <v>40921.117662037039</v>
      </c>
      <c r="T865" s="10">
        <f t="shared" si="8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8226</v>
      </c>
      <c r="I866">
        <v>1381917540</v>
      </c>
      <c r="J866">
        <v>1379990038</v>
      </c>
      <c r="K866" t="b">
        <v>0</v>
      </c>
      <c r="L866" s="7">
        <v>79</v>
      </c>
      <c r="M866" t="b">
        <v>0</v>
      </c>
      <c r="N866" t="s">
        <v>8258</v>
      </c>
      <c r="O866" s="5">
        <f t="shared" si="80"/>
        <v>41.53846153846154</v>
      </c>
      <c r="P866" s="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84"/>
        <v>41541.106921296298</v>
      </c>
      <c r="T866" s="10">
        <f t="shared" si="8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8226</v>
      </c>
      <c r="I867">
        <v>1358361197</v>
      </c>
      <c r="J867">
        <v>1353177197</v>
      </c>
      <c r="K867" t="b">
        <v>0</v>
      </c>
      <c r="L867" s="7">
        <v>2</v>
      </c>
      <c r="M867" t="b">
        <v>0</v>
      </c>
      <c r="N867" t="s">
        <v>8258</v>
      </c>
      <c r="O867" s="5">
        <f t="shared" si="80"/>
        <v>2.0454545454545454</v>
      </c>
      <c r="P867" s="6">
        <f t="shared" si="81"/>
        <v>22.5</v>
      </c>
      <c r="Q867" t="str">
        <f t="shared" si="82"/>
        <v>music</v>
      </c>
      <c r="R867" t="str">
        <f t="shared" si="83"/>
        <v>jazz</v>
      </c>
      <c r="S867" s="10">
        <f t="shared" si="84"/>
        <v>41230.77311342593</v>
      </c>
      <c r="T867" s="10">
        <f t="shared" si="8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8226</v>
      </c>
      <c r="I868">
        <v>1425136200</v>
      </c>
      <c r="J868">
        <v>1421853518</v>
      </c>
      <c r="K868" t="b">
        <v>0</v>
      </c>
      <c r="L868" s="7">
        <v>11</v>
      </c>
      <c r="M868" t="b">
        <v>0</v>
      </c>
      <c r="N868" t="s">
        <v>8258</v>
      </c>
      <c r="O868" s="5">
        <f t="shared" si="80"/>
        <v>18.285714285714285</v>
      </c>
      <c r="P868" s="6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84"/>
        <v>42025.637939814813</v>
      </c>
      <c r="T868" s="10">
        <f t="shared" si="8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8226</v>
      </c>
      <c r="I869">
        <v>1259643540</v>
      </c>
      <c r="J869">
        <v>1254450706</v>
      </c>
      <c r="K869" t="b">
        <v>0</v>
      </c>
      <c r="L869" s="7">
        <v>11</v>
      </c>
      <c r="M869" t="b">
        <v>0</v>
      </c>
      <c r="N869" t="s">
        <v>8258</v>
      </c>
      <c r="O869" s="5">
        <f t="shared" si="80"/>
        <v>24.02</v>
      </c>
      <c r="P869" s="6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84"/>
        <v>40088.105393518519</v>
      </c>
      <c r="T869" s="10">
        <f t="shared" si="8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8226</v>
      </c>
      <c r="I870">
        <v>1389055198</v>
      </c>
      <c r="J870">
        <v>1386463198</v>
      </c>
      <c r="K870" t="b">
        <v>0</v>
      </c>
      <c r="L870" s="7">
        <v>1</v>
      </c>
      <c r="M870" t="b">
        <v>0</v>
      </c>
      <c r="N870" t="s">
        <v>8258</v>
      </c>
      <c r="O870" s="5">
        <f t="shared" si="80"/>
        <v>0.1111111111111111</v>
      </c>
      <c r="P870" s="6">
        <f t="shared" si="81"/>
        <v>50</v>
      </c>
      <c r="Q870" t="str">
        <f t="shared" si="82"/>
        <v>music</v>
      </c>
      <c r="R870" t="str">
        <f t="shared" si="83"/>
        <v>jazz</v>
      </c>
      <c r="S870" s="10">
        <f t="shared" si="84"/>
        <v>41616.027754629627</v>
      </c>
      <c r="T870" s="10">
        <f t="shared" si="8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8226</v>
      </c>
      <c r="I871">
        <v>1365448657</v>
      </c>
      <c r="J871">
        <v>1362860257</v>
      </c>
      <c r="K871" t="b">
        <v>0</v>
      </c>
      <c r="L871" s="7">
        <v>3</v>
      </c>
      <c r="M871" t="b">
        <v>0</v>
      </c>
      <c r="N871" t="s">
        <v>8258</v>
      </c>
      <c r="O871" s="5">
        <f t="shared" si="80"/>
        <v>11.818181818181818</v>
      </c>
      <c r="P871" s="6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84"/>
        <v>41342.845567129632</v>
      </c>
      <c r="T871" s="10">
        <f t="shared" si="8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8224</v>
      </c>
      <c r="H872" t="s">
        <v>8227</v>
      </c>
      <c r="I872">
        <v>1377995523</v>
      </c>
      <c r="J872">
        <v>1375403523</v>
      </c>
      <c r="K872" t="b">
        <v>0</v>
      </c>
      <c r="L872" s="7">
        <v>5</v>
      </c>
      <c r="M872" t="b">
        <v>0</v>
      </c>
      <c r="N872" t="s">
        <v>8258</v>
      </c>
      <c r="O872" s="5">
        <f t="shared" si="80"/>
        <v>0.31</v>
      </c>
      <c r="P872" s="6">
        <f t="shared" si="81"/>
        <v>12.4</v>
      </c>
      <c r="Q872" t="str">
        <f t="shared" si="82"/>
        <v>music</v>
      </c>
      <c r="R872" t="str">
        <f t="shared" si="83"/>
        <v>jazz</v>
      </c>
      <c r="S872" s="10">
        <f t="shared" si="84"/>
        <v>41488.022256944445</v>
      </c>
      <c r="T872" s="10">
        <f t="shared" si="8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8226</v>
      </c>
      <c r="I873">
        <v>1385735295</v>
      </c>
      <c r="J873">
        <v>1383139695</v>
      </c>
      <c r="K873" t="b">
        <v>0</v>
      </c>
      <c r="L873" s="7">
        <v>12</v>
      </c>
      <c r="M873" t="b">
        <v>0</v>
      </c>
      <c r="N873" t="s">
        <v>8258</v>
      </c>
      <c r="O873" s="5">
        <f t="shared" si="80"/>
        <v>5.416666666666667</v>
      </c>
      <c r="P873" s="6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84"/>
        <v>41577.561284722222</v>
      </c>
      <c r="T873" s="10">
        <f t="shared" si="8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8226</v>
      </c>
      <c r="I874">
        <v>1299786527</v>
      </c>
      <c r="J874">
        <v>1295898527</v>
      </c>
      <c r="K874" t="b">
        <v>0</v>
      </c>
      <c r="L874" s="7">
        <v>2</v>
      </c>
      <c r="M874" t="b">
        <v>0</v>
      </c>
      <c r="N874" t="s">
        <v>8258</v>
      </c>
      <c r="O874" s="5">
        <f t="shared" si="80"/>
        <v>0.8125</v>
      </c>
      <c r="P874" s="6">
        <f t="shared" si="81"/>
        <v>32.5</v>
      </c>
      <c r="Q874" t="str">
        <f t="shared" si="82"/>
        <v>music</v>
      </c>
      <c r="R874" t="str">
        <f t="shared" si="83"/>
        <v>jazz</v>
      </c>
      <c r="S874" s="10">
        <f t="shared" si="84"/>
        <v>40567.825543981482</v>
      </c>
      <c r="T874" s="10">
        <f t="shared" si="8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8226</v>
      </c>
      <c r="I875">
        <v>1352610040</v>
      </c>
      <c r="J875">
        <v>1349150440</v>
      </c>
      <c r="K875" t="b">
        <v>0</v>
      </c>
      <c r="L875" s="7">
        <v>5</v>
      </c>
      <c r="M875" t="b">
        <v>0</v>
      </c>
      <c r="N875" t="s">
        <v>8258</v>
      </c>
      <c r="O875" s="5">
        <f t="shared" si="80"/>
        <v>1.2857142857142856</v>
      </c>
      <c r="P875" s="6">
        <f t="shared" si="81"/>
        <v>9</v>
      </c>
      <c r="Q875" t="str">
        <f t="shared" si="82"/>
        <v>music</v>
      </c>
      <c r="R875" t="str">
        <f t="shared" si="83"/>
        <v>jazz</v>
      </c>
      <c r="S875" s="10">
        <f t="shared" si="84"/>
        <v>41184.167129629634</v>
      </c>
      <c r="T875" s="10">
        <f t="shared" si="8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8226</v>
      </c>
      <c r="I876">
        <v>1367676034</v>
      </c>
      <c r="J876">
        <v>1365084034</v>
      </c>
      <c r="K876" t="b">
        <v>0</v>
      </c>
      <c r="L876" s="7">
        <v>21</v>
      </c>
      <c r="M876" t="b">
        <v>0</v>
      </c>
      <c r="N876" t="s">
        <v>8258</v>
      </c>
      <c r="O876" s="5">
        <f t="shared" si="80"/>
        <v>24.333333333333336</v>
      </c>
      <c r="P876" s="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84"/>
        <v>41368.583726851852</v>
      </c>
      <c r="T876" s="10">
        <f t="shared" si="8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8226</v>
      </c>
      <c r="I877">
        <v>1442856131</v>
      </c>
      <c r="J877">
        <v>1441128131</v>
      </c>
      <c r="K877" t="b">
        <v>0</v>
      </c>
      <c r="L877" s="7">
        <v>0</v>
      </c>
      <c r="M877" t="b">
        <v>0</v>
      </c>
      <c r="N877" t="s">
        <v>8258</v>
      </c>
      <c r="O877" s="5">
        <f t="shared" si="80"/>
        <v>0</v>
      </c>
      <c r="P877" s="6">
        <f t="shared" si="81"/>
        <v>0</v>
      </c>
      <c r="Q877" t="str">
        <f t="shared" si="82"/>
        <v>music</v>
      </c>
      <c r="R877" t="str">
        <f t="shared" si="83"/>
        <v>jazz</v>
      </c>
      <c r="S877" s="10">
        <f t="shared" si="84"/>
        <v>42248.723738425921</v>
      </c>
      <c r="T877" s="10">
        <f t="shared" si="8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8224</v>
      </c>
      <c r="H878" t="s">
        <v>8227</v>
      </c>
      <c r="I878">
        <v>1359978927</v>
      </c>
      <c r="J878">
        <v>1357127727</v>
      </c>
      <c r="K878" t="b">
        <v>0</v>
      </c>
      <c r="L878" s="7">
        <v>45</v>
      </c>
      <c r="M878" t="b">
        <v>0</v>
      </c>
      <c r="N878" t="s">
        <v>8258</v>
      </c>
      <c r="O878" s="5">
        <f t="shared" si="80"/>
        <v>40.799492385786799</v>
      </c>
      <c r="P878" s="6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84"/>
        <v>41276.496840277774</v>
      </c>
      <c r="T878" s="10">
        <f t="shared" si="8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8226</v>
      </c>
      <c r="I879">
        <v>1387479360</v>
      </c>
      <c r="J879">
        <v>1384887360</v>
      </c>
      <c r="K879" t="b">
        <v>0</v>
      </c>
      <c r="L879" s="7">
        <v>29</v>
      </c>
      <c r="M879" t="b">
        <v>0</v>
      </c>
      <c r="N879" t="s">
        <v>8258</v>
      </c>
      <c r="O879" s="5">
        <f t="shared" si="80"/>
        <v>67.55</v>
      </c>
      <c r="P879" s="6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84"/>
        <v>41597.788888888892</v>
      </c>
      <c r="T879" s="10">
        <f t="shared" si="8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8226</v>
      </c>
      <c r="I880">
        <v>1293082524</v>
      </c>
      <c r="J880">
        <v>1290490524</v>
      </c>
      <c r="K880" t="b">
        <v>0</v>
      </c>
      <c r="L880" s="7">
        <v>2</v>
      </c>
      <c r="M880" t="b">
        <v>0</v>
      </c>
      <c r="N880" t="s">
        <v>8258</v>
      </c>
      <c r="O880" s="5">
        <f t="shared" si="80"/>
        <v>1.3</v>
      </c>
      <c r="P880" s="6">
        <f t="shared" si="81"/>
        <v>32.5</v>
      </c>
      <c r="Q880" t="str">
        <f t="shared" si="82"/>
        <v>music</v>
      </c>
      <c r="R880" t="str">
        <f t="shared" si="83"/>
        <v>jazz</v>
      </c>
      <c r="S880" s="10">
        <f t="shared" si="84"/>
        <v>40505.232916666668</v>
      </c>
      <c r="T880" s="10">
        <f t="shared" si="8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8226</v>
      </c>
      <c r="I881">
        <v>1338321305</v>
      </c>
      <c r="J881">
        <v>1336506905</v>
      </c>
      <c r="K881" t="b">
        <v>0</v>
      </c>
      <c r="L881" s="7">
        <v>30</v>
      </c>
      <c r="M881" t="b">
        <v>0</v>
      </c>
      <c r="N881" t="s">
        <v>8258</v>
      </c>
      <c r="O881" s="5">
        <f t="shared" si="80"/>
        <v>30.666666666666664</v>
      </c>
      <c r="P881" s="6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84"/>
        <v>41037.829918981479</v>
      </c>
      <c r="T881" s="10">
        <f t="shared" si="8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8226</v>
      </c>
      <c r="I882">
        <v>1351582938</v>
      </c>
      <c r="J882">
        <v>1348731738</v>
      </c>
      <c r="K882" t="b">
        <v>0</v>
      </c>
      <c r="L882" s="7">
        <v>8</v>
      </c>
      <c r="M882" t="b">
        <v>0</v>
      </c>
      <c r="N882" t="s">
        <v>8259</v>
      </c>
      <c r="O882" s="5">
        <f t="shared" si="80"/>
        <v>2.9894179894179893</v>
      </c>
      <c r="P882" s="6">
        <f t="shared" si="81"/>
        <v>14.125</v>
      </c>
      <c r="Q882" t="str">
        <f t="shared" si="82"/>
        <v>music</v>
      </c>
      <c r="R882" t="str">
        <f t="shared" si="83"/>
        <v>indie rock</v>
      </c>
      <c r="S882" s="10">
        <f t="shared" si="84"/>
        <v>41179.32104166667</v>
      </c>
      <c r="T882" s="10">
        <f t="shared" si="8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8226</v>
      </c>
      <c r="I883">
        <v>1326520886</v>
      </c>
      <c r="J883">
        <v>1322632886</v>
      </c>
      <c r="K883" t="b">
        <v>0</v>
      </c>
      <c r="L883" s="7">
        <v>1</v>
      </c>
      <c r="M883" t="b">
        <v>0</v>
      </c>
      <c r="N883" t="s">
        <v>8259</v>
      </c>
      <c r="O883" s="5">
        <f t="shared" si="80"/>
        <v>0.8</v>
      </c>
      <c r="P883" s="6">
        <f t="shared" si="81"/>
        <v>30</v>
      </c>
      <c r="Q883" t="str">
        <f t="shared" si="82"/>
        <v>music</v>
      </c>
      <c r="R883" t="str">
        <f t="shared" si="83"/>
        <v>indie rock</v>
      </c>
      <c r="S883" s="10">
        <f t="shared" si="84"/>
        <v>40877.25099537037</v>
      </c>
      <c r="T883" s="10">
        <f t="shared" si="8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8226</v>
      </c>
      <c r="I884">
        <v>1315341550</v>
      </c>
      <c r="J884">
        <v>1312490350</v>
      </c>
      <c r="K884" t="b">
        <v>0</v>
      </c>
      <c r="L884" s="7">
        <v>14</v>
      </c>
      <c r="M884" t="b">
        <v>0</v>
      </c>
      <c r="N884" t="s">
        <v>8259</v>
      </c>
      <c r="O884" s="5">
        <f t="shared" si="80"/>
        <v>20.133333333333333</v>
      </c>
      <c r="P884" s="6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84"/>
        <v>40759.860532407409</v>
      </c>
      <c r="T884" s="10">
        <f t="shared" si="8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8226</v>
      </c>
      <c r="I885">
        <v>1456957635</v>
      </c>
      <c r="J885">
        <v>1451773635</v>
      </c>
      <c r="K885" t="b">
        <v>0</v>
      </c>
      <c r="L885" s="7">
        <v>24</v>
      </c>
      <c r="M885" t="b">
        <v>0</v>
      </c>
      <c r="N885" t="s">
        <v>8259</v>
      </c>
      <c r="O885" s="5">
        <f t="shared" si="80"/>
        <v>40.020000000000003</v>
      </c>
      <c r="P885" s="6">
        <f t="shared" si="81"/>
        <v>83.375</v>
      </c>
      <c r="Q885" t="str">
        <f t="shared" si="82"/>
        <v>music</v>
      </c>
      <c r="R885" t="str">
        <f t="shared" si="83"/>
        <v>indie rock</v>
      </c>
      <c r="S885" s="10">
        <f t="shared" si="84"/>
        <v>42371.935590277775</v>
      </c>
      <c r="T885" s="10">
        <f t="shared" si="8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8226</v>
      </c>
      <c r="I886">
        <v>1336789860</v>
      </c>
      <c r="J886">
        <v>1331666146</v>
      </c>
      <c r="K886" t="b">
        <v>0</v>
      </c>
      <c r="L886" s="7">
        <v>2</v>
      </c>
      <c r="M886" t="b">
        <v>0</v>
      </c>
      <c r="N886" t="s">
        <v>8259</v>
      </c>
      <c r="O886" s="5">
        <f t="shared" si="80"/>
        <v>1</v>
      </c>
      <c r="P886" s="6">
        <f t="shared" si="81"/>
        <v>10</v>
      </c>
      <c r="Q886" t="str">
        <f t="shared" si="82"/>
        <v>music</v>
      </c>
      <c r="R886" t="str">
        <f t="shared" si="83"/>
        <v>indie rock</v>
      </c>
      <c r="S886" s="10">
        <f t="shared" si="84"/>
        <v>40981.802615740737</v>
      </c>
      <c r="T886" s="10">
        <f t="shared" si="8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8226</v>
      </c>
      <c r="I887">
        <v>1483137311</v>
      </c>
      <c r="J887">
        <v>1481322911</v>
      </c>
      <c r="K887" t="b">
        <v>0</v>
      </c>
      <c r="L887" s="7">
        <v>21</v>
      </c>
      <c r="M887" t="b">
        <v>0</v>
      </c>
      <c r="N887" t="s">
        <v>8259</v>
      </c>
      <c r="O887" s="5">
        <f t="shared" si="80"/>
        <v>75</v>
      </c>
      <c r="P887" s="6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84"/>
        <v>42713.941099537042</v>
      </c>
      <c r="T887" s="10">
        <f t="shared" si="8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8226</v>
      </c>
      <c r="I888">
        <v>1473972813</v>
      </c>
      <c r="J888">
        <v>1471812813</v>
      </c>
      <c r="K888" t="b">
        <v>0</v>
      </c>
      <c r="L888" s="7">
        <v>7</v>
      </c>
      <c r="M888" t="b">
        <v>0</v>
      </c>
      <c r="N888" t="s">
        <v>8259</v>
      </c>
      <c r="O888" s="5">
        <f t="shared" si="80"/>
        <v>41</v>
      </c>
      <c r="P888" s="6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84"/>
        <v>42603.870520833334</v>
      </c>
      <c r="T888" s="10">
        <f t="shared" si="8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8226</v>
      </c>
      <c r="I889">
        <v>1338159655</v>
      </c>
      <c r="J889">
        <v>1335567655</v>
      </c>
      <c r="K889" t="b">
        <v>0</v>
      </c>
      <c r="L889" s="7">
        <v>0</v>
      </c>
      <c r="M889" t="b">
        <v>0</v>
      </c>
      <c r="N889" t="s">
        <v>8259</v>
      </c>
      <c r="O889" s="5">
        <f t="shared" si="80"/>
        <v>0</v>
      </c>
      <c r="P889" s="6">
        <f t="shared" si="81"/>
        <v>0</v>
      </c>
      <c r="Q889" t="str">
        <f t="shared" si="82"/>
        <v>music</v>
      </c>
      <c r="R889" t="str">
        <f t="shared" si="83"/>
        <v>indie rock</v>
      </c>
      <c r="S889" s="10">
        <f t="shared" si="84"/>
        <v>41026.958969907406</v>
      </c>
      <c r="T889" s="10">
        <f t="shared" si="8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8226</v>
      </c>
      <c r="I890">
        <v>1314856800</v>
      </c>
      <c r="J890">
        <v>1311789885</v>
      </c>
      <c r="K890" t="b">
        <v>0</v>
      </c>
      <c r="L890" s="7">
        <v>4</v>
      </c>
      <c r="M890" t="b">
        <v>0</v>
      </c>
      <c r="N890" t="s">
        <v>8259</v>
      </c>
      <c r="O890" s="5">
        <f t="shared" si="80"/>
        <v>7.1999999999999993</v>
      </c>
      <c r="P890" s="6">
        <f t="shared" si="81"/>
        <v>18</v>
      </c>
      <c r="Q890" t="str">
        <f t="shared" si="82"/>
        <v>music</v>
      </c>
      <c r="R890" t="str">
        <f t="shared" si="83"/>
        <v>indie rock</v>
      </c>
      <c r="S890" s="10">
        <f t="shared" si="84"/>
        <v>40751.753298611111</v>
      </c>
      <c r="T890" s="10">
        <f t="shared" si="8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8226</v>
      </c>
      <c r="I891">
        <v>1412534943</v>
      </c>
      <c r="J891">
        <v>1409942943</v>
      </c>
      <c r="K891" t="b">
        <v>0</v>
      </c>
      <c r="L891" s="7">
        <v>32</v>
      </c>
      <c r="M891" t="b">
        <v>0</v>
      </c>
      <c r="N891" t="s">
        <v>8259</v>
      </c>
      <c r="O891" s="5">
        <f t="shared" si="80"/>
        <v>9.4412800000000008</v>
      </c>
      <c r="P891" s="6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84"/>
        <v>41887.784062500003</v>
      </c>
      <c r="T891" s="10">
        <f t="shared" si="8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8226</v>
      </c>
      <c r="I892">
        <v>1385055979</v>
      </c>
      <c r="J892">
        <v>1382460379</v>
      </c>
      <c r="K892" t="b">
        <v>0</v>
      </c>
      <c r="L892" s="7">
        <v>4</v>
      </c>
      <c r="M892" t="b">
        <v>0</v>
      </c>
      <c r="N892" t="s">
        <v>8259</v>
      </c>
      <c r="O892" s="5">
        <f t="shared" si="80"/>
        <v>4.1666666666666661</v>
      </c>
      <c r="P892" s="6">
        <f t="shared" si="81"/>
        <v>31.25</v>
      </c>
      <c r="Q892" t="str">
        <f t="shared" si="82"/>
        <v>music</v>
      </c>
      <c r="R892" t="str">
        <f t="shared" si="83"/>
        <v>indie rock</v>
      </c>
      <c r="S892" s="10">
        <f t="shared" si="84"/>
        <v>41569.698831018519</v>
      </c>
      <c r="T892" s="10">
        <f t="shared" si="8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8226</v>
      </c>
      <c r="I893">
        <v>1408581930</v>
      </c>
      <c r="J893">
        <v>1405989930</v>
      </c>
      <c r="K893" t="b">
        <v>0</v>
      </c>
      <c r="L893" s="7">
        <v>9</v>
      </c>
      <c r="M893" t="b">
        <v>0</v>
      </c>
      <c r="N893" t="s">
        <v>8259</v>
      </c>
      <c r="O893" s="5">
        <f t="shared" si="80"/>
        <v>3.25</v>
      </c>
      <c r="P893" s="6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84"/>
        <v>41842.031597222223</v>
      </c>
      <c r="T893" s="10">
        <f t="shared" si="8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8226</v>
      </c>
      <c r="I894">
        <v>1280635200</v>
      </c>
      <c r="J894">
        <v>1273121283</v>
      </c>
      <c r="K894" t="b">
        <v>0</v>
      </c>
      <c r="L894" s="7">
        <v>17</v>
      </c>
      <c r="M894" t="b">
        <v>0</v>
      </c>
      <c r="N894" t="s">
        <v>8259</v>
      </c>
      <c r="O894" s="5">
        <f t="shared" si="80"/>
        <v>40.75</v>
      </c>
      <c r="P894" s="6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84"/>
        <v>40304.20003472222</v>
      </c>
      <c r="T894" s="10">
        <f t="shared" si="8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8226</v>
      </c>
      <c r="I895">
        <v>1427920363</v>
      </c>
      <c r="J895">
        <v>1425331963</v>
      </c>
      <c r="K895" t="b">
        <v>0</v>
      </c>
      <c r="L895" s="7">
        <v>5</v>
      </c>
      <c r="M895" t="b">
        <v>0</v>
      </c>
      <c r="N895" t="s">
        <v>8259</v>
      </c>
      <c r="O895" s="5">
        <f t="shared" si="80"/>
        <v>10</v>
      </c>
      <c r="P895" s="6">
        <f t="shared" si="81"/>
        <v>40</v>
      </c>
      <c r="Q895" t="str">
        <f t="shared" si="82"/>
        <v>music</v>
      </c>
      <c r="R895" t="str">
        <f t="shared" si="83"/>
        <v>indie rock</v>
      </c>
      <c r="S895" s="10">
        <f t="shared" si="84"/>
        <v>42065.897719907407</v>
      </c>
      <c r="T895" s="10">
        <f t="shared" si="8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8226</v>
      </c>
      <c r="I896">
        <v>1465169610</v>
      </c>
      <c r="J896">
        <v>1462577610</v>
      </c>
      <c r="K896" t="b">
        <v>0</v>
      </c>
      <c r="L896" s="7">
        <v>53</v>
      </c>
      <c r="M896" t="b">
        <v>0</v>
      </c>
      <c r="N896" t="s">
        <v>8259</v>
      </c>
      <c r="O896" s="5">
        <f t="shared" si="80"/>
        <v>39.17</v>
      </c>
      <c r="P896" s="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84"/>
        <v>42496.981597222228</v>
      </c>
      <c r="T896" s="10">
        <f t="shared" si="8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8226</v>
      </c>
      <c r="I897">
        <v>1287975829</v>
      </c>
      <c r="J897">
        <v>1284087829</v>
      </c>
      <c r="K897" t="b">
        <v>0</v>
      </c>
      <c r="L897" s="7">
        <v>7</v>
      </c>
      <c r="M897" t="b">
        <v>0</v>
      </c>
      <c r="N897" t="s">
        <v>8259</v>
      </c>
      <c r="O897" s="5">
        <f t="shared" ref="O897:O960" si="86">(E897/D897)*100</f>
        <v>2.4375</v>
      </c>
      <c r="P897" s="6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84"/>
        <v>40431.127650462964</v>
      </c>
      <c r="T897" s="10">
        <f t="shared" si="8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8226</v>
      </c>
      <c r="I898">
        <v>1440734400</v>
      </c>
      <c r="J898">
        <v>1438549026</v>
      </c>
      <c r="K898" t="b">
        <v>0</v>
      </c>
      <c r="L898" s="7">
        <v>72</v>
      </c>
      <c r="M898" t="b">
        <v>0</v>
      </c>
      <c r="N898" t="s">
        <v>8259</v>
      </c>
      <c r="O898" s="5">
        <f t="shared" si="86"/>
        <v>40</v>
      </c>
      <c r="P898" s="6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si="84"/>
        <v>42218.872986111113</v>
      </c>
      <c r="T898" s="10">
        <f t="shared" si="8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8226</v>
      </c>
      <c r="I899">
        <v>1354123908</v>
      </c>
      <c r="J899">
        <v>1351528308</v>
      </c>
      <c r="K899" t="b">
        <v>0</v>
      </c>
      <c r="L899" s="7">
        <v>0</v>
      </c>
      <c r="M899" t="b">
        <v>0</v>
      </c>
      <c r="N899" t="s">
        <v>8259</v>
      </c>
      <c r="O899" s="5">
        <f t="shared" si="86"/>
        <v>0</v>
      </c>
      <c r="P899" s="6">
        <f t="shared" ref="P899:P962" si="87">IF(L899,E899/L899,0)</f>
        <v>0</v>
      </c>
      <c r="Q899" t="str">
        <f t="shared" ref="Q899:Q962" si="88">LEFT(N899,SEARCH("/",N899,1)-1)</f>
        <v>music</v>
      </c>
      <c r="R899" t="str">
        <f t="shared" ref="R899:R962" si="89">RIGHT(N899,LEN(N899)-SEARCH("/",N899))</f>
        <v>indie rock</v>
      </c>
      <c r="S899" s="10">
        <f t="shared" ref="S899:S962" si="90">(((J899/60)/60/24)+DATE(1970,1,1))</f>
        <v>41211.688750000001</v>
      </c>
      <c r="T899" s="10">
        <f t="shared" ref="T899:T962" si="91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8226</v>
      </c>
      <c r="I900">
        <v>1326651110</v>
      </c>
      <c r="J900">
        <v>1322763110</v>
      </c>
      <c r="K900" t="b">
        <v>0</v>
      </c>
      <c r="L900" s="7">
        <v>2</v>
      </c>
      <c r="M900" t="b">
        <v>0</v>
      </c>
      <c r="N900" t="s">
        <v>8259</v>
      </c>
      <c r="O900" s="5">
        <f t="shared" si="86"/>
        <v>2.8000000000000003</v>
      </c>
      <c r="P900" s="6">
        <f t="shared" si="87"/>
        <v>35</v>
      </c>
      <c r="Q900" t="str">
        <f t="shared" si="88"/>
        <v>music</v>
      </c>
      <c r="R900" t="str">
        <f t="shared" si="89"/>
        <v>indie rock</v>
      </c>
      <c r="S900" s="10">
        <f t="shared" si="90"/>
        <v>40878.758217592593</v>
      </c>
      <c r="T900" s="10">
        <f t="shared" si="91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8226</v>
      </c>
      <c r="I901">
        <v>1306549362</v>
      </c>
      <c r="J901">
        <v>1302661362</v>
      </c>
      <c r="K901" t="b">
        <v>0</v>
      </c>
      <c r="L901" s="7">
        <v>8</v>
      </c>
      <c r="M901" t="b">
        <v>0</v>
      </c>
      <c r="N901" t="s">
        <v>8259</v>
      </c>
      <c r="O901" s="5">
        <f t="shared" si="86"/>
        <v>37.333333333333336</v>
      </c>
      <c r="P901" s="6">
        <f t="shared" si="87"/>
        <v>35</v>
      </c>
      <c r="Q901" t="str">
        <f t="shared" si="88"/>
        <v>music</v>
      </c>
      <c r="R901" t="str">
        <f t="shared" si="89"/>
        <v>indie rock</v>
      </c>
      <c r="S901" s="10">
        <f t="shared" si="90"/>
        <v>40646.099097222221</v>
      </c>
      <c r="T901" s="10">
        <f t="shared" si="91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8226</v>
      </c>
      <c r="I902">
        <v>1459365802</v>
      </c>
      <c r="J902">
        <v>1456777402</v>
      </c>
      <c r="K902" t="b">
        <v>0</v>
      </c>
      <c r="L902" s="7">
        <v>2</v>
      </c>
      <c r="M902" t="b">
        <v>0</v>
      </c>
      <c r="N902" t="s">
        <v>8258</v>
      </c>
      <c r="O902" s="5">
        <f t="shared" si="86"/>
        <v>0.42</v>
      </c>
      <c r="P902" s="6">
        <f t="shared" si="87"/>
        <v>10.5</v>
      </c>
      <c r="Q902" t="str">
        <f t="shared" si="88"/>
        <v>music</v>
      </c>
      <c r="R902" t="str">
        <f t="shared" si="89"/>
        <v>jazz</v>
      </c>
      <c r="S902" s="10">
        <f t="shared" si="90"/>
        <v>42429.84956018519</v>
      </c>
      <c r="T902" s="10">
        <f t="shared" si="91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8226</v>
      </c>
      <c r="I903">
        <v>1276024260</v>
      </c>
      <c r="J903">
        <v>1272050914</v>
      </c>
      <c r="K903" t="b">
        <v>0</v>
      </c>
      <c r="L903" s="7">
        <v>0</v>
      </c>
      <c r="M903" t="b">
        <v>0</v>
      </c>
      <c r="N903" t="s">
        <v>8258</v>
      </c>
      <c r="O903" s="5">
        <f t="shared" si="86"/>
        <v>0</v>
      </c>
      <c r="P903" s="6">
        <f t="shared" si="87"/>
        <v>0</v>
      </c>
      <c r="Q903" t="str">
        <f t="shared" si="88"/>
        <v>music</v>
      </c>
      <c r="R903" t="str">
        <f t="shared" si="89"/>
        <v>jazz</v>
      </c>
      <c r="S903" s="10">
        <f t="shared" si="90"/>
        <v>40291.81150462963</v>
      </c>
      <c r="T903" s="10">
        <f t="shared" si="91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8226</v>
      </c>
      <c r="I904">
        <v>1409412600</v>
      </c>
      <c r="J904">
        <v>1404947422</v>
      </c>
      <c r="K904" t="b">
        <v>0</v>
      </c>
      <c r="L904" s="7">
        <v>3</v>
      </c>
      <c r="M904" t="b">
        <v>0</v>
      </c>
      <c r="N904" t="s">
        <v>8258</v>
      </c>
      <c r="O904" s="5">
        <f t="shared" si="86"/>
        <v>0.3</v>
      </c>
      <c r="P904" s="6">
        <f t="shared" si="87"/>
        <v>30</v>
      </c>
      <c r="Q904" t="str">
        <f t="shared" si="88"/>
        <v>music</v>
      </c>
      <c r="R904" t="str">
        <f t="shared" si="89"/>
        <v>jazz</v>
      </c>
      <c r="S904" s="10">
        <f t="shared" si="90"/>
        <v>41829.965532407405</v>
      </c>
      <c r="T904" s="10">
        <f t="shared" si="91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8226</v>
      </c>
      <c r="I905">
        <v>1348367100</v>
      </c>
      <c r="J905">
        <v>1346180780</v>
      </c>
      <c r="K905" t="b">
        <v>0</v>
      </c>
      <c r="L905" s="7">
        <v>4</v>
      </c>
      <c r="M905" t="b">
        <v>0</v>
      </c>
      <c r="N905" t="s">
        <v>8258</v>
      </c>
      <c r="O905" s="5">
        <f t="shared" si="86"/>
        <v>3.2</v>
      </c>
      <c r="P905" s="6">
        <f t="shared" si="87"/>
        <v>40</v>
      </c>
      <c r="Q905" t="str">
        <f t="shared" si="88"/>
        <v>music</v>
      </c>
      <c r="R905" t="str">
        <f t="shared" si="89"/>
        <v>jazz</v>
      </c>
      <c r="S905" s="10">
        <f t="shared" si="90"/>
        <v>41149.796064814815</v>
      </c>
      <c r="T905" s="10">
        <f t="shared" si="9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8226</v>
      </c>
      <c r="I906">
        <v>1451786137</v>
      </c>
      <c r="J906">
        <v>1449194137</v>
      </c>
      <c r="K906" t="b">
        <v>0</v>
      </c>
      <c r="L906" s="7">
        <v>3</v>
      </c>
      <c r="M906" t="b">
        <v>0</v>
      </c>
      <c r="N906" t="s">
        <v>8258</v>
      </c>
      <c r="O906" s="5">
        <f t="shared" si="86"/>
        <v>0.30199999999999999</v>
      </c>
      <c r="P906" s="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90"/>
        <v>42342.080289351856</v>
      </c>
      <c r="T906" s="10">
        <f t="shared" si="9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8226</v>
      </c>
      <c r="I907">
        <v>1295847926</v>
      </c>
      <c r="J907">
        <v>1290663926</v>
      </c>
      <c r="K907" t="b">
        <v>0</v>
      </c>
      <c r="L907" s="7">
        <v>6</v>
      </c>
      <c r="M907" t="b">
        <v>0</v>
      </c>
      <c r="N907" t="s">
        <v>8258</v>
      </c>
      <c r="O907" s="5">
        <f t="shared" si="86"/>
        <v>3.0153846153846153</v>
      </c>
      <c r="P907" s="6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90"/>
        <v>40507.239884259259</v>
      </c>
      <c r="T907" s="10">
        <f t="shared" si="9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8226</v>
      </c>
      <c r="I908">
        <v>1394681590</v>
      </c>
      <c r="J908">
        <v>1392093190</v>
      </c>
      <c r="K908" t="b">
        <v>0</v>
      </c>
      <c r="L908" s="7">
        <v>0</v>
      </c>
      <c r="M908" t="b">
        <v>0</v>
      </c>
      <c r="N908" t="s">
        <v>8258</v>
      </c>
      <c r="O908" s="5">
        <f t="shared" si="86"/>
        <v>0</v>
      </c>
      <c r="P908" s="6">
        <f t="shared" si="87"/>
        <v>0</v>
      </c>
      <c r="Q908" t="str">
        <f t="shared" si="88"/>
        <v>music</v>
      </c>
      <c r="R908" t="str">
        <f t="shared" si="89"/>
        <v>jazz</v>
      </c>
      <c r="S908" s="10">
        <f t="shared" si="90"/>
        <v>41681.189699074072</v>
      </c>
      <c r="T908" s="10">
        <f t="shared" si="91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8226</v>
      </c>
      <c r="I909">
        <v>1315715823</v>
      </c>
      <c r="J909">
        <v>1313123823</v>
      </c>
      <c r="K909" t="b">
        <v>0</v>
      </c>
      <c r="L909" s="7">
        <v>0</v>
      </c>
      <c r="M909" t="b">
        <v>0</v>
      </c>
      <c r="N909" t="s">
        <v>8258</v>
      </c>
      <c r="O909" s="5">
        <f t="shared" si="86"/>
        <v>0</v>
      </c>
      <c r="P909" s="6">
        <f t="shared" si="87"/>
        <v>0</v>
      </c>
      <c r="Q909" t="str">
        <f t="shared" si="88"/>
        <v>music</v>
      </c>
      <c r="R909" t="str">
        <f t="shared" si="89"/>
        <v>jazz</v>
      </c>
      <c r="S909" s="10">
        <f t="shared" si="90"/>
        <v>40767.192395833335</v>
      </c>
      <c r="T909" s="10">
        <f t="shared" si="9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8226</v>
      </c>
      <c r="I910">
        <v>1280206740</v>
      </c>
      <c r="J910">
        <v>1276283655</v>
      </c>
      <c r="K910" t="b">
        <v>0</v>
      </c>
      <c r="L910" s="7">
        <v>0</v>
      </c>
      <c r="M910" t="b">
        <v>0</v>
      </c>
      <c r="N910" t="s">
        <v>8258</v>
      </c>
      <c r="O910" s="5">
        <f t="shared" si="86"/>
        <v>0</v>
      </c>
      <c r="P910" s="6">
        <f t="shared" si="87"/>
        <v>0</v>
      </c>
      <c r="Q910" t="str">
        <f t="shared" si="88"/>
        <v>music</v>
      </c>
      <c r="R910" t="str">
        <f t="shared" si="89"/>
        <v>jazz</v>
      </c>
      <c r="S910" s="10">
        <f t="shared" si="90"/>
        <v>40340.801562499997</v>
      </c>
      <c r="T910" s="10">
        <f t="shared" si="9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8226</v>
      </c>
      <c r="I911">
        <v>1343016000</v>
      </c>
      <c r="J911">
        <v>1340296440</v>
      </c>
      <c r="K911" t="b">
        <v>0</v>
      </c>
      <c r="L911" s="7">
        <v>8</v>
      </c>
      <c r="M911" t="b">
        <v>0</v>
      </c>
      <c r="N911" t="s">
        <v>8258</v>
      </c>
      <c r="O911" s="5">
        <f t="shared" si="86"/>
        <v>3.25</v>
      </c>
      <c r="P911" s="6">
        <f t="shared" si="87"/>
        <v>65</v>
      </c>
      <c r="Q911" t="str">
        <f t="shared" si="88"/>
        <v>music</v>
      </c>
      <c r="R911" t="str">
        <f t="shared" si="89"/>
        <v>jazz</v>
      </c>
      <c r="S911" s="10">
        <f t="shared" si="90"/>
        <v>41081.69027777778</v>
      </c>
      <c r="T911" s="10">
        <f t="shared" si="9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8224</v>
      </c>
      <c r="H912" t="s">
        <v>8227</v>
      </c>
      <c r="I912">
        <v>1488546319</v>
      </c>
      <c r="J912">
        <v>1483362319</v>
      </c>
      <c r="K912" t="b">
        <v>0</v>
      </c>
      <c r="L912" s="7">
        <v>5</v>
      </c>
      <c r="M912" t="b">
        <v>0</v>
      </c>
      <c r="N912" t="s">
        <v>8258</v>
      </c>
      <c r="O912" s="5">
        <f t="shared" si="86"/>
        <v>22.363636363636363</v>
      </c>
      <c r="P912" s="6">
        <f t="shared" si="87"/>
        <v>24.6</v>
      </c>
      <c r="Q912" t="str">
        <f t="shared" si="88"/>
        <v>music</v>
      </c>
      <c r="R912" t="str">
        <f t="shared" si="89"/>
        <v>jazz</v>
      </c>
      <c r="S912" s="10">
        <f t="shared" si="90"/>
        <v>42737.545358796298</v>
      </c>
      <c r="T912" s="10">
        <f t="shared" si="9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8226</v>
      </c>
      <c r="I913">
        <v>1390522045</v>
      </c>
      <c r="J913">
        <v>1388707645</v>
      </c>
      <c r="K913" t="b">
        <v>0</v>
      </c>
      <c r="L913" s="7">
        <v>0</v>
      </c>
      <c r="M913" t="b">
        <v>0</v>
      </c>
      <c r="N913" t="s">
        <v>8258</v>
      </c>
      <c r="O913" s="5">
        <f t="shared" si="86"/>
        <v>0</v>
      </c>
      <c r="P913" s="6">
        <f t="shared" si="87"/>
        <v>0</v>
      </c>
      <c r="Q913" t="str">
        <f t="shared" si="88"/>
        <v>music</v>
      </c>
      <c r="R913" t="str">
        <f t="shared" si="89"/>
        <v>jazz</v>
      </c>
      <c r="S913" s="10">
        <f t="shared" si="90"/>
        <v>41642.005150462966</v>
      </c>
      <c r="T913" s="10">
        <f t="shared" si="9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8226</v>
      </c>
      <c r="I914">
        <v>1355197047</v>
      </c>
      <c r="J914">
        <v>1350009447</v>
      </c>
      <c r="K914" t="b">
        <v>0</v>
      </c>
      <c r="L914" s="7">
        <v>2</v>
      </c>
      <c r="M914" t="b">
        <v>0</v>
      </c>
      <c r="N914" t="s">
        <v>8258</v>
      </c>
      <c r="O914" s="5">
        <f t="shared" si="86"/>
        <v>0.85714285714285721</v>
      </c>
      <c r="P914" s="6">
        <f t="shared" si="87"/>
        <v>15</v>
      </c>
      <c r="Q914" t="str">
        <f t="shared" si="88"/>
        <v>music</v>
      </c>
      <c r="R914" t="str">
        <f t="shared" si="89"/>
        <v>jazz</v>
      </c>
      <c r="S914" s="10">
        <f t="shared" si="90"/>
        <v>41194.109340277777</v>
      </c>
      <c r="T914" s="10">
        <f t="shared" si="9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8226</v>
      </c>
      <c r="I915">
        <v>1336188019</v>
      </c>
      <c r="J915">
        <v>1333596019</v>
      </c>
      <c r="K915" t="b">
        <v>0</v>
      </c>
      <c r="L915" s="7">
        <v>24</v>
      </c>
      <c r="M915" t="b">
        <v>0</v>
      </c>
      <c r="N915" t="s">
        <v>8258</v>
      </c>
      <c r="O915" s="5">
        <f t="shared" si="86"/>
        <v>6.6066666666666665</v>
      </c>
      <c r="P915" s="6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90"/>
        <v>41004.139108796298</v>
      </c>
      <c r="T915" s="10">
        <f t="shared" si="9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8226</v>
      </c>
      <c r="I916">
        <v>1345918747</v>
      </c>
      <c r="J916">
        <v>1343326747</v>
      </c>
      <c r="K916" t="b">
        <v>0</v>
      </c>
      <c r="L916" s="7">
        <v>0</v>
      </c>
      <c r="M916" t="b">
        <v>0</v>
      </c>
      <c r="N916" t="s">
        <v>8258</v>
      </c>
      <c r="O916" s="5">
        <f t="shared" si="86"/>
        <v>0</v>
      </c>
      <c r="P916" s="6">
        <f t="shared" si="87"/>
        <v>0</v>
      </c>
      <c r="Q916" t="str">
        <f t="shared" si="88"/>
        <v>music</v>
      </c>
      <c r="R916" t="str">
        <f t="shared" si="89"/>
        <v>jazz</v>
      </c>
      <c r="S916" s="10">
        <f t="shared" si="90"/>
        <v>41116.763275462967</v>
      </c>
      <c r="T916" s="10">
        <f t="shared" si="9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8226</v>
      </c>
      <c r="I917">
        <v>1330577940</v>
      </c>
      <c r="J917">
        <v>1327853914</v>
      </c>
      <c r="K917" t="b">
        <v>0</v>
      </c>
      <c r="L917" s="7">
        <v>9</v>
      </c>
      <c r="M917" t="b">
        <v>0</v>
      </c>
      <c r="N917" t="s">
        <v>8258</v>
      </c>
      <c r="O917" s="5">
        <f t="shared" si="86"/>
        <v>5.7692307692307692</v>
      </c>
      <c r="P917" s="6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90"/>
        <v>40937.679560185185</v>
      </c>
      <c r="T917" s="10">
        <f t="shared" si="9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8226</v>
      </c>
      <c r="I918">
        <v>1287723600</v>
      </c>
      <c r="J918">
        <v>1284409734</v>
      </c>
      <c r="K918" t="b">
        <v>0</v>
      </c>
      <c r="L918" s="7">
        <v>0</v>
      </c>
      <c r="M918" t="b">
        <v>0</v>
      </c>
      <c r="N918" t="s">
        <v>8258</v>
      </c>
      <c r="O918" s="5">
        <f t="shared" si="86"/>
        <v>0</v>
      </c>
      <c r="P918" s="6">
        <f t="shared" si="87"/>
        <v>0</v>
      </c>
      <c r="Q918" t="str">
        <f t="shared" si="88"/>
        <v>music</v>
      </c>
      <c r="R918" t="str">
        <f t="shared" si="89"/>
        <v>jazz</v>
      </c>
      <c r="S918" s="10">
        <f t="shared" si="90"/>
        <v>40434.853402777779</v>
      </c>
      <c r="T918" s="10">
        <f t="shared" si="9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8226</v>
      </c>
      <c r="I919">
        <v>1405305000</v>
      </c>
      <c r="J919">
        <v>1402612730</v>
      </c>
      <c r="K919" t="b">
        <v>0</v>
      </c>
      <c r="L919" s="7">
        <v>1</v>
      </c>
      <c r="M919" t="b">
        <v>0</v>
      </c>
      <c r="N919" t="s">
        <v>8258</v>
      </c>
      <c r="O919" s="5">
        <f t="shared" si="86"/>
        <v>0.6</v>
      </c>
      <c r="P919" s="6">
        <f t="shared" si="87"/>
        <v>30</v>
      </c>
      <c r="Q919" t="str">
        <f t="shared" si="88"/>
        <v>music</v>
      </c>
      <c r="R919" t="str">
        <f t="shared" si="89"/>
        <v>jazz</v>
      </c>
      <c r="S919" s="10">
        <f t="shared" si="90"/>
        <v>41802.94363425926</v>
      </c>
      <c r="T919" s="10">
        <f t="shared" si="9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8224</v>
      </c>
      <c r="H920" t="s">
        <v>8227</v>
      </c>
      <c r="I920">
        <v>1417474761</v>
      </c>
      <c r="J920">
        <v>1414879161</v>
      </c>
      <c r="K920" t="b">
        <v>0</v>
      </c>
      <c r="L920" s="7">
        <v>10</v>
      </c>
      <c r="M920" t="b">
        <v>0</v>
      </c>
      <c r="N920" t="s">
        <v>8258</v>
      </c>
      <c r="O920" s="5">
        <f t="shared" si="86"/>
        <v>5.0256410256410255</v>
      </c>
      <c r="P920" s="6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90"/>
        <v>41944.916215277779</v>
      </c>
      <c r="T920" s="10">
        <f t="shared" si="9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8226</v>
      </c>
      <c r="I921">
        <v>1355930645</v>
      </c>
      <c r="J921">
        <v>1352906645</v>
      </c>
      <c r="K921" t="b">
        <v>0</v>
      </c>
      <c r="L921" s="7">
        <v>1</v>
      </c>
      <c r="M921" t="b">
        <v>0</v>
      </c>
      <c r="N921" t="s">
        <v>8258</v>
      </c>
      <c r="O921" s="5">
        <f t="shared" si="86"/>
        <v>0.5</v>
      </c>
      <c r="P921" s="6">
        <f t="shared" si="87"/>
        <v>100</v>
      </c>
      <c r="Q921" t="str">
        <f t="shared" si="88"/>
        <v>music</v>
      </c>
      <c r="R921" t="str">
        <f t="shared" si="89"/>
        <v>jazz</v>
      </c>
      <c r="S921" s="10">
        <f t="shared" si="90"/>
        <v>41227.641724537039</v>
      </c>
      <c r="T921" s="10">
        <f t="shared" si="9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8226</v>
      </c>
      <c r="I922">
        <v>1384448822</v>
      </c>
      <c r="J922">
        <v>1381853222</v>
      </c>
      <c r="K922" t="b">
        <v>0</v>
      </c>
      <c r="L922" s="7">
        <v>0</v>
      </c>
      <c r="M922" t="b">
        <v>0</v>
      </c>
      <c r="N922" t="s">
        <v>8258</v>
      </c>
      <c r="O922" s="5">
        <f t="shared" si="86"/>
        <v>0</v>
      </c>
      <c r="P922" s="6">
        <f t="shared" si="87"/>
        <v>0</v>
      </c>
      <c r="Q922" t="str">
        <f t="shared" si="88"/>
        <v>music</v>
      </c>
      <c r="R922" t="str">
        <f t="shared" si="89"/>
        <v>jazz</v>
      </c>
      <c r="S922" s="10">
        <f t="shared" si="90"/>
        <v>41562.67155092593</v>
      </c>
      <c r="T922" s="10">
        <f t="shared" si="9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8226</v>
      </c>
      <c r="I923">
        <v>1323666376</v>
      </c>
      <c r="J923">
        <v>1320033976</v>
      </c>
      <c r="K923" t="b">
        <v>0</v>
      </c>
      <c r="L923" s="7">
        <v>20</v>
      </c>
      <c r="M923" t="b">
        <v>0</v>
      </c>
      <c r="N923" t="s">
        <v>8258</v>
      </c>
      <c r="O923" s="5">
        <f t="shared" si="86"/>
        <v>30.9</v>
      </c>
      <c r="P923" s="6">
        <f t="shared" si="87"/>
        <v>231.75</v>
      </c>
      <c r="Q923" t="str">
        <f t="shared" si="88"/>
        <v>music</v>
      </c>
      <c r="R923" t="str">
        <f t="shared" si="89"/>
        <v>jazz</v>
      </c>
      <c r="S923" s="10">
        <f t="shared" si="90"/>
        <v>40847.171018518515</v>
      </c>
      <c r="T923" s="10">
        <f t="shared" si="9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8226</v>
      </c>
      <c r="I924">
        <v>1412167393</v>
      </c>
      <c r="J924">
        <v>1409143393</v>
      </c>
      <c r="K924" t="b">
        <v>0</v>
      </c>
      <c r="L924" s="7">
        <v>30</v>
      </c>
      <c r="M924" t="b">
        <v>0</v>
      </c>
      <c r="N924" t="s">
        <v>8258</v>
      </c>
      <c r="O924" s="5">
        <f t="shared" si="86"/>
        <v>21.037037037037038</v>
      </c>
      <c r="P924" s="6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90"/>
        <v>41878.530011574076</v>
      </c>
      <c r="T924" s="10">
        <f t="shared" si="9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8226</v>
      </c>
      <c r="I925">
        <v>1416614523</v>
      </c>
      <c r="J925">
        <v>1414018923</v>
      </c>
      <c r="K925" t="b">
        <v>0</v>
      </c>
      <c r="L925" s="7">
        <v>6</v>
      </c>
      <c r="M925" t="b">
        <v>0</v>
      </c>
      <c r="N925" t="s">
        <v>8258</v>
      </c>
      <c r="O925" s="5">
        <f t="shared" si="86"/>
        <v>2.1999999999999997</v>
      </c>
      <c r="P925" s="6">
        <f t="shared" si="87"/>
        <v>55</v>
      </c>
      <c r="Q925" t="str">
        <f t="shared" si="88"/>
        <v>music</v>
      </c>
      <c r="R925" t="str">
        <f t="shared" si="89"/>
        <v>jazz</v>
      </c>
      <c r="S925" s="10">
        <f t="shared" si="90"/>
        <v>41934.959756944445</v>
      </c>
      <c r="T925" s="10">
        <f t="shared" si="9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8226</v>
      </c>
      <c r="I926">
        <v>1360795069</v>
      </c>
      <c r="J926">
        <v>1358203069</v>
      </c>
      <c r="K926" t="b">
        <v>0</v>
      </c>
      <c r="L926" s="7">
        <v>15</v>
      </c>
      <c r="M926" t="b">
        <v>0</v>
      </c>
      <c r="N926" t="s">
        <v>8258</v>
      </c>
      <c r="O926" s="5">
        <f t="shared" si="86"/>
        <v>10.9</v>
      </c>
      <c r="P926" s="6">
        <f t="shared" si="87"/>
        <v>21.8</v>
      </c>
      <c r="Q926" t="str">
        <f t="shared" si="88"/>
        <v>music</v>
      </c>
      <c r="R926" t="str">
        <f t="shared" si="89"/>
        <v>jazz</v>
      </c>
      <c r="S926" s="10">
        <f t="shared" si="90"/>
        <v>41288.942928240744</v>
      </c>
      <c r="T926" s="10">
        <f t="shared" si="9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8226</v>
      </c>
      <c r="I927">
        <v>1385590111</v>
      </c>
      <c r="J927">
        <v>1382994511</v>
      </c>
      <c r="K927" t="b">
        <v>0</v>
      </c>
      <c r="L927" s="7">
        <v>5</v>
      </c>
      <c r="M927" t="b">
        <v>0</v>
      </c>
      <c r="N927" t="s">
        <v>8258</v>
      </c>
      <c r="O927" s="5">
        <f t="shared" si="86"/>
        <v>2.666666666666667</v>
      </c>
      <c r="P927" s="6">
        <f t="shared" si="87"/>
        <v>32</v>
      </c>
      <c r="Q927" t="str">
        <f t="shared" si="88"/>
        <v>music</v>
      </c>
      <c r="R927" t="str">
        <f t="shared" si="89"/>
        <v>jazz</v>
      </c>
      <c r="S927" s="10">
        <f t="shared" si="90"/>
        <v>41575.880914351852</v>
      </c>
      <c r="T927" s="10">
        <f t="shared" si="9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8226</v>
      </c>
      <c r="I928">
        <v>1278628800</v>
      </c>
      <c r="J928">
        <v>1276043330</v>
      </c>
      <c r="K928" t="b">
        <v>0</v>
      </c>
      <c r="L928" s="7">
        <v>0</v>
      </c>
      <c r="M928" t="b">
        <v>0</v>
      </c>
      <c r="N928" t="s">
        <v>8258</v>
      </c>
      <c r="O928" s="5">
        <f t="shared" si="86"/>
        <v>0</v>
      </c>
      <c r="P928" s="6">
        <f t="shared" si="87"/>
        <v>0</v>
      </c>
      <c r="Q928" t="str">
        <f t="shared" si="88"/>
        <v>music</v>
      </c>
      <c r="R928" t="str">
        <f t="shared" si="89"/>
        <v>jazz</v>
      </c>
      <c r="S928" s="10">
        <f t="shared" si="90"/>
        <v>40338.02002314815</v>
      </c>
      <c r="T928" s="10">
        <f t="shared" si="9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8226</v>
      </c>
      <c r="I929">
        <v>1337024695</v>
      </c>
      <c r="J929">
        <v>1334432695</v>
      </c>
      <c r="K929" t="b">
        <v>0</v>
      </c>
      <c r="L929" s="7">
        <v>0</v>
      </c>
      <c r="M929" t="b">
        <v>0</v>
      </c>
      <c r="N929" t="s">
        <v>8258</v>
      </c>
      <c r="O929" s="5">
        <f t="shared" si="86"/>
        <v>0</v>
      </c>
      <c r="P929" s="6">
        <f t="shared" si="87"/>
        <v>0</v>
      </c>
      <c r="Q929" t="str">
        <f t="shared" si="88"/>
        <v>music</v>
      </c>
      <c r="R929" t="str">
        <f t="shared" si="89"/>
        <v>jazz</v>
      </c>
      <c r="S929" s="10">
        <f t="shared" si="90"/>
        <v>41013.822858796295</v>
      </c>
      <c r="T929" s="10">
        <f t="shared" si="9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8226</v>
      </c>
      <c r="I930">
        <v>1353196800</v>
      </c>
      <c r="J930">
        <v>1348864913</v>
      </c>
      <c r="K930" t="b">
        <v>0</v>
      </c>
      <c r="L930" s="7">
        <v>28</v>
      </c>
      <c r="M930" t="b">
        <v>0</v>
      </c>
      <c r="N930" t="s">
        <v>8258</v>
      </c>
      <c r="O930" s="5">
        <f t="shared" si="86"/>
        <v>10.86206896551724</v>
      </c>
      <c r="P930" s="6">
        <f t="shared" si="87"/>
        <v>56.25</v>
      </c>
      <c r="Q930" t="str">
        <f t="shared" si="88"/>
        <v>music</v>
      </c>
      <c r="R930" t="str">
        <f t="shared" si="89"/>
        <v>jazz</v>
      </c>
      <c r="S930" s="10">
        <f t="shared" si="90"/>
        <v>41180.86241898148</v>
      </c>
      <c r="T930" s="10">
        <f t="shared" si="9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8226</v>
      </c>
      <c r="I931">
        <v>1333946569</v>
      </c>
      <c r="J931">
        <v>1331358169</v>
      </c>
      <c r="K931" t="b">
        <v>0</v>
      </c>
      <c r="L931" s="7">
        <v>0</v>
      </c>
      <c r="M931" t="b">
        <v>0</v>
      </c>
      <c r="N931" t="s">
        <v>8258</v>
      </c>
      <c r="O931" s="5">
        <f t="shared" si="86"/>
        <v>0</v>
      </c>
      <c r="P931" s="6">
        <f t="shared" si="87"/>
        <v>0</v>
      </c>
      <c r="Q931" t="str">
        <f t="shared" si="88"/>
        <v>music</v>
      </c>
      <c r="R931" t="str">
        <f t="shared" si="89"/>
        <v>jazz</v>
      </c>
      <c r="S931" s="10">
        <f t="shared" si="90"/>
        <v>40978.238067129627</v>
      </c>
      <c r="T931" s="10">
        <f t="shared" si="9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8226</v>
      </c>
      <c r="I932">
        <v>1277501520</v>
      </c>
      <c r="J932">
        <v>1273874306</v>
      </c>
      <c r="K932" t="b">
        <v>0</v>
      </c>
      <c r="L932" s="7">
        <v>5</v>
      </c>
      <c r="M932" t="b">
        <v>0</v>
      </c>
      <c r="N932" t="s">
        <v>8258</v>
      </c>
      <c r="O932" s="5">
        <f t="shared" si="86"/>
        <v>38.333333333333336</v>
      </c>
      <c r="P932" s="6">
        <f t="shared" si="87"/>
        <v>69</v>
      </c>
      <c r="Q932" t="str">
        <f t="shared" si="88"/>
        <v>music</v>
      </c>
      <c r="R932" t="str">
        <f t="shared" si="89"/>
        <v>jazz</v>
      </c>
      <c r="S932" s="10">
        <f t="shared" si="90"/>
        <v>40312.915578703702</v>
      </c>
      <c r="T932" s="10">
        <f t="shared" si="9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8224</v>
      </c>
      <c r="H933" t="s">
        <v>8227</v>
      </c>
      <c r="I933">
        <v>1395007200</v>
      </c>
      <c r="J933">
        <v>1392021502</v>
      </c>
      <c r="K933" t="b">
        <v>0</v>
      </c>
      <c r="L933" s="7">
        <v>7</v>
      </c>
      <c r="M933" t="b">
        <v>0</v>
      </c>
      <c r="N933" t="s">
        <v>8258</v>
      </c>
      <c r="O933" s="5">
        <f t="shared" si="86"/>
        <v>6.5500000000000007</v>
      </c>
      <c r="P933" s="6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90"/>
        <v>41680.359976851854</v>
      </c>
      <c r="T933" s="10">
        <f t="shared" si="9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8226</v>
      </c>
      <c r="I934">
        <v>1363990545</v>
      </c>
      <c r="J934">
        <v>1360106145</v>
      </c>
      <c r="K934" t="b">
        <v>0</v>
      </c>
      <c r="L934" s="7">
        <v>30</v>
      </c>
      <c r="M934" t="b">
        <v>0</v>
      </c>
      <c r="N934" t="s">
        <v>8258</v>
      </c>
      <c r="O934" s="5">
        <f t="shared" si="86"/>
        <v>14.536842105263158</v>
      </c>
      <c r="P934" s="6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90"/>
        <v>41310.969270833331</v>
      </c>
      <c r="T934" s="10">
        <f t="shared" si="9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8226</v>
      </c>
      <c r="I935">
        <v>1399867409</v>
      </c>
      <c r="J935">
        <v>1394683409</v>
      </c>
      <c r="K935" t="b">
        <v>0</v>
      </c>
      <c r="L935" s="7">
        <v>2</v>
      </c>
      <c r="M935" t="b">
        <v>0</v>
      </c>
      <c r="N935" t="s">
        <v>8258</v>
      </c>
      <c r="O935" s="5">
        <f t="shared" si="86"/>
        <v>6</v>
      </c>
      <c r="P935" s="6">
        <f t="shared" si="87"/>
        <v>60</v>
      </c>
      <c r="Q935" t="str">
        <f t="shared" si="88"/>
        <v>music</v>
      </c>
      <c r="R935" t="str">
        <f t="shared" si="89"/>
        <v>jazz</v>
      </c>
      <c r="S935" s="10">
        <f t="shared" si="90"/>
        <v>41711.169085648151</v>
      </c>
      <c r="T935" s="10">
        <f t="shared" si="9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8224</v>
      </c>
      <c r="H936" t="s">
        <v>8231</v>
      </c>
      <c r="I936">
        <v>1399183200</v>
      </c>
      <c r="J936">
        <v>1396633284</v>
      </c>
      <c r="K936" t="b">
        <v>0</v>
      </c>
      <c r="L936" s="7">
        <v>30</v>
      </c>
      <c r="M936" t="b">
        <v>0</v>
      </c>
      <c r="N936" t="s">
        <v>8258</v>
      </c>
      <c r="O936" s="5">
        <f t="shared" si="86"/>
        <v>30.4</v>
      </c>
      <c r="P936" s="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90"/>
        <v>41733.737083333333</v>
      </c>
      <c r="T936" s="10">
        <f t="shared" si="9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8226</v>
      </c>
      <c r="I937">
        <v>1454054429</v>
      </c>
      <c r="J937">
        <v>1451462429</v>
      </c>
      <c r="K937" t="b">
        <v>0</v>
      </c>
      <c r="L937" s="7">
        <v>2</v>
      </c>
      <c r="M937" t="b">
        <v>0</v>
      </c>
      <c r="N937" t="s">
        <v>8258</v>
      </c>
      <c r="O937" s="5">
        <f t="shared" si="86"/>
        <v>1.4285714285714286</v>
      </c>
      <c r="P937" s="6">
        <f t="shared" si="87"/>
        <v>25</v>
      </c>
      <c r="Q937" t="str">
        <f t="shared" si="88"/>
        <v>music</v>
      </c>
      <c r="R937" t="str">
        <f t="shared" si="89"/>
        <v>jazz</v>
      </c>
      <c r="S937" s="10">
        <f t="shared" si="90"/>
        <v>42368.333668981482</v>
      </c>
      <c r="T937" s="10">
        <f t="shared" si="9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8226</v>
      </c>
      <c r="I938">
        <v>1326916800</v>
      </c>
      <c r="J938">
        <v>1323131689</v>
      </c>
      <c r="K938" t="b">
        <v>0</v>
      </c>
      <c r="L938" s="7">
        <v>0</v>
      </c>
      <c r="M938" t="b">
        <v>0</v>
      </c>
      <c r="N938" t="s">
        <v>8258</v>
      </c>
      <c r="O938" s="5">
        <f t="shared" si="86"/>
        <v>0</v>
      </c>
      <c r="P938" s="6">
        <f t="shared" si="87"/>
        <v>0</v>
      </c>
      <c r="Q938" t="str">
        <f t="shared" si="88"/>
        <v>music</v>
      </c>
      <c r="R938" t="str">
        <f t="shared" si="89"/>
        <v>jazz</v>
      </c>
      <c r="S938" s="10">
        <f t="shared" si="90"/>
        <v>40883.024178240739</v>
      </c>
      <c r="T938" s="10">
        <f t="shared" si="9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8226</v>
      </c>
      <c r="I939">
        <v>1383509357</v>
      </c>
      <c r="J939">
        <v>1380913757</v>
      </c>
      <c r="K939" t="b">
        <v>0</v>
      </c>
      <c r="L939" s="7">
        <v>2</v>
      </c>
      <c r="M939" t="b">
        <v>0</v>
      </c>
      <c r="N939" t="s">
        <v>8258</v>
      </c>
      <c r="O939" s="5">
        <f t="shared" si="86"/>
        <v>1.1428571428571428</v>
      </c>
      <c r="P939" s="6">
        <f t="shared" si="87"/>
        <v>20</v>
      </c>
      <c r="Q939" t="str">
        <f t="shared" si="88"/>
        <v>music</v>
      </c>
      <c r="R939" t="str">
        <f t="shared" si="89"/>
        <v>jazz</v>
      </c>
      <c r="S939" s="10">
        <f t="shared" si="90"/>
        <v>41551.798113425924</v>
      </c>
      <c r="T939" s="10">
        <f t="shared" si="9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8226</v>
      </c>
      <c r="I940">
        <v>1346585448</v>
      </c>
      <c r="J940">
        <v>1343993448</v>
      </c>
      <c r="K940" t="b">
        <v>0</v>
      </c>
      <c r="L940" s="7">
        <v>1</v>
      </c>
      <c r="M940" t="b">
        <v>0</v>
      </c>
      <c r="N940" t="s">
        <v>8258</v>
      </c>
      <c r="O940" s="5">
        <f t="shared" si="86"/>
        <v>0.35714285714285715</v>
      </c>
      <c r="P940" s="6">
        <f t="shared" si="87"/>
        <v>25</v>
      </c>
      <c r="Q940" t="str">
        <f t="shared" si="88"/>
        <v>music</v>
      </c>
      <c r="R940" t="str">
        <f t="shared" si="89"/>
        <v>jazz</v>
      </c>
      <c r="S940" s="10">
        <f t="shared" si="90"/>
        <v>41124.479722222226</v>
      </c>
      <c r="T940" s="10">
        <f t="shared" si="9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8226</v>
      </c>
      <c r="I941">
        <v>1372622280</v>
      </c>
      <c r="J941">
        <v>1369246738</v>
      </c>
      <c r="K941" t="b">
        <v>0</v>
      </c>
      <c r="L941" s="7">
        <v>2</v>
      </c>
      <c r="M941" t="b">
        <v>0</v>
      </c>
      <c r="N941" t="s">
        <v>8258</v>
      </c>
      <c r="O941" s="5">
        <f t="shared" si="86"/>
        <v>1.4545454545454546</v>
      </c>
      <c r="P941" s="6">
        <f t="shared" si="87"/>
        <v>20</v>
      </c>
      <c r="Q941" t="str">
        <f t="shared" si="88"/>
        <v>music</v>
      </c>
      <c r="R941" t="str">
        <f t="shared" si="89"/>
        <v>jazz</v>
      </c>
      <c r="S941" s="10">
        <f t="shared" si="90"/>
        <v>41416.763171296298</v>
      </c>
      <c r="T941" s="10">
        <f t="shared" si="9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8226</v>
      </c>
      <c r="I942">
        <v>1439251926</v>
      </c>
      <c r="J942">
        <v>1435363926</v>
      </c>
      <c r="K942" t="b">
        <v>0</v>
      </c>
      <c r="L942" s="7">
        <v>14</v>
      </c>
      <c r="M942" t="b">
        <v>0</v>
      </c>
      <c r="N942" t="s">
        <v>8253</v>
      </c>
      <c r="O942" s="5">
        <f t="shared" si="86"/>
        <v>17.155555555555555</v>
      </c>
      <c r="P942" s="6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90"/>
        <v>42182.008402777778</v>
      </c>
      <c r="T942" s="10">
        <f t="shared" si="9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8226</v>
      </c>
      <c r="I943">
        <v>1486693145</v>
      </c>
      <c r="J943">
        <v>1484101145</v>
      </c>
      <c r="K943" t="b">
        <v>0</v>
      </c>
      <c r="L943" s="7">
        <v>31</v>
      </c>
      <c r="M943" t="b">
        <v>0</v>
      </c>
      <c r="N943" t="s">
        <v>8253</v>
      </c>
      <c r="O943" s="5">
        <f t="shared" si="86"/>
        <v>2.3220000000000001</v>
      </c>
      <c r="P943" s="6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90"/>
        <v>42746.096585648149</v>
      </c>
      <c r="T943" s="10">
        <f t="shared" si="9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8226</v>
      </c>
      <c r="I944">
        <v>1455826460</v>
      </c>
      <c r="J944">
        <v>1452716060</v>
      </c>
      <c r="K944" t="b">
        <v>0</v>
      </c>
      <c r="L944" s="7">
        <v>16</v>
      </c>
      <c r="M944" t="b">
        <v>0</v>
      </c>
      <c r="N944" t="s">
        <v>8253</v>
      </c>
      <c r="O944" s="5">
        <f t="shared" si="86"/>
        <v>8.9066666666666663</v>
      </c>
      <c r="P944" s="6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0">
        <f t="shared" si="90"/>
        <v>42382.843287037031</v>
      </c>
      <c r="T944" s="10">
        <f t="shared" si="9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8226</v>
      </c>
      <c r="I945">
        <v>1480438905</v>
      </c>
      <c r="J945">
        <v>1477843305</v>
      </c>
      <c r="K945" t="b">
        <v>0</v>
      </c>
      <c r="L945" s="7">
        <v>12</v>
      </c>
      <c r="M945" t="b">
        <v>0</v>
      </c>
      <c r="N945" t="s">
        <v>8253</v>
      </c>
      <c r="O945" s="5">
        <f t="shared" si="86"/>
        <v>9.6333333333333346</v>
      </c>
      <c r="P945" s="6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90"/>
        <v>42673.66788194445</v>
      </c>
      <c r="T945" s="10">
        <f t="shared" si="9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8226</v>
      </c>
      <c r="I946">
        <v>1460988000</v>
      </c>
      <c r="J946">
        <v>1458050450</v>
      </c>
      <c r="K946" t="b">
        <v>0</v>
      </c>
      <c r="L946" s="7">
        <v>96</v>
      </c>
      <c r="M946" t="b">
        <v>0</v>
      </c>
      <c r="N946" t="s">
        <v>8253</v>
      </c>
      <c r="O946" s="5">
        <f t="shared" si="86"/>
        <v>13.325999999999999</v>
      </c>
      <c r="P946" s="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90"/>
        <v>42444.583912037036</v>
      </c>
      <c r="T946" s="10">
        <f t="shared" si="9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8224</v>
      </c>
      <c r="H947" t="s">
        <v>8229</v>
      </c>
      <c r="I947">
        <v>1487462340</v>
      </c>
      <c r="J947">
        <v>1482958626</v>
      </c>
      <c r="K947" t="b">
        <v>0</v>
      </c>
      <c r="L947" s="7">
        <v>16</v>
      </c>
      <c r="M947" t="b">
        <v>0</v>
      </c>
      <c r="N947" t="s">
        <v>8253</v>
      </c>
      <c r="O947" s="5">
        <f t="shared" si="86"/>
        <v>2.484</v>
      </c>
      <c r="P947" s="6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90"/>
        <v>42732.872986111113</v>
      </c>
      <c r="T947" s="10">
        <f t="shared" si="9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8226</v>
      </c>
      <c r="I948">
        <v>1473444048</v>
      </c>
      <c r="J948">
        <v>1470852048</v>
      </c>
      <c r="K948" t="b">
        <v>0</v>
      </c>
      <c r="L948" s="7">
        <v>5</v>
      </c>
      <c r="M948" t="b">
        <v>0</v>
      </c>
      <c r="N948" t="s">
        <v>8253</v>
      </c>
      <c r="O948" s="5">
        <f t="shared" si="86"/>
        <v>1.9066666666666665</v>
      </c>
      <c r="P948" s="6">
        <f t="shared" si="87"/>
        <v>57.2</v>
      </c>
      <c r="Q948" t="str">
        <f t="shared" si="88"/>
        <v>technology</v>
      </c>
      <c r="R948" t="str">
        <f t="shared" si="89"/>
        <v>wearables</v>
      </c>
      <c r="S948" s="10">
        <f t="shared" si="90"/>
        <v>42592.750555555554</v>
      </c>
      <c r="T948" s="10">
        <f t="shared" si="9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8226</v>
      </c>
      <c r="I949">
        <v>1467312306</v>
      </c>
      <c r="J949">
        <v>1462128306</v>
      </c>
      <c r="K949" t="b">
        <v>0</v>
      </c>
      <c r="L949" s="7">
        <v>0</v>
      </c>
      <c r="M949" t="b">
        <v>0</v>
      </c>
      <c r="N949" t="s">
        <v>8253</v>
      </c>
      <c r="O949" s="5">
        <f t="shared" si="86"/>
        <v>0</v>
      </c>
      <c r="P949" s="6">
        <f t="shared" si="87"/>
        <v>0</v>
      </c>
      <c r="Q949" t="str">
        <f t="shared" si="88"/>
        <v>technology</v>
      </c>
      <c r="R949" t="str">
        <f t="shared" si="89"/>
        <v>wearables</v>
      </c>
      <c r="S949" s="10">
        <f t="shared" si="90"/>
        <v>42491.781319444446</v>
      </c>
      <c r="T949" s="10">
        <f t="shared" si="9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8224</v>
      </c>
      <c r="H950" t="s">
        <v>8229</v>
      </c>
      <c r="I950">
        <v>1457812364</v>
      </c>
      <c r="J950">
        <v>1455220364</v>
      </c>
      <c r="K950" t="b">
        <v>0</v>
      </c>
      <c r="L950" s="7">
        <v>8</v>
      </c>
      <c r="M950" t="b">
        <v>0</v>
      </c>
      <c r="N950" t="s">
        <v>8253</v>
      </c>
      <c r="O950" s="5">
        <f t="shared" si="86"/>
        <v>12</v>
      </c>
      <c r="P950" s="6">
        <f t="shared" si="87"/>
        <v>60</v>
      </c>
      <c r="Q950" t="str">
        <f t="shared" si="88"/>
        <v>technology</v>
      </c>
      <c r="R950" t="str">
        <f t="shared" si="89"/>
        <v>wearables</v>
      </c>
      <c r="S950" s="10">
        <f t="shared" si="90"/>
        <v>42411.828287037039</v>
      </c>
      <c r="T950" s="10">
        <f t="shared" si="9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8224</v>
      </c>
      <c r="H951" t="s">
        <v>8229</v>
      </c>
      <c r="I951">
        <v>1456016576</v>
      </c>
      <c r="J951">
        <v>1450832576</v>
      </c>
      <c r="K951" t="b">
        <v>0</v>
      </c>
      <c r="L951" s="7">
        <v>7</v>
      </c>
      <c r="M951" t="b">
        <v>0</v>
      </c>
      <c r="N951" t="s">
        <v>8253</v>
      </c>
      <c r="O951" s="5">
        <f t="shared" si="86"/>
        <v>1.365</v>
      </c>
      <c r="P951" s="6">
        <f t="shared" si="87"/>
        <v>39</v>
      </c>
      <c r="Q951" t="str">
        <f t="shared" si="88"/>
        <v>technology</v>
      </c>
      <c r="R951" t="str">
        <f t="shared" si="89"/>
        <v>wearables</v>
      </c>
      <c r="S951" s="10">
        <f t="shared" si="90"/>
        <v>42361.043703703705</v>
      </c>
      <c r="T951" s="10">
        <f t="shared" si="9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8224</v>
      </c>
      <c r="H952" t="s">
        <v>8231</v>
      </c>
      <c r="I952">
        <v>1453053661</v>
      </c>
      <c r="J952">
        <v>1450461661</v>
      </c>
      <c r="K952" t="b">
        <v>0</v>
      </c>
      <c r="L952" s="7">
        <v>24</v>
      </c>
      <c r="M952" t="b">
        <v>0</v>
      </c>
      <c r="N952" t="s">
        <v>8253</v>
      </c>
      <c r="O952" s="5">
        <f t="shared" si="86"/>
        <v>28.04</v>
      </c>
      <c r="P952" s="6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90"/>
        <v>42356.750706018516</v>
      </c>
      <c r="T952" s="10">
        <f t="shared" si="9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8226</v>
      </c>
      <c r="I953">
        <v>1465054872</v>
      </c>
      <c r="J953">
        <v>1461166872</v>
      </c>
      <c r="K953" t="b">
        <v>0</v>
      </c>
      <c r="L953" s="7">
        <v>121</v>
      </c>
      <c r="M953" t="b">
        <v>0</v>
      </c>
      <c r="N953" t="s">
        <v>8253</v>
      </c>
      <c r="O953" s="5">
        <f t="shared" si="86"/>
        <v>38.39</v>
      </c>
      <c r="P953" s="6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90"/>
        <v>42480.653611111105</v>
      </c>
      <c r="T953" s="10">
        <f t="shared" si="9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8226</v>
      </c>
      <c r="I954">
        <v>1479483812</v>
      </c>
      <c r="J954">
        <v>1476888212</v>
      </c>
      <c r="K954" t="b">
        <v>0</v>
      </c>
      <c r="L954" s="7">
        <v>196</v>
      </c>
      <c r="M954" t="b">
        <v>0</v>
      </c>
      <c r="N954" t="s">
        <v>8253</v>
      </c>
      <c r="O954" s="5">
        <f t="shared" si="86"/>
        <v>39.942857142857143</v>
      </c>
      <c r="P954" s="6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90"/>
        <v>42662.613564814819</v>
      </c>
      <c r="T954" s="10">
        <f t="shared" si="9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8226</v>
      </c>
      <c r="I955">
        <v>1422158199</v>
      </c>
      <c r="J955">
        <v>1419566199</v>
      </c>
      <c r="K955" t="b">
        <v>0</v>
      </c>
      <c r="L955" s="7">
        <v>5</v>
      </c>
      <c r="M955" t="b">
        <v>0</v>
      </c>
      <c r="N955" t="s">
        <v>8253</v>
      </c>
      <c r="O955" s="5">
        <f t="shared" si="86"/>
        <v>0.84</v>
      </c>
      <c r="P955" s="6">
        <f t="shared" si="87"/>
        <v>25.2</v>
      </c>
      <c r="Q955" t="str">
        <f t="shared" si="88"/>
        <v>technology</v>
      </c>
      <c r="R955" t="str">
        <f t="shared" si="89"/>
        <v>wearables</v>
      </c>
      <c r="S955" s="10">
        <f t="shared" si="90"/>
        <v>41999.164340277777</v>
      </c>
      <c r="T955" s="10">
        <f t="shared" si="9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8226</v>
      </c>
      <c r="I956">
        <v>1440100839</v>
      </c>
      <c r="J956">
        <v>1436472039</v>
      </c>
      <c r="K956" t="b">
        <v>0</v>
      </c>
      <c r="L956" s="7">
        <v>73</v>
      </c>
      <c r="M956" t="b">
        <v>0</v>
      </c>
      <c r="N956" t="s">
        <v>8253</v>
      </c>
      <c r="O956" s="5">
        <f t="shared" si="86"/>
        <v>43.406666666666666</v>
      </c>
      <c r="P956" s="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90"/>
        <v>42194.833784722221</v>
      </c>
      <c r="T956" s="10">
        <f t="shared" si="9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8226</v>
      </c>
      <c r="I957">
        <v>1473750300</v>
      </c>
      <c r="J957">
        <v>1470294300</v>
      </c>
      <c r="K957" t="b">
        <v>0</v>
      </c>
      <c r="L957" s="7">
        <v>93</v>
      </c>
      <c r="M957" t="b">
        <v>0</v>
      </c>
      <c r="N957" t="s">
        <v>8253</v>
      </c>
      <c r="O957" s="5">
        <f t="shared" si="86"/>
        <v>5.6613333333333333</v>
      </c>
      <c r="P957" s="6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90"/>
        <v>42586.295138888891</v>
      </c>
      <c r="T957" s="10">
        <f t="shared" si="9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8226</v>
      </c>
      <c r="I958">
        <v>1430081759</v>
      </c>
      <c r="J958">
        <v>1424901359</v>
      </c>
      <c r="K958" t="b">
        <v>0</v>
      </c>
      <c r="L958" s="7">
        <v>17</v>
      </c>
      <c r="M958" t="b">
        <v>0</v>
      </c>
      <c r="N958" t="s">
        <v>8253</v>
      </c>
      <c r="O958" s="5">
        <f t="shared" si="86"/>
        <v>1.722</v>
      </c>
      <c r="P958" s="6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90"/>
        <v>42060.913877314815</v>
      </c>
      <c r="T958" s="10">
        <f t="shared" si="9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8226</v>
      </c>
      <c r="I959">
        <v>1479392133</v>
      </c>
      <c r="J959">
        <v>1476710133</v>
      </c>
      <c r="K959" t="b">
        <v>0</v>
      </c>
      <c r="L959" s="7">
        <v>7</v>
      </c>
      <c r="M959" t="b">
        <v>0</v>
      </c>
      <c r="N959" t="s">
        <v>8253</v>
      </c>
      <c r="O959" s="5">
        <f t="shared" si="86"/>
        <v>1.9416666666666664</v>
      </c>
      <c r="P959" s="6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90"/>
        <v>42660.552465277782</v>
      </c>
      <c r="T959" s="10">
        <f t="shared" si="9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8226</v>
      </c>
      <c r="I960">
        <v>1428641940</v>
      </c>
      <c r="J960">
        <v>1426792563</v>
      </c>
      <c r="K960" t="b">
        <v>0</v>
      </c>
      <c r="L960" s="7">
        <v>17</v>
      </c>
      <c r="M960" t="b">
        <v>0</v>
      </c>
      <c r="N960" t="s">
        <v>8253</v>
      </c>
      <c r="O960" s="5">
        <f t="shared" si="86"/>
        <v>11.328275684711327</v>
      </c>
      <c r="P960" s="6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90"/>
        <v>42082.802812499998</v>
      </c>
      <c r="T960" s="10">
        <f t="shared" si="9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8226</v>
      </c>
      <c r="I961">
        <v>1421640665</v>
      </c>
      <c r="J961">
        <v>1419048665</v>
      </c>
      <c r="K961" t="b">
        <v>0</v>
      </c>
      <c r="L961" s="7">
        <v>171</v>
      </c>
      <c r="M961" t="b">
        <v>0</v>
      </c>
      <c r="N961" t="s">
        <v>8253</v>
      </c>
      <c r="O961" s="5">
        <f t="shared" ref="O961:O1024" si="92">(E961/D961)*100</f>
        <v>38.86</v>
      </c>
      <c r="P961" s="6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90"/>
        <v>41993.174363425926</v>
      </c>
      <c r="T961" s="10">
        <f t="shared" si="9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8226</v>
      </c>
      <c r="I962">
        <v>1489500155</v>
      </c>
      <c r="J962">
        <v>1485874955</v>
      </c>
      <c r="K962" t="b">
        <v>0</v>
      </c>
      <c r="L962" s="7">
        <v>188</v>
      </c>
      <c r="M962" t="b">
        <v>0</v>
      </c>
      <c r="N962" t="s">
        <v>8253</v>
      </c>
      <c r="O962" s="5">
        <f t="shared" si="92"/>
        <v>46.100628930817614</v>
      </c>
      <c r="P962" s="6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si="90"/>
        <v>42766.626793981486</v>
      </c>
      <c r="T962" s="10">
        <f t="shared" si="9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8226</v>
      </c>
      <c r="I963">
        <v>1487617200</v>
      </c>
      <c r="J963">
        <v>1483634335</v>
      </c>
      <c r="K963" t="b">
        <v>0</v>
      </c>
      <c r="L963" s="7">
        <v>110</v>
      </c>
      <c r="M963" t="b">
        <v>0</v>
      </c>
      <c r="N963" t="s">
        <v>8253</v>
      </c>
      <c r="O963" s="5">
        <f t="shared" si="92"/>
        <v>42.188421052631583</v>
      </c>
      <c r="P963" s="6">
        <f t="shared" ref="P963:P1026" si="93">IF(L963,E963/L963,0)</f>
        <v>364.35454545454547</v>
      </c>
      <c r="Q963" t="str">
        <f t="shared" ref="Q963:Q1026" si="94">LEFT(N963,SEARCH("/",N963,1)-1)</f>
        <v>technology</v>
      </c>
      <c r="R963" t="str">
        <f t="shared" ref="R963:R1026" si="95">RIGHT(N963,LEN(N963)-SEARCH("/",N963))</f>
        <v>wearables</v>
      </c>
      <c r="S963" s="10">
        <f t="shared" ref="S963:S1026" si="96">(((J963/60)/60/24)+DATE(1970,1,1))</f>
        <v>42740.693692129629</v>
      </c>
      <c r="T963" s="10">
        <f t="shared" ref="T963:T1026" si="97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8226</v>
      </c>
      <c r="I964">
        <v>1455210353</v>
      </c>
      <c r="J964">
        <v>1451927153</v>
      </c>
      <c r="K964" t="b">
        <v>0</v>
      </c>
      <c r="L964" s="7">
        <v>37</v>
      </c>
      <c r="M964" t="b">
        <v>0</v>
      </c>
      <c r="N964" t="s">
        <v>8253</v>
      </c>
      <c r="O964" s="5">
        <f t="shared" si="92"/>
        <v>28.48</v>
      </c>
      <c r="P964" s="6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6"/>
        <v>42373.712418981479</v>
      </c>
      <c r="T964" s="10">
        <f t="shared" si="9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8226</v>
      </c>
      <c r="I965">
        <v>1476717319</v>
      </c>
      <c r="J965">
        <v>1473693319</v>
      </c>
      <c r="K965" t="b">
        <v>0</v>
      </c>
      <c r="L965" s="7">
        <v>9</v>
      </c>
      <c r="M965" t="b">
        <v>0</v>
      </c>
      <c r="N965" t="s">
        <v>8253</v>
      </c>
      <c r="O965" s="5">
        <f t="shared" si="92"/>
        <v>1.077142857142857</v>
      </c>
      <c r="P965" s="6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6"/>
        <v>42625.635636574079</v>
      </c>
      <c r="T965" s="10">
        <f t="shared" si="9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8224</v>
      </c>
      <c r="H966" t="s">
        <v>8231</v>
      </c>
      <c r="I966">
        <v>1441119919</v>
      </c>
      <c r="J966">
        <v>1437663919</v>
      </c>
      <c r="K966" t="b">
        <v>0</v>
      </c>
      <c r="L966" s="7">
        <v>29</v>
      </c>
      <c r="M966" t="b">
        <v>0</v>
      </c>
      <c r="N966" t="s">
        <v>8253</v>
      </c>
      <c r="O966" s="5">
        <f t="shared" si="92"/>
        <v>0.79909090909090907</v>
      </c>
      <c r="P966" s="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6"/>
        <v>42208.628692129627</v>
      </c>
      <c r="T966" s="10">
        <f t="shared" si="9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8226</v>
      </c>
      <c r="I967">
        <v>1477454340</v>
      </c>
      <c r="J967">
        <v>1474676646</v>
      </c>
      <c r="K967" t="b">
        <v>0</v>
      </c>
      <c r="L967" s="7">
        <v>6</v>
      </c>
      <c r="M967" t="b">
        <v>0</v>
      </c>
      <c r="N967" t="s">
        <v>8253</v>
      </c>
      <c r="O967" s="5">
        <f t="shared" si="92"/>
        <v>1.1919999999999999</v>
      </c>
      <c r="P967" s="6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6"/>
        <v>42637.016736111109</v>
      </c>
      <c r="T967" s="10">
        <f t="shared" si="9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8226</v>
      </c>
      <c r="I968">
        <v>1475766932</v>
      </c>
      <c r="J968">
        <v>1473174932</v>
      </c>
      <c r="K968" t="b">
        <v>0</v>
      </c>
      <c r="L968" s="7">
        <v>30</v>
      </c>
      <c r="M968" t="b">
        <v>0</v>
      </c>
      <c r="N968" t="s">
        <v>8253</v>
      </c>
      <c r="O968" s="5">
        <f t="shared" si="92"/>
        <v>14.799999999999999</v>
      </c>
      <c r="P968" s="6">
        <f t="shared" si="93"/>
        <v>59.2</v>
      </c>
      <c r="Q968" t="str">
        <f t="shared" si="94"/>
        <v>technology</v>
      </c>
      <c r="R968" t="str">
        <f t="shared" si="95"/>
        <v>wearables</v>
      </c>
      <c r="S968" s="10">
        <f t="shared" si="96"/>
        <v>42619.635787037041</v>
      </c>
      <c r="T968" s="10">
        <f t="shared" si="9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8226</v>
      </c>
      <c r="I969">
        <v>1461301574</v>
      </c>
      <c r="J969">
        <v>1456121174</v>
      </c>
      <c r="K969" t="b">
        <v>0</v>
      </c>
      <c r="L969" s="7">
        <v>81</v>
      </c>
      <c r="M969" t="b">
        <v>0</v>
      </c>
      <c r="N969" t="s">
        <v>8253</v>
      </c>
      <c r="O969" s="5">
        <f t="shared" si="92"/>
        <v>17.810000000000002</v>
      </c>
      <c r="P969" s="6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6"/>
        <v>42422.254328703704</v>
      </c>
      <c r="T969" s="10">
        <f t="shared" si="9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8226</v>
      </c>
      <c r="I970">
        <v>1408134034</v>
      </c>
      <c r="J970">
        <v>1405542034</v>
      </c>
      <c r="K970" t="b">
        <v>0</v>
      </c>
      <c r="L970" s="7">
        <v>4</v>
      </c>
      <c r="M970" t="b">
        <v>0</v>
      </c>
      <c r="N970" t="s">
        <v>8253</v>
      </c>
      <c r="O970" s="5">
        <f t="shared" si="92"/>
        <v>1.325</v>
      </c>
      <c r="P970" s="6">
        <f t="shared" si="93"/>
        <v>26.5</v>
      </c>
      <c r="Q970" t="str">
        <f t="shared" si="94"/>
        <v>technology</v>
      </c>
      <c r="R970" t="str">
        <f t="shared" si="95"/>
        <v>wearables</v>
      </c>
      <c r="S970" s="10">
        <f t="shared" si="96"/>
        <v>41836.847615740742</v>
      </c>
      <c r="T970" s="10">
        <f t="shared" si="9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8224</v>
      </c>
      <c r="H971" t="s">
        <v>8236</v>
      </c>
      <c r="I971">
        <v>1486624607</v>
      </c>
      <c r="J971">
        <v>1483773407</v>
      </c>
      <c r="K971" t="b">
        <v>0</v>
      </c>
      <c r="L971" s="7">
        <v>11</v>
      </c>
      <c r="M971" t="b">
        <v>0</v>
      </c>
      <c r="N971" t="s">
        <v>8253</v>
      </c>
      <c r="O971" s="5">
        <f t="shared" si="92"/>
        <v>46.666666666666664</v>
      </c>
      <c r="P971" s="6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6"/>
        <v>42742.30332175926</v>
      </c>
      <c r="T971" s="10">
        <f t="shared" si="9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8224</v>
      </c>
      <c r="H972" t="s">
        <v>8231</v>
      </c>
      <c r="I972">
        <v>1485147540</v>
      </c>
      <c r="J972">
        <v>1481951853</v>
      </c>
      <c r="K972" t="b">
        <v>0</v>
      </c>
      <c r="L972" s="7">
        <v>14</v>
      </c>
      <c r="M972" t="b">
        <v>0</v>
      </c>
      <c r="N972" t="s">
        <v>8253</v>
      </c>
      <c r="O972" s="5">
        <f t="shared" si="92"/>
        <v>45.92</v>
      </c>
      <c r="P972" s="6">
        <f t="shared" si="93"/>
        <v>164</v>
      </c>
      <c r="Q972" t="str">
        <f t="shared" si="94"/>
        <v>technology</v>
      </c>
      <c r="R972" t="str">
        <f t="shared" si="95"/>
        <v>wearables</v>
      </c>
      <c r="S972" s="10">
        <f t="shared" si="96"/>
        <v>42721.220520833333</v>
      </c>
      <c r="T972" s="10">
        <f t="shared" si="9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8226</v>
      </c>
      <c r="I973">
        <v>1433178060</v>
      </c>
      <c r="J973">
        <v>1429290060</v>
      </c>
      <c r="K973" t="b">
        <v>0</v>
      </c>
      <c r="L973" s="7">
        <v>5</v>
      </c>
      <c r="M973" t="b">
        <v>0</v>
      </c>
      <c r="N973" t="s">
        <v>8253</v>
      </c>
      <c r="O973" s="5">
        <f t="shared" si="92"/>
        <v>0.22599999999999998</v>
      </c>
      <c r="P973" s="6">
        <f t="shared" si="93"/>
        <v>45.2</v>
      </c>
      <c r="Q973" t="str">
        <f t="shared" si="94"/>
        <v>technology</v>
      </c>
      <c r="R973" t="str">
        <f t="shared" si="95"/>
        <v>wearables</v>
      </c>
      <c r="S973" s="10">
        <f t="shared" si="96"/>
        <v>42111.709027777775</v>
      </c>
      <c r="T973" s="10">
        <f t="shared" si="9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8226</v>
      </c>
      <c r="I974">
        <v>1409813940</v>
      </c>
      <c r="J974">
        <v>1407271598</v>
      </c>
      <c r="K974" t="b">
        <v>0</v>
      </c>
      <c r="L974" s="7">
        <v>45</v>
      </c>
      <c r="M974" t="b">
        <v>0</v>
      </c>
      <c r="N974" t="s">
        <v>8253</v>
      </c>
      <c r="O974" s="5">
        <f t="shared" si="92"/>
        <v>34.625</v>
      </c>
      <c r="P974" s="6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6"/>
        <v>41856.865717592591</v>
      </c>
      <c r="T974" s="10">
        <f t="shared" si="9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8226</v>
      </c>
      <c r="I975">
        <v>1447032093</v>
      </c>
      <c r="J975">
        <v>1441844493</v>
      </c>
      <c r="K975" t="b">
        <v>0</v>
      </c>
      <c r="L975" s="7">
        <v>8</v>
      </c>
      <c r="M975" t="b">
        <v>0</v>
      </c>
      <c r="N975" t="s">
        <v>8253</v>
      </c>
      <c r="O975" s="5">
        <f t="shared" si="92"/>
        <v>2.0549999999999997</v>
      </c>
      <c r="P975" s="6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6"/>
        <v>42257.014965277776</v>
      </c>
      <c r="T975" s="10">
        <f t="shared" si="9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8226</v>
      </c>
      <c r="I976">
        <v>1458925156</v>
      </c>
      <c r="J976">
        <v>1456336756</v>
      </c>
      <c r="K976" t="b">
        <v>0</v>
      </c>
      <c r="L976" s="7">
        <v>3</v>
      </c>
      <c r="M976" t="b">
        <v>0</v>
      </c>
      <c r="N976" t="s">
        <v>8253</v>
      </c>
      <c r="O976" s="5">
        <f t="shared" si="92"/>
        <v>0.55999999999999994</v>
      </c>
      <c r="P976" s="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6"/>
        <v>42424.749490740738</v>
      </c>
      <c r="T976" s="10">
        <f t="shared" si="9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8226</v>
      </c>
      <c r="I977">
        <v>1467132185</v>
      </c>
      <c r="J977">
        <v>1461948185</v>
      </c>
      <c r="K977" t="b">
        <v>0</v>
      </c>
      <c r="L977" s="7">
        <v>24</v>
      </c>
      <c r="M977" t="b">
        <v>0</v>
      </c>
      <c r="N977" t="s">
        <v>8253</v>
      </c>
      <c r="O977" s="5">
        <f t="shared" si="92"/>
        <v>2.6069999999999998</v>
      </c>
      <c r="P977" s="6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6"/>
        <v>42489.696585648147</v>
      </c>
      <c r="T977" s="10">
        <f t="shared" si="9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8224</v>
      </c>
      <c r="H978" t="s">
        <v>8228</v>
      </c>
      <c r="I978">
        <v>1439515497</v>
      </c>
      <c r="J978">
        <v>1435627497</v>
      </c>
      <c r="K978" t="b">
        <v>0</v>
      </c>
      <c r="L978" s="7">
        <v>18</v>
      </c>
      <c r="M978" t="b">
        <v>0</v>
      </c>
      <c r="N978" t="s">
        <v>8253</v>
      </c>
      <c r="O978" s="5">
        <f t="shared" si="92"/>
        <v>1.9259999999999999</v>
      </c>
      <c r="P978" s="6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6"/>
        <v>42185.058993055558</v>
      </c>
      <c r="T978" s="10">
        <f t="shared" si="9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8224</v>
      </c>
      <c r="H979" t="s">
        <v>8229</v>
      </c>
      <c r="I979">
        <v>1456094197</v>
      </c>
      <c r="J979">
        <v>1453502197</v>
      </c>
      <c r="K979" t="b">
        <v>0</v>
      </c>
      <c r="L979" s="7">
        <v>12</v>
      </c>
      <c r="M979" t="b">
        <v>0</v>
      </c>
      <c r="N979" t="s">
        <v>8253</v>
      </c>
      <c r="O979" s="5">
        <f t="shared" si="92"/>
        <v>33.666666666666664</v>
      </c>
      <c r="P979" s="6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6"/>
        <v>42391.942094907412</v>
      </c>
      <c r="T979" s="10">
        <f t="shared" si="9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8224</v>
      </c>
      <c r="H980" t="s">
        <v>8235</v>
      </c>
      <c r="I980">
        <v>1456385101</v>
      </c>
      <c r="J980">
        <v>1453793101</v>
      </c>
      <c r="K980" t="b">
        <v>0</v>
      </c>
      <c r="L980" s="7">
        <v>123</v>
      </c>
      <c r="M980" t="b">
        <v>0</v>
      </c>
      <c r="N980" t="s">
        <v>8253</v>
      </c>
      <c r="O980" s="5">
        <f t="shared" si="92"/>
        <v>56.263267182990241</v>
      </c>
      <c r="P980" s="6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6"/>
        <v>42395.309039351851</v>
      </c>
      <c r="T980" s="10">
        <f t="shared" si="9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8226</v>
      </c>
      <c r="I981">
        <v>1466449140</v>
      </c>
      <c r="J981">
        <v>1463392828</v>
      </c>
      <c r="K981" t="b">
        <v>0</v>
      </c>
      <c r="L981" s="7">
        <v>96</v>
      </c>
      <c r="M981" t="b">
        <v>0</v>
      </c>
      <c r="N981" t="s">
        <v>8253</v>
      </c>
      <c r="O981" s="5">
        <f t="shared" si="92"/>
        <v>82.817599999999999</v>
      </c>
      <c r="P981" s="6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6"/>
        <v>42506.416990740734</v>
      </c>
      <c r="T981" s="10">
        <f t="shared" si="9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8226</v>
      </c>
      <c r="I982">
        <v>1417387322</v>
      </c>
      <c r="J982">
        <v>1413495722</v>
      </c>
      <c r="K982" t="b">
        <v>0</v>
      </c>
      <c r="L982" s="7">
        <v>31</v>
      </c>
      <c r="M982" t="b">
        <v>0</v>
      </c>
      <c r="N982" t="s">
        <v>8253</v>
      </c>
      <c r="O982" s="5">
        <f t="shared" si="92"/>
        <v>14.860000000000001</v>
      </c>
      <c r="P982" s="6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6"/>
        <v>41928.904189814813</v>
      </c>
      <c r="T982" s="10">
        <f t="shared" si="9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8226</v>
      </c>
      <c r="I983">
        <v>1407624222</v>
      </c>
      <c r="J983">
        <v>1405032222</v>
      </c>
      <c r="K983" t="b">
        <v>0</v>
      </c>
      <c r="L983" s="7">
        <v>4</v>
      </c>
      <c r="M983" t="b">
        <v>0</v>
      </c>
      <c r="N983" t="s">
        <v>8253</v>
      </c>
      <c r="O983" s="5">
        <f t="shared" si="92"/>
        <v>1.2375123751237513E-2</v>
      </c>
      <c r="P983" s="6">
        <f t="shared" si="93"/>
        <v>2.75</v>
      </c>
      <c r="Q983" t="str">
        <f t="shared" si="94"/>
        <v>technology</v>
      </c>
      <c r="R983" t="str">
        <f t="shared" si="95"/>
        <v>wearables</v>
      </c>
      <c r="S983" s="10">
        <f t="shared" si="96"/>
        <v>41830.947013888886</v>
      </c>
      <c r="T983" s="10">
        <f t="shared" si="9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8226</v>
      </c>
      <c r="I984">
        <v>1475431486</v>
      </c>
      <c r="J984">
        <v>1472839486</v>
      </c>
      <c r="K984" t="b">
        <v>0</v>
      </c>
      <c r="L984" s="7">
        <v>3</v>
      </c>
      <c r="M984" t="b">
        <v>0</v>
      </c>
      <c r="N984" t="s">
        <v>8253</v>
      </c>
      <c r="O984" s="5">
        <f t="shared" si="92"/>
        <v>1.7142857142857144E-2</v>
      </c>
      <c r="P984" s="6">
        <f t="shared" si="93"/>
        <v>1</v>
      </c>
      <c r="Q984" t="str">
        <f t="shared" si="94"/>
        <v>technology</v>
      </c>
      <c r="R984" t="str">
        <f t="shared" si="95"/>
        <v>wearables</v>
      </c>
      <c r="S984" s="10">
        <f t="shared" si="96"/>
        <v>42615.753310185188</v>
      </c>
      <c r="T984" s="10">
        <f t="shared" si="9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8224</v>
      </c>
      <c r="H985" t="s">
        <v>8229</v>
      </c>
      <c r="I985">
        <v>1471985640</v>
      </c>
      <c r="J985">
        <v>1469289685</v>
      </c>
      <c r="K985" t="b">
        <v>0</v>
      </c>
      <c r="L985" s="7">
        <v>179</v>
      </c>
      <c r="M985" t="b">
        <v>0</v>
      </c>
      <c r="N985" t="s">
        <v>8253</v>
      </c>
      <c r="O985" s="5">
        <f t="shared" si="92"/>
        <v>29.506136117214709</v>
      </c>
      <c r="P985" s="6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6"/>
        <v>42574.667650462965</v>
      </c>
      <c r="T985" s="10">
        <f t="shared" si="9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8226</v>
      </c>
      <c r="I986">
        <v>1427507208</v>
      </c>
      <c r="J986">
        <v>1424918808</v>
      </c>
      <c r="K986" t="b">
        <v>0</v>
      </c>
      <c r="L986" s="7">
        <v>3</v>
      </c>
      <c r="M986" t="b">
        <v>0</v>
      </c>
      <c r="N986" t="s">
        <v>8253</v>
      </c>
      <c r="O986" s="5">
        <f t="shared" si="92"/>
        <v>1.06</v>
      </c>
      <c r="P986" s="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6"/>
        <v>42061.11583333333</v>
      </c>
      <c r="T986" s="10">
        <f t="shared" si="9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8224</v>
      </c>
      <c r="H987" t="s">
        <v>8229</v>
      </c>
      <c r="I987">
        <v>1451602800</v>
      </c>
      <c r="J987">
        <v>1449011610</v>
      </c>
      <c r="K987" t="b">
        <v>0</v>
      </c>
      <c r="L987" s="7">
        <v>23</v>
      </c>
      <c r="M987" t="b">
        <v>0</v>
      </c>
      <c r="N987" t="s">
        <v>8253</v>
      </c>
      <c r="O987" s="5">
        <f t="shared" si="92"/>
        <v>6.293333333333333</v>
      </c>
      <c r="P987" s="6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6"/>
        <v>42339.967708333337</v>
      </c>
      <c r="T987" s="10">
        <f t="shared" si="9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8224</v>
      </c>
      <c r="H988" t="s">
        <v>8227</v>
      </c>
      <c r="I988">
        <v>1452384000</v>
      </c>
      <c r="J988">
        <v>1447698300</v>
      </c>
      <c r="K988" t="b">
        <v>0</v>
      </c>
      <c r="L988" s="7">
        <v>23</v>
      </c>
      <c r="M988" t="b">
        <v>0</v>
      </c>
      <c r="N988" t="s">
        <v>8253</v>
      </c>
      <c r="O988" s="5">
        <f t="shared" si="92"/>
        <v>12.75</v>
      </c>
      <c r="P988" s="6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6"/>
        <v>42324.767361111109</v>
      </c>
      <c r="T988" s="10">
        <f t="shared" si="9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8224</v>
      </c>
      <c r="H989" t="s">
        <v>8229</v>
      </c>
      <c r="I989">
        <v>1403507050</v>
      </c>
      <c r="J989">
        <v>1400051050</v>
      </c>
      <c r="K989" t="b">
        <v>0</v>
      </c>
      <c r="L989" s="7">
        <v>41</v>
      </c>
      <c r="M989" t="b">
        <v>0</v>
      </c>
      <c r="N989" t="s">
        <v>8253</v>
      </c>
      <c r="O989" s="5">
        <f t="shared" si="92"/>
        <v>13.22</v>
      </c>
      <c r="P989" s="6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6"/>
        <v>41773.294560185182</v>
      </c>
      <c r="T989" s="10">
        <f t="shared" si="9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8224</v>
      </c>
      <c r="H990" t="s">
        <v>8229</v>
      </c>
      <c r="I990">
        <v>1475310825</v>
      </c>
      <c r="J990">
        <v>1472718825</v>
      </c>
      <c r="K990" t="b">
        <v>0</v>
      </c>
      <c r="L990" s="7">
        <v>0</v>
      </c>
      <c r="M990" t="b">
        <v>0</v>
      </c>
      <c r="N990" t="s">
        <v>8253</v>
      </c>
      <c r="O990" s="5">
        <f t="shared" si="92"/>
        <v>0</v>
      </c>
      <c r="P990" s="6">
        <f t="shared" si="93"/>
        <v>0</v>
      </c>
      <c r="Q990" t="str">
        <f t="shared" si="94"/>
        <v>technology</v>
      </c>
      <c r="R990" t="str">
        <f t="shared" si="95"/>
        <v>wearables</v>
      </c>
      <c r="S990" s="10">
        <f t="shared" si="96"/>
        <v>42614.356770833328</v>
      </c>
      <c r="T990" s="10">
        <f t="shared" si="9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8226</v>
      </c>
      <c r="I991">
        <v>1475101495</v>
      </c>
      <c r="J991">
        <v>1472509495</v>
      </c>
      <c r="K991" t="b">
        <v>0</v>
      </c>
      <c r="L991" s="7">
        <v>32</v>
      </c>
      <c r="M991" t="b">
        <v>0</v>
      </c>
      <c r="N991" t="s">
        <v>8253</v>
      </c>
      <c r="O991" s="5">
        <f t="shared" si="92"/>
        <v>16.77</v>
      </c>
      <c r="P991" s="6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6"/>
        <v>42611.933969907404</v>
      </c>
      <c r="T991" s="10">
        <f t="shared" si="9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8226</v>
      </c>
      <c r="I992">
        <v>1409770164</v>
      </c>
      <c r="J992">
        <v>1407178164</v>
      </c>
      <c r="K992" t="b">
        <v>0</v>
      </c>
      <c r="L992" s="7">
        <v>2</v>
      </c>
      <c r="M992" t="b">
        <v>0</v>
      </c>
      <c r="N992" t="s">
        <v>8253</v>
      </c>
      <c r="O992" s="5">
        <f t="shared" si="92"/>
        <v>0.104</v>
      </c>
      <c r="P992" s="6">
        <f t="shared" si="93"/>
        <v>13</v>
      </c>
      <c r="Q992" t="str">
        <f t="shared" si="94"/>
        <v>technology</v>
      </c>
      <c r="R992" t="str">
        <f t="shared" si="95"/>
        <v>wearables</v>
      </c>
      <c r="S992" s="10">
        <f t="shared" si="96"/>
        <v>41855.784305555557</v>
      </c>
      <c r="T992" s="10">
        <f t="shared" si="9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8224</v>
      </c>
      <c r="H993" t="s">
        <v>8227</v>
      </c>
      <c r="I993">
        <v>1468349460</v>
      </c>
      <c r="J993">
        <v>1466186988</v>
      </c>
      <c r="K993" t="b">
        <v>0</v>
      </c>
      <c r="L993" s="7">
        <v>7</v>
      </c>
      <c r="M993" t="b">
        <v>0</v>
      </c>
      <c r="N993" t="s">
        <v>8253</v>
      </c>
      <c r="O993" s="5">
        <f t="shared" si="92"/>
        <v>4.24</v>
      </c>
      <c r="P993" s="6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6"/>
        <v>42538.75680555556</v>
      </c>
      <c r="T993" s="10">
        <f t="shared" si="9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8226</v>
      </c>
      <c r="I994">
        <v>1462655519</v>
      </c>
      <c r="J994">
        <v>1457475119</v>
      </c>
      <c r="K994" t="b">
        <v>0</v>
      </c>
      <c r="L994" s="7">
        <v>4</v>
      </c>
      <c r="M994" t="b">
        <v>0</v>
      </c>
      <c r="N994" t="s">
        <v>8253</v>
      </c>
      <c r="O994" s="5">
        <f t="shared" si="92"/>
        <v>0.46699999999999997</v>
      </c>
      <c r="P994" s="6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6"/>
        <v>42437.924988425926</v>
      </c>
      <c r="T994" s="10">
        <f t="shared" si="9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8226</v>
      </c>
      <c r="I995">
        <v>1478926800</v>
      </c>
      <c r="J995">
        <v>1476054568</v>
      </c>
      <c r="K995" t="b">
        <v>0</v>
      </c>
      <c r="L995" s="7">
        <v>196</v>
      </c>
      <c r="M995" t="b">
        <v>0</v>
      </c>
      <c r="N995" t="s">
        <v>8253</v>
      </c>
      <c r="O995" s="5">
        <f t="shared" si="92"/>
        <v>25.087142857142858</v>
      </c>
      <c r="P995" s="6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6"/>
        <v>42652.964907407411</v>
      </c>
      <c r="T995" s="10">
        <f t="shared" si="9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8226</v>
      </c>
      <c r="I996">
        <v>1417388340</v>
      </c>
      <c r="J996">
        <v>1412835530</v>
      </c>
      <c r="K996" t="b">
        <v>0</v>
      </c>
      <c r="L996" s="7">
        <v>11</v>
      </c>
      <c r="M996" t="b">
        <v>0</v>
      </c>
      <c r="N996" t="s">
        <v>8253</v>
      </c>
      <c r="O996" s="5">
        <f t="shared" si="92"/>
        <v>2.3345000000000002</v>
      </c>
      <c r="P996" s="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6"/>
        <v>41921.263078703705</v>
      </c>
      <c r="T996" s="10">
        <f t="shared" si="9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8226</v>
      </c>
      <c r="I997">
        <v>1417276800</v>
      </c>
      <c r="J997">
        <v>1415140480</v>
      </c>
      <c r="K997" t="b">
        <v>0</v>
      </c>
      <c r="L997" s="7">
        <v>9</v>
      </c>
      <c r="M997" t="b">
        <v>0</v>
      </c>
      <c r="N997" t="s">
        <v>8253</v>
      </c>
      <c r="O997" s="5">
        <f t="shared" si="92"/>
        <v>7.26</v>
      </c>
      <c r="P997" s="6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6"/>
        <v>41947.940740740742</v>
      </c>
      <c r="T997" s="10">
        <f t="shared" si="9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8226</v>
      </c>
      <c r="I998">
        <v>1406474820</v>
      </c>
      <c r="J998">
        <v>1403902060</v>
      </c>
      <c r="K998" t="b">
        <v>0</v>
      </c>
      <c r="L998" s="7">
        <v>5</v>
      </c>
      <c r="M998" t="b">
        <v>0</v>
      </c>
      <c r="N998" t="s">
        <v>8253</v>
      </c>
      <c r="O998" s="5">
        <f t="shared" si="92"/>
        <v>1.625</v>
      </c>
      <c r="P998" s="6">
        <f t="shared" si="93"/>
        <v>13</v>
      </c>
      <c r="Q998" t="str">
        <f t="shared" si="94"/>
        <v>technology</v>
      </c>
      <c r="R998" t="str">
        <f t="shared" si="95"/>
        <v>wearables</v>
      </c>
      <c r="S998" s="10">
        <f t="shared" si="96"/>
        <v>41817.866435185184</v>
      </c>
      <c r="T998" s="10">
        <f t="shared" si="9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8226</v>
      </c>
      <c r="I999">
        <v>1417145297</v>
      </c>
      <c r="J999">
        <v>1414549697</v>
      </c>
      <c r="K999" t="b">
        <v>0</v>
      </c>
      <c r="L999" s="7">
        <v>8</v>
      </c>
      <c r="M999" t="b">
        <v>0</v>
      </c>
      <c r="N999" t="s">
        <v>8253</v>
      </c>
      <c r="O999" s="5">
        <f t="shared" si="92"/>
        <v>1.3</v>
      </c>
      <c r="P999" s="6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6"/>
        <v>41941.10297453704</v>
      </c>
      <c r="T999" s="10">
        <f t="shared" si="9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8224</v>
      </c>
      <c r="H1000" t="s">
        <v>8231</v>
      </c>
      <c r="I1000">
        <v>1447909401</v>
      </c>
      <c r="J1000">
        <v>1444017801</v>
      </c>
      <c r="K1000" t="b">
        <v>0</v>
      </c>
      <c r="L1000" s="7">
        <v>229</v>
      </c>
      <c r="M1000" t="b">
        <v>0</v>
      </c>
      <c r="N1000" t="s">
        <v>8253</v>
      </c>
      <c r="O1000" s="5">
        <f t="shared" si="92"/>
        <v>58.558333333333337</v>
      </c>
      <c r="P1000" s="6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6"/>
        <v>42282.168993055559</v>
      </c>
      <c r="T1000" s="10">
        <f t="shared" si="9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8224</v>
      </c>
      <c r="H1001" t="s">
        <v>8231</v>
      </c>
      <c r="I1001">
        <v>1415865720</v>
      </c>
      <c r="J1001">
        <v>1413270690</v>
      </c>
      <c r="K1001" t="b">
        <v>0</v>
      </c>
      <c r="L1001" s="7">
        <v>40</v>
      </c>
      <c r="M1001" t="b">
        <v>0</v>
      </c>
      <c r="N1001" t="s">
        <v>8253</v>
      </c>
      <c r="O1001" s="5">
        <f t="shared" si="92"/>
        <v>7.7886666666666677</v>
      </c>
      <c r="P1001" s="6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6"/>
        <v>41926.29965277778</v>
      </c>
      <c r="T1001" s="10">
        <f t="shared" si="9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8226</v>
      </c>
      <c r="I1002">
        <v>1489537560</v>
      </c>
      <c r="J1002">
        <v>1484357160</v>
      </c>
      <c r="K1002" t="b">
        <v>0</v>
      </c>
      <c r="L1002" s="7">
        <v>6</v>
      </c>
      <c r="M1002" t="b">
        <v>0</v>
      </c>
      <c r="N1002" t="s">
        <v>8253</v>
      </c>
      <c r="O1002" s="5">
        <f t="shared" si="92"/>
        <v>2.2157147647256061</v>
      </c>
      <c r="P1002" s="6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6"/>
        <v>42749.059722222228</v>
      </c>
      <c r="T1002" s="10">
        <f t="shared" si="9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8224</v>
      </c>
      <c r="H1003" t="s">
        <v>8227</v>
      </c>
      <c r="I1003">
        <v>1485796613</v>
      </c>
      <c r="J1003">
        <v>1481908613</v>
      </c>
      <c r="K1003" t="b">
        <v>0</v>
      </c>
      <c r="L1003" s="7">
        <v>4</v>
      </c>
      <c r="M1003" t="b">
        <v>0</v>
      </c>
      <c r="N1003" t="s">
        <v>8253</v>
      </c>
      <c r="O1003" s="5">
        <f t="shared" si="92"/>
        <v>104</v>
      </c>
      <c r="P1003" s="6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6"/>
        <v>42720.720057870371</v>
      </c>
      <c r="T1003" s="10">
        <f t="shared" si="9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8226</v>
      </c>
      <c r="I1004">
        <v>1450331940</v>
      </c>
      <c r="J1004">
        <v>1447777514</v>
      </c>
      <c r="K1004" t="b">
        <v>0</v>
      </c>
      <c r="L1004" s="7">
        <v>22</v>
      </c>
      <c r="M1004" t="b">
        <v>0</v>
      </c>
      <c r="N1004" t="s">
        <v>8253</v>
      </c>
      <c r="O1004" s="5">
        <f t="shared" si="92"/>
        <v>29.6029602960296</v>
      </c>
      <c r="P1004" s="6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6"/>
        <v>42325.684189814812</v>
      </c>
      <c r="T1004" s="10">
        <f t="shared" si="9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8224</v>
      </c>
      <c r="H1005" t="s">
        <v>8229</v>
      </c>
      <c r="I1005">
        <v>1489680061</v>
      </c>
      <c r="J1005">
        <v>1487091661</v>
      </c>
      <c r="K1005" t="b">
        <v>0</v>
      </c>
      <c r="L1005" s="7">
        <v>15</v>
      </c>
      <c r="M1005" t="b">
        <v>0</v>
      </c>
      <c r="N1005" t="s">
        <v>8253</v>
      </c>
      <c r="O1005" s="5">
        <f t="shared" si="92"/>
        <v>16.055</v>
      </c>
      <c r="P1005" s="6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6"/>
        <v>42780.709039351852</v>
      </c>
      <c r="T1005" s="10">
        <f t="shared" si="9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8226</v>
      </c>
      <c r="I1006">
        <v>1455814827</v>
      </c>
      <c r="J1006">
        <v>1453222827</v>
      </c>
      <c r="K1006" t="b">
        <v>0</v>
      </c>
      <c r="L1006" s="7">
        <v>95</v>
      </c>
      <c r="M1006" t="b">
        <v>0</v>
      </c>
      <c r="N1006" t="s">
        <v>8253</v>
      </c>
      <c r="O1006" s="5">
        <f t="shared" si="92"/>
        <v>82.207999999999998</v>
      </c>
      <c r="P1006" s="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6"/>
        <v>42388.708645833336</v>
      </c>
      <c r="T1006" s="10">
        <f t="shared" si="9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8226</v>
      </c>
      <c r="I1007">
        <v>1446217183</v>
      </c>
      <c r="J1007">
        <v>1443538783</v>
      </c>
      <c r="K1007" t="b">
        <v>0</v>
      </c>
      <c r="L1007" s="7">
        <v>161</v>
      </c>
      <c r="M1007" t="b">
        <v>0</v>
      </c>
      <c r="N1007" t="s">
        <v>8253</v>
      </c>
      <c r="O1007" s="5">
        <f t="shared" si="92"/>
        <v>75.051000000000002</v>
      </c>
      <c r="P1007" s="6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6"/>
        <v>42276.624803240738</v>
      </c>
      <c r="T1007" s="10">
        <f t="shared" si="9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8226</v>
      </c>
      <c r="I1008">
        <v>1418368260</v>
      </c>
      <c r="J1008">
        <v>1417654672</v>
      </c>
      <c r="K1008" t="b">
        <v>0</v>
      </c>
      <c r="L1008" s="7">
        <v>8</v>
      </c>
      <c r="M1008" t="b">
        <v>0</v>
      </c>
      <c r="N1008" t="s">
        <v>8253</v>
      </c>
      <c r="O1008" s="5">
        <f t="shared" si="92"/>
        <v>5.8500000000000005</v>
      </c>
      <c r="P1008" s="6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6"/>
        <v>41977.040185185186</v>
      </c>
      <c r="T1008" s="10">
        <f t="shared" si="9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8226</v>
      </c>
      <c r="I1009">
        <v>1481727623</v>
      </c>
      <c r="J1009">
        <v>1478095223</v>
      </c>
      <c r="K1009" t="b">
        <v>0</v>
      </c>
      <c r="L1009" s="7">
        <v>76</v>
      </c>
      <c r="M1009" t="b">
        <v>0</v>
      </c>
      <c r="N1009" t="s">
        <v>8253</v>
      </c>
      <c r="O1009" s="5">
        <f t="shared" si="92"/>
        <v>44.32</v>
      </c>
      <c r="P1009" s="6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6"/>
        <v>42676.583599537036</v>
      </c>
      <c r="T1009" s="10">
        <f t="shared" si="9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8224</v>
      </c>
      <c r="H1010" t="s">
        <v>8236</v>
      </c>
      <c r="I1010">
        <v>1482953115</v>
      </c>
      <c r="J1010">
        <v>1480361115</v>
      </c>
      <c r="K1010" t="b">
        <v>0</v>
      </c>
      <c r="L1010" s="7">
        <v>1</v>
      </c>
      <c r="M1010" t="b">
        <v>0</v>
      </c>
      <c r="N1010" t="s">
        <v>8253</v>
      </c>
      <c r="O1010" s="5">
        <f t="shared" si="92"/>
        <v>0.26737967914438499</v>
      </c>
      <c r="P1010" s="6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6"/>
        <v>42702.809201388889</v>
      </c>
      <c r="T1010" s="10">
        <f t="shared" si="9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8226</v>
      </c>
      <c r="I1011">
        <v>1466346646</v>
      </c>
      <c r="J1011">
        <v>1463754646</v>
      </c>
      <c r="K1011" t="b">
        <v>0</v>
      </c>
      <c r="L1011" s="7">
        <v>101</v>
      </c>
      <c r="M1011" t="b">
        <v>0</v>
      </c>
      <c r="N1011" t="s">
        <v>8253</v>
      </c>
      <c r="O1011" s="5">
        <f t="shared" si="92"/>
        <v>13.13</v>
      </c>
      <c r="P1011" s="6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6"/>
        <v>42510.604699074072</v>
      </c>
      <c r="T1011" s="10">
        <f t="shared" si="9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8226</v>
      </c>
      <c r="I1012">
        <v>1473044340</v>
      </c>
      <c r="J1012">
        <v>1468180462</v>
      </c>
      <c r="K1012" t="b">
        <v>0</v>
      </c>
      <c r="L1012" s="7">
        <v>4</v>
      </c>
      <c r="M1012" t="b">
        <v>0</v>
      </c>
      <c r="N1012" t="s">
        <v>8253</v>
      </c>
      <c r="O1012" s="5">
        <f t="shared" si="92"/>
        <v>0.19088937093275488</v>
      </c>
      <c r="P1012" s="6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6"/>
        <v>42561.829421296294</v>
      </c>
      <c r="T1012" s="10">
        <f t="shared" si="9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8226</v>
      </c>
      <c r="I1013">
        <v>1418938395</v>
      </c>
      <c r="J1013">
        <v>1415050395</v>
      </c>
      <c r="K1013" t="b">
        <v>0</v>
      </c>
      <c r="L1013" s="7">
        <v>1</v>
      </c>
      <c r="M1013" t="b">
        <v>0</v>
      </c>
      <c r="N1013" t="s">
        <v>8253</v>
      </c>
      <c r="O1013" s="5">
        <f t="shared" si="92"/>
        <v>0.375</v>
      </c>
      <c r="P1013" s="6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6"/>
        <v>41946.898090277777</v>
      </c>
      <c r="T1013" s="10">
        <f t="shared" si="9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8226</v>
      </c>
      <c r="I1014">
        <v>1485254052</v>
      </c>
      <c r="J1014">
        <v>1481366052</v>
      </c>
      <c r="K1014" t="b">
        <v>0</v>
      </c>
      <c r="L1014" s="7">
        <v>775</v>
      </c>
      <c r="M1014" t="b">
        <v>0</v>
      </c>
      <c r="N1014" t="s">
        <v>8253</v>
      </c>
      <c r="O1014" s="5">
        <f t="shared" si="92"/>
        <v>21535.021000000001</v>
      </c>
      <c r="P1014" s="6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6"/>
        <v>42714.440416666665</v>
      </c>
      <c r="T1014" s="10">
        <f t="shared" si="9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8226</v>
      </c>
      <c r="I1015">
        <v>1451419200</v>
      </c>
      <c r="J1015">
        <v>1449000056</v>
      </c>
      <c r="K1015" t="b">
        <v>0</v>
      </c>
      <c r="L1015" s="7">
        <v>90</v>
      </c>
      <c r="M1015" t="b">
        <v>0</v>
      </c>
      <c r="N1015" t="s">
        <v>8253</v>
      </c>
      <c r="O1015" s="5">
        <f t="shared" si="92"/>
        <v>34.527999999999999</v>
      </c>
      <c r="P1015" s="6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6"/>
        <v>42339.833981481483</v>
      </c>
      <c r="T1015" s="10">
        <f t="shared" si="9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8226</v>
      </c>
      <c r="I1016">
        <v>1420070615</v>
      </c>
      <c r="J1016">
        <v>1415750615</v>
      </c>
      <c r="K1016" t="b">
        <v>0</v>
      </c>
      <c r="L1016" s="7">
        <v>16</v>
      </c>
      <c r="M1016" t="b">
        <v>0</v>
      </c>
      <c r="N1016" t="s">
        <v>8253</v>
      </c>
      <c r="O1016" s="5">
        <f t="shared" si="92"/>
        <v>30.599999999999998</v>
      </c>
      <c r="P1016" s="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6"/>
        <v>41955.002488425926</v>
      </c>
      <c r="T1016" s="10">
        <f t="shared" si="9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8224</v>
      </c>
      <c r="H1017" t="s">
        <v>8237</v>
      </c>
      <c r="I1017">
        <v>1448489095</v>
      </c>
      <c r="J1017">
        <v>1445893495</v>
      </c>
      <c r="K1017" t="b">
        <v>0</v>
      </c>
      <c r="L1017" s="7">
        <v>6</v>
      </c>
      <c r="M1017" t="b">
        <v>0</v>
      </c>
      <c r="N1017" t="s">
        <v>8253</v>
      </c>
      <c r="O1017" s="5">
        <f t="shared" si="92"/>
        <v>2.666666666666667</v>
      </c>
      <c r="P1017" s="6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6"/>
        <v>42303.878414351857</v>
      </c>
      <c r="T1017" s="10">
        <f t="shared" si="9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8226</v>
      </c>
      <c r="I1018">
        <v>1459992856</v>
      </c>
      <c r="J1018">
        <v>1456108456</v>
      </c>
      <c r="K1018" t="b">
        <v>0</v>
      </c>
      <c r="L1018" s="7">
        <v>38</v>
      </c>
      <c r="M1018" t="b">
        <v>0</v>
      </c>
      <c r="N1018" t="s">
        <v>8253</v>
      </c>
      <c r="O1018" s="5">
        <f t="shared" si="92"/>
        <v>2.8420000000000001</v>
      </c>
      <c r="P1018" s="6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6"/>
        <v>42422.107129629629</v>
      </c>
      <c r="T1018" s="10">
        <f t="shared" si="9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8226</v>
      </c>
      <c r="I1019">
        <v>1448125935</v>
      </c>
      <c r="J1019">
        <v>1444666335</v>
      </c>
      <c r="K1019" t="b">
        <v>0</v>
      </c>
      <c r="L1019" s="7">
        <v>355</v>
      </c>
      <c r="M1019" t="b">
        <v>0</v>
      </c>
      <c r="N1019" t="s">
        <v>8253</v>
      </c>
      <c r="O1019" s="5">
        <f t="shared" si="92"/>
        <v>22.878799999999998</v>
      </c>
      <c r="P1019" s="6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6"/>
        <v>42289.675173611111</v>
      </c>
      <c r="T1019" s="10">
        <f t="shared" si="9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8226</v>
      </c>
      <c r="I1020">
        <v>1468496933</v>
      </c>
      <c r="J1020">
        <v>1465904933</v>
      </c>
      <c r="K1020" t="b">
        <v>0</v>
      </c>
      <c r="L1020" s="7">
        <v>7</v>
      </c>
      <c r="M1020" t="b">
        <v>0</v>
      </c>
      <c r="N1020" t="s">
        <v>8253</v>
      </c>
      <c r="O1020" s="5">
        <f t="shared" si="92"/>
        <v>3.105</v>
      </c>
      <c r="P1020" s="6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6"/>
        <v>42535.492280092592</v>
      </c>
      <c r="T1020" s="10">
        <f t="shared" si="9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8226</v>
      </c>
      <c r="I1021">
        <v>1423092149</v>
      </c>
      <c r="J1021">
        <v>1420500149</v>
      </c>
      <c r="K1021" t="b">
        <v>0</v>
      </c>
      <c r="L1021" s="7">
        <v>400</v>
      </c>
      <c r="M1021" t="b">
        <v>0</v>
      </c>
      <c r="N1021" t="s">
        <v>8253</v>
      </c>
      <c r="O1021" s="5">
        <f t="shared" si="92"/>
        <v>47.333333333333336</v>
      </c>
      <c r="P1021" s="6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6"/>
        <v>42009.973946759259</v>
      </c>
      <c r="T1021" s="10">
        <f t="shared" si="9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8224</v>
      </c>
      <c r="H1022" t="s">
        <v>8231</v>
      </c>
      <c r="I1022">
        <v>1433206020</v>
      </c>
      <c r="J1022">
        <v>1430617209</v>
      </c>
      <c r="K1022" t="b">
        <v>0</v>
      </c>
      <c r="L1022" s="7">
        <v>30</v>
      </c>
      <c r="M1022" t="b">
        <v>1</v>
      </c>
      <c r="N1022" t="s">
        <v>8260</v>
      </c>
      <c r="O1022" s="5">
        <f t="shared" si="92"/>
        <v>205.54838709677421</v>
      </c>
      <c r="P1022" s="6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6"/>
        <v>42127.069548611107</v>
      </c>
      <c r="T1022" s="10">
        <f t="shared" si="9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8226</v>
      </c>
      <c r="I1023">
        <v>1445054400</v>
      </c>
      <c r="J1023">
        <v>1443074571</v>
      </c>
      <c r="K1023" t="b">
        <v>1</v>
      </c>
      <c r="L1023" s="7">
        <v>478</v>
      </c>
      <c r="M1023" t="b">
        <v>1</v>
      </c>
      <c r="N1023" t="s">
        <v>8260</v>
      </c>
      <c r="O1023" s="5">
        <f t="shared" si="92"/>
        <v>351.80366666666669</v>
      </c>
      <c r="P1023" s="6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6"/>
        <v>42271.251979166671</v>
      </c>
      <c r="T1023" s="10">
        <f t="shared" si="9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8226</v>
      </c>
      <c r="I1024">
        <v>1431876677</v>
      </c>
      <c r="J1024">
        <v>1429284677</v>
      </c>
      <c r="K1024" t="b">
        <v>1</v>
      </c>
      <c r="L1024" s="7">
        <v>74</v>
      </c>
      <c r="M1024" t="b">
        <v>1</v>
      </c>
      <c r="N1024" t="s">
        <v>8260</v>
      </c>
      <c r="O1024" s="5">
        <f t="shared" si="92"/>
        <v>114.9</v>
      </c>
      <c r="P1024" s="6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6"/>
        <v>42111.646724537044</v>
      </c>
      <c r="T1024" s="10">
        <f t="shared" si="9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8227</v>
      </c>
      <c r="I1025">
        <v>1434837861</v>
      </c>
      <c r="J1025">
        <v>1432245861</v>
      </c>
      <c r="K1025" t="b">
        <v>0</v>
      </c>
      <c r="L1025" s="7">
        <v>131</v>
      </c>
      <c r="M1025" t="b">
        <v>1</v>
      </c>
      <c r="N1025" t="s">
        <v>8260</v>
      </c>
      <c r="O1025" s="5">
        <f t="shared" ref="O1025:O1088" si="98">(E1025/D1025)*100</f>
        <v>237.15</v>
      </c>
      <c r="P1025" s="6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6"/>
        <v>42145.919687500005</v>
      </c>
      <c r="T1025" s="10">
        <f t="shared" si="9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8224</v>
      </c>
      <c r="H1026" t="s">
        <v>8235</v>
      </c>
      <c r="I1026">
        <v>1454248563</v>
      </c>
      <c r="J1026">
        <v>1451656563</v>
      </c>
      <c r="K1026" t="b">
        <v>1</v>
      </c>
      <c r="L1026" s="7">
        <v>61</v>
      </c>
      <c r="M1026" t="b">
        <v>1</v>
      </c>
      <c r="N1026" t="s">
        <v>8260</v>
      </c>
      <c r="O1026" s="5">
        <f t="shared" si="98"/>
        <v>118.63774999999998</v>
      </c>
      <c r="P1026" s="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si="96"/>
        <v>42370.580590277779</v>
      </c>
      <c r="T1026" s="10">
        <f t="shared" si="9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8226</v>
      </c>
      <c r="I1027">
        <v>1426532437</v>
      </c>
      <c r="J1027">
        <v>1423944037</v>
      </c>
      <c r="K1027" t="b">
        <v>1</v>
      </c>
      <c r="L1027" s="7">
        <v>1071</v>
      </c>
      <c r="M1027" t="b">
        <v>1</v>
      </c>
      <c r="N1027" t="s">
        <v>8260</v>
      </c>
      <c r="O1027" s="5">
        <f t="shared" si="98"/>
        <v>109.92831428571431</v>
      </c>
      <c r="P1027" s="6">
        <f t="shared" ref="P1027:P1090" si="99">IF(L1027,E1027/L1027,0)</f>
        <v>71.848571428571432</v>
      </c>
      <c r="Q1027" t="str">
        <f t="shared" ref="Q1027:Q1090" si="100">LEFT(N1027,SEARCH("/",N1027,1)-1)</f>
        <v>music</v>
      </c>
      <c r="R1027" t="str">
        <f t="shared" ref="R1027:R1090" si="101">RIGHT(N1027,LEN(N1027)-SEARCH("/",N1027))</f>
        <v>electronic music</v>
      </c>
      <c r="S1027" s="10">
        <f t="shared" ref="S1027:S1090" si="102">(((J1027/60)/60/24)+DATE(1970,1,1))</f>
        <v>42049.833761574075</v>
      </c>
      <c r="T1027" s="10">
        <f t="shared" ref="T1027:T1090" si="103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8227</v>
      </c>
      <c r="I1028">
        <v>1459414016</v>
      </c>
      <c r="J1028">
        <v>1456480016</v>
      </c>
      <c r="K1028" t="b">
        <v>1</v>
      </c>
      <c r="L1028" s="7">
        <v>122</v>
      </c>
      <c r="M1028" t="b">
        <v>1</v>
      </c>
      <c r="N1028" t="s">
        <v>8260</v>
      </c>
      <c r="O1028" s="5">
        <f t="shared" si="98"/>
        <v>100.00828571428571</v>
      </c>
      <c r="P1028" s="6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102"/>
        <v>42426.407592592594</v>
      </c>
      <c r="T1028" s="10">
        <f t="shared" si="10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8226</v>
      </c>
      <c r="I1029">
        <v>1414025347</v>
      </c>
      <c r="J1029">
        <v>1411433347</v>
      </c>
      <c r="K1029" t="b">
        <v>1</v>
      </c>
      <c r="L1029" s="7">
        <v>111</v>
      </c>
      <c r="M1029" t="b">
        <v>1</v>
      </c>
      <c r="N1029" t="s">
        <v>8260</v>
      </c>
      <c r="O1029" s="5">
        <f t="shared" si="98"/>
        <v>103.09292094387415</v>
      </c>
      <c r="P1029" s="6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102"/>
        <v>41905.034108796295</v>
      </c>
      <c r="T1029" s="10">
        <f t="shared" si="10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8227</v>
      </c>
      <c r="I1030">
        <v>1488830400</v>
      </c>
      <c r="J1030">
        <v>1484924605</v>
      </c>
      <c r="K1030" t="b">
        <v>1</v>
      </c>
      <c r="L1030" s="7">
        <v>255</v>
      </c>
      <c r="M1030" t="b">
        <v>1</v>
      </c>
      <c r="N1030" t="s">
        <v>8260</v>
      </c>
      <c r="O1030" s="5">
        <f t="shared" si="98"/>
        <v>117.27000000000001</v>
      </c>
      <c r="P1030" s="6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102"/>
        <v>42755.627372685187</v>
      </c>
      <c r="T1030" s="10">
        <f t="shared" si="10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8224</v>
      </c>
      <c r="H1031" t="s">
        <v>8235</v>
      </c>
      <c r="I1031">
        <v>1428184740</v>
      </c>
      <c r="J1031">
        <v>1423501507</v>
      </c>
      <c r="K1031" t="b">
        <v>0</v>
      </c>
      <c r="L1031" s="7">
        <v>141</v>
      </c>
      <c r="M1031" t="b">
        <v>1</v>
      </c>
      <c r="N1031" t="s">
        <v>8260</v>
      </c>
      <c r="O1031" s="5">
        <f t="shared" si="98"/>
        <v>111.75999999999999</v>
      </c>
      <c r="P1031" s="6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102"/>
        <v>42044.711886574078</v>
      </c>
      <c r="T1031" s="10">
        <f t="shared" si="10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8226</v>
      </c>
      <c r="I1032">
        <v>1473680149</v>
      </c>
      <c r="J1032">
        <v>1472470549</v>
      </c>
      <c r="K1032" t="b">
        <v>0</v>
      </c>
      <c r="L1032" s="7">
        <v>159</v>
      </c>
      <c r="M1032" t="b">
        <v>1</v>
      </c>
      <c r="N1032" t="s">
        <v>8260</v>
      </c>
      <c r="O1032" s="5">
        <f t="shared" si="98"/>
        <v>342.09999999999997</v>
      </c>
      <c r="P1032" s="6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102"/>
        <v>42611.483206018514</v>
      </c>
      <c r="T1032" s="10">
        <f t="shared" si="10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8226</v>
      </c>
      <c r="I1033">
        <v>1450290010</v>
      </c>
      <c r="J1033">
        <v>1447698010</v>
      </c>
      <c r="K1033" t="b">
        <v>0</v>
      </c>
      <c r="L1033" s="7">
        <v>99</v>
      </c>
      <c r="M1033" t="b">
        <v>1</v>
      </c>
      <c r="N1033" t="s">
        <v>8260</v>
      </c>
      <c r="O1033" s="5">
        <f t="shared" si="98"/>
        <v>107.4</v>
      </c>
      <c r="P1033" s="6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102"/>
        <v>42324.764004629629</v>
      </c>
      <c r="T1033" s="10">
        <f t="shared" si="10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8226</v>
      </c>
      <c r="I1034">
        <v>1466697625</v>
      </c>
      <c r="J1034">
        <v>1464105625</v>
      </c>
      <c r="K1034" t="b">
        <v>0</v>
      </c>
      <c r="L1034" s="7">
        <v>96</v>
      </c>
      <c r="M1034" t="b">
        <v>1</v>
      </c>
      <c r="N1034" t="s">
        <v>8260</v>
      </c>
      <c r="O1034" s="5">
        <f t="shared" si="98"/>
        <v>108.49703703703703</v>
      </c>
      <c r="P1034" s="6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102"/>
        <v>42514.666956018518</v>
      </c>
      <c r="T1034" s="10">
        <f t="shared" si="10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8227</v>
      </c>
      <c r="I1035">
        <v>1481564080</v>
      </c>
      <c r="J1035">
        <v>1479144880</v>
      </c>
      <c r="K1035" t="b">
        <v>0</v>
      </c>
      <c r="L1035" s="7">
        <v>27</v>
      </c>
      <c r="M1035" t="b">
        <v>1</v>
      </c>
      <c r="N1035" t="s">
        <v>8260</v>
      </c>
      <c r="O1035" s="5">
        <f t="shared" si="98"/>
        <v>102.86144578313252</v>
      </c>
      <c r="P1035" s="6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102"/>
        <v>42688.732407407413</v>
      </c>
      <c r="T1035" s="10">
        <f t="shared" si="10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8226</v>
      </c>
      <c r="I1036">
        <v>1470369540</v>
      </c>
      <c r="J1036">
        <v>1467604804</v>
      </c>
      <c r="K1036" t="b">
        <v>0</v>
      </c>
      <c r="L1036" s="7">
        <v>166</v>
      </c>
      <c r="M1036" t="b">
        <v>1</v>
      </c>
      <c r="N1036" t="s">
        <v>8260</v>
      </c>
      <c r="O1036" s="5">
        <f t="shared" si="98"/>
        <v>130.0018</v>
      </c>
      <c r="P1036" s="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102"/>
        <v>42555.166712962964</v>
      </c>
      <c r="T1036" s="10">
        <f t="shared" si="10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8226</v>
      </c>
      <c r="I1037">
        <v>1423668220</v>
      </c>
      <c r="J1037">
        <v>1421076220</v>
      </c>
      <c r="K1037" t="b">
        <v>0</v>
      </c>
      <c r="L1037" s="7">
        <v>76</v>
      </c>
      <c r="M1037" t="b">
        <v>1</v>
      </c>
      <c r="N1037" t="s">
        <v>8260</v>
      </c>
      <c r="O1037" s="5">
        <f t="shared" si="98"/>
        <v>107.65217391304347</v>
      </c>
      <c r="P1037" s="6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102"/>
        <v>42016.641435185185</v>
      </c>
      <c r="T1037" s="10">
        <f t="shared" si="10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8226</v>
      </c>
      <c r="I1038">
        <v>1357545600</v>
      </c>
      <c r="J1038">
        <v>1354790790</v>
      </c>
      <c r="K1038" t="b">
        <v>0</v>
      </c>
      <c r="L1038" s="7">
        <v>211</v>
      </c>
      <c r="M1038" t="b">
        <v>1</v>
      </c>
      <c r="N1038" t="s">
        <v>8260</v>
      </c>
      <c r="O1038" s="5">
        <f t="shared" si="98"/>
        <v>112.36044444444444</v>
      </c>
      <c r="P1038" s="6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102"/>
        <v>41249.448958333334</v>
      </c>
      <c r="T1038" s="10">
        <f t="shared" si="10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8226</v>
      </c>
      <c r="I1039">
        <v>1431925200</v>
      </c>
      <c r="J1039">
        <v>1429991062</v>
      </c>
      <c r="K1039" t="b">
        <v>0</v>
      </c>
      <c r="L1039" s="7">
        <v>21</v>
      </c>
      <c r="M1039" t="b">
        <v>1</v>
      </c>
      <c r="N1039" t="s">
        <v>8260</v>
      </c>
      <c r="O1039" s="5">
        <f t="shared" si="98"/>
        <v>102.1</v>
      </c>
      <c r="P1039" s="6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102"/>
        <v>42119.822476851856</v>
      </c>
      <c r="T1039" s="10">
        <f t="shared" si="10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8226</v>
      </c>
      <c r="I1040">
        <v>1458362023</v>
      </c>
      <c r="J1040">
        <v>1455773623</v>
      </c>
      <c r="K1040" t="b">
        <v>0</v>
      </c>
      <c r="L1040" s="7">
        <v>61</v>
      </c>
      <c r="M1040" t="b">
        <v>1</v>
      </c>
      <c r="N1040" t="s">
        <v>8260</v>
      </c>
      <c r="O1040" s="5">
        <f t="shared" si="98"/>
        <v>145.33333333333334</v>
      </c>
      <c r="P1040" s="6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102"/>
        <v>42418.231747685189</v>
      </c>
      <c r="T1040" s="10">
        <f t="shared" si="10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8226</v>
      </c>
      <c r="I1041">
        <v>1481615940</v>
      </c>
      <c r="J1041">
        <v>1479436646</v>
      </c>
      <c r="K1041" t="b">
        <v>0</v>
      </c>
      <c r="L1041" s="7">
        <v>30</v>
      </c>
      <c r="M1041" t="b">
        <v>1</v>
      </c>
      <c r="N1041" t="s">
        <v>8260</v>
      </c>
      <c r="O1041" s="5">
        <f t="shared" si="98"/>
        <v>128.19999999999999</v>
      </c>
      <c r="P1041" s="6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102"/>
        <v>42692.109328703707</v>
      </c>
      <c r="T1041" s="10">
        <f t="shared" si="10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8226</v>
      </c>
      <c r="I1042">
        <v>1472317209</v>
      </c>
      <c r="J1042">
        <v>1469725209</v>
      </c>
      <c r="K1042" t="b">
        <v>0</v>
      </c>
      <c r="L1042" s="7">
        <v>1</v>
      </c>
      <c r="M1042" t="b">
        <v>0</v>
      </c>
      <c r="N1042" t="s">
        <v>8261</v>
      </c>
      <c r="O1042" s="5">
        <f t="shared" si="98"/>
        <v>0.29411764705882354</v>
      </c>
      <c r="P1042" s="6">
        <f t="shared" si="99"/>
        <v>250</v>
      </c>
      <c r="Q1042" t="str">
        <f t="shared" si="100"/>
        <v>journalism</v>
      </c>
      <c r="R1042" t="str">
        <f t="shared" si="101"/>
        <v>audio</v>
      </c>
      <c r="S1042" s="10">
        <f t="shared" si="102"/>
        <v>42579.708437499998</v>
      </c>
      <c r="T1042" s="10">
        <f t="shared" si="10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8226</v>
      </c>
      <c r="I1043">
        <v>1406769992</v>
      </c>
      <c r="J1043">
        <v>1405041992</v>
      </c>
      <c r="K1043" t="b">
        <v>0</v>
      </c>
      <c r="L1043" s="7">
        <v>0</v>
      </c>
      <c r="M1043" t="b">
        <v>0</v>
      </c>
      <c r="N1043" t="s">
        <v>8261</v>
      </c>
      <c r="O1043" s="5">
        <f t="shared" si="98"/>
        <v>0</v>
      </c>
      <c r="P1043" s="6">
        <f t="shared" si="99"/>
        <v>0</v>
      </c>
      <c r="Q1043" t="str">
        <f t="shared" si="100"/>
        <v>journalism</v>
      </c>
      <c r="R1043" t="str">
        <f t="shared" si="101"/>
        <v>audio</v>
      </c>
      <c r="S1043" s="10">
        <f t="shared" si="102"/>
        <v>41831.060092592597</v>
      </c>
      <c r="T1043" s="10">
        <f t="shared" si="10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8226</v>
      </c>
      <c r="I1044">
        <v>1410516000</v>
      </c>
      <c r="J1044">
        <v>1406824948</v>
      </c>
      <c r="K1044" t="b">
        <v>0</v>
      </c>
      <c r="L1044" s="7">
        <v>1</v>
      </c>
      <c r="M1044" t="b">
        <v>0</v>
      </c>
      <c r="N1044" t="s">
        <v>8261</v>
      </c>
      <c r="O1044" s="5">
        <f t="shared" si="98"/>
        <v>1.5384615384615385</v>
      </c>
      <c r="P1044" s="6">
        <f t="shared" si="99"/>
        <v>10</v>
      </c>
      <c r="Q1044" t="str">
        <f t="shared" si="100"/>
        <v>journalism</v>
      </c>
      <c r="R1044" t="str">
        <f t="shared" si="101"/>
        <v>audio</v>
      </c>
      <c r="S1044" s="10">
        <f t="shared" si="102"/>
        <v>41851.696157407408</v>
      </c>
      <c r="T1044" s="10">
        <f t="shared" si="10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8226</v>
      </c>
      <c r="I1045">
        <v>1432101855</v>
      </c>
      <c r="J1045">
        <v>1429509855</v>
      </c>
      <c r="K1045" t="b">
        <v>0</v>
      </c>
      <c r="L1045" s="7">
        <v>292</v>
      </c>
      <c r="M1045" t="b">
        <v>0</v>
      </c>
      <c r="N1045" t="s">
        <v>8261</v>
      </c>
      <c r="O1045" s="5">
        <f t="shared" si="98"/>
        <v>8.5370000000000008</v>
      </c>
      <c r="P1045" s="6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102"/>
        <v>42114.252951388888</v>
      </c>
      <c r="T1045" s="10">
        <f t="shared" si="10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8226</v>
      </c>
      <c r="I1046">
        <v>1425587220</v>
      </c>
      <c r="J1046">
        <v>1420668801</v>
      </c>
      <c r="K1046" t="b">
        <v>0</v>
      </c>
      <c r="L1046" s="7">
        <v>2</v>
      </c>
      <c r="M1046" t="b">
        <v>0</v>
      </c>
      <c r="N1046" t="s">
        <v>8261</v>
      </c>
      <c r="O1046" s="5">
        <f t="shared" si="98"/>
        <v>8.5714285714285715E-2</v>
      </c>
      <c r="P1046" s="6">
        <f t="shared" si="99"/>
        <v>3</v>
      </c>
      <c r="Q1046" t="str">
        <f t="shared" si="100"/>
        <v>journalism</v>
      </c>
      <c r="R1046" t="str">
        <f t="shared" si="101"/>
        <v>audio</v>
      </c>
      <c r="S1046" s="10">
        <f t="shared" si="102"/>
        <v>42011.925937499997</v>
      </c>
      <c r="T1046" s="10">
        <f t="shared" si="10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8226</v>
      </c>
      <c r="I1047">
        <v>1408827550</v>
      </c>
      <c r="J1047">
        <v>1406235550</v>
      </c>
      <c r="K1047" t="b">
        <v>0</v>
      </c>
      <c r="L1047" s="7">
        <v>8</v>
      </c>
      <c r="M1047" t="b">
        <v>0</v>
      </c>
      <c r="N1047" t="s">
        <v>8261</v>
      </c>
      <c r="O1047" s="5">
        <f t="shared" si="98"/>
        <v>2.6599999999999997</v>
      </c>
      <c r="P1047" s="6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102"/>
        <v>41844.874421296299</v>
      </c>
      <c r="T1047" s="10">
        <f t="shared" si="10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8224</v>
      </c>
      <c r="H1048" t="s">
        <v>8229</v>
      </c>
      <c r="I1048">
        <v>1451161560</v>
      </c>
      <c r="J1048">
        <v>1447273560</v>
      </c>
      <c r="K1048" t="b">
        <v>0</v>
      </c>
      <c r="L1048" s="7">
        <v>0</v>
      </c>
      <c r="M1048" t="b">
        <v>0</v>
      </c>
      <c r="N1048" t="s">
        <v>8261</v>
      </c>
      <c r="O1048" s="5">
        <f t="shared" si="98"/>
        <v>0</v>
      </c>
      <c r="P1048" s="6">
        <f t="shared" si="99"/>
        <v>0</v>
      </c>
      <c r="Q1048" t="str">
        <f t="shared" si="100"/>
        <v>journalism</v>
      </c>
      <c r="R1048" t="str">
        <f t="shared" si="101"/>
        <v>audio</v>
      </c>
      <c r="S1048" s="10">
        <f t="shared" si="102"/>
        <v>42319.851388888885</v>
      </c>
      <c r="T1048" s="10">
        <f t="shared" si="10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8226</v>
      </c>
      <c r="I1049">
        <v>1415219915</v>
      </c>
      <c r="J1049">
        <v>1412624315</v>
      </c>
      <c r="K1049" t="b">
        <v>0</v>
      </c>
      <c r="L1049" s="7">
        <v>1</v>
      </c>
      <c r="M1049" t="b">
        <v>0</v>
      </c>
      <c r="N1049" t="s">
        <v>8261</v>
      </c>
      <c r="O1049" s="5">
        <f t="shared" si="98"/>
        <v>0.05</v>
      </c>
      <c r="P1049" s="6">
        <f t="shared" si="99"/>
        <v>1</v>
      </c>
      <c r="Q1049" t="str">
        <f t="shared" si="100"/>
        <v>journalism</v>
      </c>
      <c r="R1049" t="str">
        <f t="shared" si="101"/>
        <v>audio</v>
      </c>
      <c r="S1049" s="10">
        <f t="shared" si="102"/>
        <v>41918.818460648145</v>
      </c>
      <c r="T1049" s="10">
        <f t="shared" si="10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8226</v>
      </c>
      <c r="I1050">
        <v>1474766189</v>
      </c>
      <c r="J1050">
        <v>1471310189</v>
      </c>
      <c r="K1050" t="b">
        <v>0</v>
      </c>
      <c r="L1050" s="7">
        <v>4</v>
      </c>
      <c r="M1050" t="b">
        <v>0</v>
      </c>
      <c r="N1050" t="s">
        <v>8261</v>
      </c>
      <c r="O1050" s="5">
        <f t="shared" si="98"/>
        <v>1.4133333333333333</v>
      </c>
      <c r="P1050" s="6">
        <f t="shared" si="99"/>
        <v>53</v>
      </c>
      <c r="Q1050" t="str">
        <f t="shared" si="100"/>
        <v>journalism</v>
      </c>
      <c r="R1050" t="str">
        <f t="shared" si="101"/>
        <v>audio</v>
      </c>
      <c r="S1050" s="10">
        <f t="shared" si="102"/>
        <v>42598.053113425922</v>
      </c>
      <c r="T1050" s="10">
        <f t="shared" si="10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8226</v>
      </c>
      <c r="I1051">
        <v>1455272445</v>
      </c>
      <c r="J1051">
        <v>1452680445</v>
      </c>
      <c r="K1051" t="b">
        <v>0</v>
      </c>
      <c r="L1051" s="7">
        <v>0</v>
      </c>
      <c r="M1051" t="b">
        <v>0</v>
      </c>
      <c r="N1051" t="s">
        <v>8261</v>
      </c>
      <c r="O1051" s="5">
        <f t="shared" si="98"/>
        <v>0</v>
      </c>
      <c r="P1051" s="6">
        <f t="shared" si="99"/>
        <v>0</v>
      </c>
      <c r="Q1051" t="str">
        <f t="shared" si="100"/>
        <v>journalism</v>
      </c>
      <c r="R1051" t="str">
        <f t="shared" si="101"/>
        <v>audio</v>
      </c>
      <c r="S1051" s="10">
        <f t="shared" si="102"/>
        <v>42382.431076388893</v>
      </c>
      <c r="T1051" s="10">
        <f t="shared" si="10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8226</v>
      </c>
      <c r="I1052">
        <v>1442257677</v>
      </c>
      <c r="J1052">
        <v>1439665677</v>
      </c>
      <c r="K1052" t="b">
        <v>0</v>
      </c>
      <c r="L1052" s="7">
        <v>0</v>
      </c>
      <c r="M1052" t="b">
        <v>0</v>
      </c>
      <c r="N1052" t="s">
        <v>8261</v>
      </c>
      <c r="O1052" s="5">
        <f t="shared" si="98"/>
        <v>0</v>
      </c>
      <c r="P1052" s="6">
        <f t="shared" si="99"/>
        <v>0</v>
      </c>
      <c r="Q1052" t="str">
        <f t="shared" si="100"/>
        <v>journalism</v>
      </c>
      <c r="R1052" t="str">
        <f t="shared" si="101"/>
        <v>audio</v>
      </c>
      <c r="S1052" s="10">
        <f t="shared" si="102"/>
        <v>42231.7971875</v>
      </c>
      <c r="T1052" s="10">
        <f t="shared" si="10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8226</v>
      </c>
      <c r="I1053">
        <v>1409098825</v>
      </c>
      <c r="J1053">
        <v>1406679625</v>
      </c>
      <c r="K1053" t="b">
        <v>0</v>
      </c>
      <c r="L1053" s="7">
        <v>0</v>
      </c>
      <c r="M1053" t="b">
        <v>0</v>
      </c>
      <c r="N1053" t="s">
        <v>8261</v>
      </c>
      <c r="O1053" s="5">
        <f t="shared" si="98"/>
        <v>0</v>
      </c>
      <c r="P1053" s="6">
        <f t="shared" si="99"/>
        <v>0</v>
      </c>
      <c r="Q1053" t="str">
        <f t="shared" si="100"/>
        <v>journalism</v>
      </c>
      <c r="R1053" t="str">
        <f t="shared" si="101"/>
        <v>audio</v>
      </c>
      <c r="S1053" s="10">
        <f t="shared" si="102"/>
        <v>41850.014178240745</v>
      </c>
      <c r="T1053" s="10">
        <f t="shared" si="10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8226</v>
      </c>
      <c r="I1054">
        <v>1465243740</v>
      </c>
      <c r="J1054">
        <v>1461438495</v>
      </c>
      <c r="K1054" t="b">
        <v>0</v>
      </c>
      <c r="L1054" s="7">
        <v>0</v>
      </c>
      <c r="M1054" t="b">
        <v>0</v>
      </c>
      <c r="N1054" t="s">
        <v>8261</v>
      </c>
      <c r="O1054" s="5">
        <f t="shared" si="98"/>
        <v>0</v>
      </c>
      <c r="P1054" s="6">
        <f t="shared" si="99"/>
        <v>0</v>
      </c>
      <c r="Q1054" t="str">
        <f t="shared" si="100"/>
        <v>journalism</v>
      </c>
      <c r="R1054" t="str">
        <f t="shared" si="101"/>
        <v>audio</v>
      </c>
      <c r="S1054" s="10">
        <f t="shared" si="102"/>
        <v>42483.797395833331</v>
      </c>
      <c r="T1054" s="10">
        <f t="shared" si="10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8226</v>
      </c>
      <c r="I1055">
        <v>1488773332</v>
      </c>
      <c r="J1055">
        <v>1486613332</v>
      </c>
      <c r="K1055" t="b">
        <v>0</v>
      </c>
      <c r="L1055" s="7">
        <v>1</v>
      </c>
      <c r="M1055" t="b">
        <v>0</v>
      </c>
      <c r="N1055" t="s">
        <v>8261</v>
      </c>
      <c r="O1055" s="5">
        <f t="shared" si="98"/>
        <v>1</v>
      </c>
      <c r="P1055" s="6">
        <f t="shared" si="99"/>
        <v>15</v>
      </c>
      <c r="Q1055" t="str">
        <f t="shared" si="100"/>
        <v>journalism</v>
      </c>
      <c r="R1055" t="str">
        <f t="shared" si="101"/>
        <v>audio</v>
      </c>
      <c r="S1055" s="10">
        <f t="shared" si="102"/>
        <v>42775.172824074078</v>
      </c>
      <c r="T1055" s="10">
        <f t="shared" si="10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8226</v>
      </c>
      <c r="I1056">
        <v>1407708000</v>
      </c>
      <c r="J1056">
        <v>1405110399</v>
      </c>
      <c r="K1056" t="b">
        <v>0</v>
      </c>
      <c r="L1056" s="7">
        <v>0</v>
      </c>
      <c r="M1056" t="b">
        <v>0</v>
      </c>
      <c r="N1056" t="s">
        <v>8261</v>
      </c>
      <c r="O1056" s="5">
        <f t="shared" si="98"/>
        <v>0</v>
      </c>
      <c r="P1056" s="6">
        <f t="shared" si="99"/>
        <v>0</v>
      </c>
      <c r="Q1056" t="str">
        <f t="shared" si="100"/>
        <v>journalism</v>
      </c>
      <c r="R1056" t="str">
        <f t="shared" si="101"/>
        <v>audio</v>
      </c>
      <c r="S1056" s="10">
        <f t="shared" si="102"/>
        <v>41831.851840277777</v>
      </c>
      <c r="T1056" s="10">
        <f t="shared" si="10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8226</v>
      </c>
      <c r="I1057">
        <v>1457394545</v>
      </c>
      <c r="J1057">
        <v>1454802545</v>
      </c>
      <c r="K1057" t="b">
        <v>0</v>
      </c>
      <c r="L1057" s="7">
        <v>0</v>
      </c>
      <c r="M1057" t="b">
        <v>0</v>
      </c>
      <c r="N1057" t="s">
        <v>8261</v>
      </c>
      <c r="O1057" s="5">
        <f t="shared" si="98"/>
        <v>0</v>
      </c>
      <c r="P1057" s="6">
        <f t="shared" si="99"/>
        <v>0</v>
      </c>
      <c r="Q1057" t="str">
        <f t="shared" si="100"/>
        <v>journalism</v>
      </c>
      <c r="R1057" t="str">
        <f t="shared" si="101"/>
        <v>audio</v>
      </c>
      <c r="S1057" s="10">
        <f t="shared" si="102"/>
        <v>42406.992418981477</v>
      </c>
      <c r="T1057" s="10">
        <f t="shared" si="10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8226</v>
      </c>
      <c r="I1058">
        <v>1429892177</v>
      </c>
      <c r="J1058">
        <v>1424711777</v>
      </c>
      <c r="K1058" t="b">
        <v>0</v>
      </c>
      <c r="L1058" s="7">
        <v>0</v>
      </c>
      <c r="M1058" t="b">
        <v>0</v>
      </c>
      <c r="N1058" t="s">
        <v>8261</v>
      </c>
      <c r="O1058" s="5">
        <f t="shared" si="98"/>
        <v>0</v>
      </c>
      <c r="P1058" s="6">
        <f t="shared" si="99"/>
        <v>0</v>
      </c>
      <c r="Q1058" t="str">
        <f t="shared" si="100"/>
        <v>journalism</v>
      </c>
      <c r="R1058" t="str">
        <f t="shared" si="101"/>
        <v>audio</v>
      </c>
      <c r="S1058" s="10">
        <f t="shared" si="102"/>
        <v>42058.719641203701</v>
      </c>
      <c r="T1058" s="10">
        <f t="shared" si="10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8226</v>
      </c>
      <c r="I1059">
        <v>1480888483</v>
      </c>
      <c r="J1059">
        <v>1478292883</v>
      </c>
      <c r="K1059" t="b">
        <v>0</v>
      </c>
      <c r="L1059" s="7">
        <v>0</v>
      </c>
      <c r="M1059" t="b">
        <v>0</v>
      </c>
      <c r="N1059" t="s">
        <v>8261</v>
      </c>
      <c r="O1059" s="5">
        <f t="shared" si="98"/>
        <v>0</v>
      </c>
      <c r="P1059" s="6">
        <f t="shared" si="99"/>
        <v>0</v>
      </c>
      <c r="Q1059" t="str">
        <f t="shared" si="100"/>
        <v>journalism</v>
      </c>
      <c r="R1059" t="str">
        <f t="shared" si="101"/>
        <v>audio</v>
      </c>
      <c r="S1059" s="10">
        <f t="shared" si="102"/>
        <v>42678.871331018512</v>
      </c>
      <c r="T1059" s="10">
        <f t="shared" si="10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8226</v>
      </c>
      <c r="I1060">
        <v>1427328000</v>
      </c>
      <c r="J1060">
        <v>1423777043</v>
      </c>
      <c r="K1060" t="b">
        <v>0</v>
      </c>
      <c r="L1060" s="7">
        <v>0</v>
      </c>
      <c r="M1060" t="b">
        <v>0</v>
      </c>
      <c r="N1060" t="s">
        <v>8261</v>
      </c>
      <c r="O1060" s="5">
        <f t="shared" si="98"/>
        <v>0</v>
      </c>
      <c r="P1060" s="6">
        <f t="shared" si="99"/>
        <v>0</v>
      </c>
      <c r="Q1060" t="str">
        <f t="shared" si="100"/>
        <v>journalism</v>
      </c>
      <c r="R1060" t="str">
        <f t="shared" si="101"/>
        <v>audio</v>
      </c>
      <c r="S1060" s="10">
        <f t="shared" si="102"/>
        <v>42047.900960648149</v>
      </c>
      <c r="T1060" s="10">
        <f t="shared" si="10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8226</v>
      </c>
      <c r="I1061">
        <v>1426269456</v>
      </c>
      <c r="J1061">
        <v>1423681056</v>
      </c>
      <c r="K1061" t="b">
        <v>0</v>
      </c>
      <c r="L1061" s="7">
        <v>0</v>
      </c>
      <c r="M1061" t="b">
        <v>0</v>
      </c>
      <c r="N1061" t="s">
        <v>8261</v>
      </c>
      <c r="O1061" s="5">
        <f t="shared" si="98"/>
        <v>0</v>
      </c>
      <c r="P1061" s="6">
        <f t="shared" si="99"/>
        <v>0</v>
      </c>
      <c r="Q1061" t="str">
        <f t="shared" si="100"/>
        <v>journalism</v>
      </c>
      <c r="R1061" t="str">
        <f t="shared" si="101"/>
        <v>audio</v>
      </c>
      <c r="S1061" s="10">
        <f t="shared" si="102"/>
        <v>42046.79</v>
      </c>
      <c r="T1061" s="10">
        <f t="shared" si="10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8226</v>
      </c>
      <c r="I1062">
        <v>1429134893</v>
      </c>
      <c r="J1062">
        <v>1426542893</v>
      </c>
      <c r="K1062" t="b">
        <v>0</v>
      </c>
      <c r="L1062" s="7">
        <v>1</v>
      </c>
      <c r="M1062" t="b">
        <v>0</v>
      </c>
      <c r="N1062" t="s">
        <v>8261</v>
      </c>
      <c r="O1062" s="5">
        <f t="shared" si="98"/>
        <v>1</v>
      </c>
      <c r="P1062" s="6">
        <f t="shared" si="99"/>
        <v>50</v>
      </c>
      <c r="Q1062" t="str">
        <f t="shared" si="100"/>
        <v>journalism</v>
      </c>
      <c r="R1062" t="str">
        <f t="shared" si="101"/>
        <v>audio</v>
      </c>
      <c r="S1062" s="10">
        <f t="shared" si="102"/>
        <v>42079.913113425922</v>
      </c>
      <c r="T1062" s="10">
        <f t="shared" si="10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8226</v>
      </c>
      <c r="I1063">
        <v>1462150800</v>
      </c>
      <c r="J1063">
        <v>1456987108</v>
      </c>
      <c r="K1063" t="b">
        <v>0</v>
      </c>
      <c r="L1063" s="7">
        <v>0</v>
      </c>
      <c r="M1063" t="b">
        <v>0</v>
      </c>
      <c r="N1063" t="s">
        <v>8261</v>
      </c>
      <c r="O1063" s="5">
        <f t="shared" si="98"/>
        <v>0</v>
      </c>
      <c r="P1063" s="6">
        <f t="shared" si="99"/>
        <v>0</v>
      </c>
      <c r="Q1063" t="str">
        <f t="shared" si="100"/>
        <v>journalism</v>
      </c>
      <c r="R1063" t="str">
        <f t="shared" si="101"/>
        <v>audio</v>
      </c>
      <c r="S1063" s="10">
        <f t="shared" si="102"/>
        <v>42432.276712962965</v>
      </c>
      <c r="T1063" s="10">
        <f t="shared" si="10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8226</v>
      </c>
      <c r="I1064">
        <v>1468351341</v>
      </c>
      <c r="J1064">
        <v>1467746541</v>
      </c>
      <c r="K1064" t="b">
        <v>0</v>
      </c>
      <c r="L1064" s="7">
        <v>4</v>
      </c>
      <c r="M1064" t="b">
        <v>0</v>
      </c>
      <c r="N1064" t="s">
        <v>8261</v>
      </c>
      <c r="O1064" s="5">
        <f t="shared" si="98"/>
        <v>95.477386934673376</v>
      </c>
      <c r="P1064" s="6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0">
        <f t="shared" si="102"/>
        <v>42556.807187500002</v>
      </c>
      <c r="T1064" s="10">
        <f t="shared" si="10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8226</v>
      </c>
      <c r="I1065">
        <v>1472604262</v>
      </c>
      <c r="J1065">
        <v>1470012262</v>
      </c>
      <c r="K1065" t="b">
        <v>0</v>
      </c>
      <c r="L1065" s="7">
        <v>0</v>
      </c>
      <c r="M1065" t="b">
        <v>0</v>
      </c>
      <c r="N1065" t="s">
        <v>8261</v>
      </c>
      <c r="O1065" s="5">
        <f t="shared" si="98"/>
        <v>0</v>
      </c>
      <c r="P1065" s="6">
        <f t="shared" si="99"/>
        <v>0</v>
      </c>
      <c r="Q1065" t="str">
        <f t="shared" si="100"/>
        <v>journalism</v>
      </c>
      <c r="R1065" t="str">
        <f t="shared" si="101"/>
        <v>audio</v>
      </c>
      <c r="S1065" s="10">
        <f t="shared" si="102"/>
        <v>42583.030810185184</v>
      </c>
      <c r="T1065" s="10">
        <f t="shared" si="10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8226</v>
      </c>
      <c r="I1066">
        <v>1373174903</v>
      </c>
      <c r="J1066">
        <v>1369286903</v>
      </c>
      <c r="K1066" t="b">
        <v>0</v>
      </c>
      <c r="L1066" s="7">
        <v>123</v>
      </c>
      <c r="M1066" t="b">
        <v>0</v>
      </c>
      <c r="N1066" t="s">
        <v>8262</v>
      </c>
      <c r="O1066" s="5">
        <f t="shared" si="98"/>
        <v>8.974444444444444</v>
      </c>
      <c r="P1066" s="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102"/>
        <v>41417.228043981479</v>
      </c>
      <c r="T1066" s="10">
        <f t="shared" si="10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8224</v>
      </c>
      <c r="H1067" t="s">
        <v>8228</v>
      </c>
      <c r="I1067">
        <v>1392800922</v>
      </c>
      <c r="J1067">
        <v>1390381722</v>
      </c>
      <c r="K1067" t="b">
        <v>0</v>
      </c>
      <c r="L1067" s="7">
        <v>5</v>
      </c>
      <c r="M1067" t="b">
        <v>0</v>
      </c>
      <c r="N1067" t="s">
        <v>8262</v>
      </c>
      <c r="O1067" s="5">
        <f t="shared" si="98"/>
        <v>2.7</v>
      </c>
      <c r="P1067" s="6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102"/>
        <v>41661.381041666667</v>
      </c>
      <c r="T1067" s="10">
        <f t="shared" si="10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8226</v>
      </c>
      <c r="I1068">
        <v>1375657582</v>
      </c>
      <c r="J1068">
        <v>1371769582</v>
      </c>
      <c r="K1068" t="b">
        <v>0</v>
      </c>
      <c r="L1068" s="7">
        <v>148</v>
      </c>
      <c r="M1068" t="b">
        <v>0</v>
      </c>
      <c r="N1068" t="s">
        <v>8262</v>
      </c>
      <c r="O1068" s="5">
        <f t="shared" si="98"/>
        <v>3.3673333333333333</v>
      </c>
      <c r="P1068" s="6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102"/>
        <v>41445.962754629632</v>
      </c>
      <c r="T1068" s="10">
        <f t="shared" si="10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8226</v>
      </c>
      <c r="I1069">
        <v>1387657931</v>
      </c>
      <c r="J1069">
        <v>1385065931</v>
      </c>
      <c r="K1069" t="b">
        <v>0</v>
      </c>
      <c r="L1069" s="7">
        <v>10</v>
      </c>
      <c r="M1069" t="b">
        <v>0</v>
      </c>
      <c r="N1069" t="s">
        <v>8262</v>
      </c>
      <c r="O1069" s="5">
        <f t="shared" si="98"/>
        <v>26</v>
      </c>
      <c r="P1069" s="6">
        <f t="shared" si="99"/>
        <v>13</v>
      </c>
      <c r="Q1069" t="str">
        <f t="shared" si="100"/>
        <v>games</v>
      </c>
      <c r="R1069" t="str">
        <f t="shared" si="101"/>
        <v>video games</v>
      </c>
      <c r="S1069" s="10">
        <f t="shared" si="102"/>
        <v>41599.855682870373</v>
      </c>
      <c r="T1069" s="10">
        <f t="shared" si="10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8226</v>
      </c>
      <c r="I1070">
        <v>1460274864</v>
      </c>
      <c r="J1070">
        <v>1457686464</v>
      </c>
      <c r="K1070" t="b">
        <v>0</v>
      </c>
      <c r="L1070" s="7">
        <v>4</v>
      </c>
      <c r="M1070" t="b">
        <v>0</v>
      </c>
      <c r="N1070" t="s">
        <v>8262</v>
      </c>
      <c r="O1070" s="5">
        <f t="shared" si="98"/>
        <v>0.15</v>
      </c>
      <c r="P1070" s="6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102"/>
        <v>42440.371111111104</v>
      </c>
      <c r="T1070" s="10">
        <f t="shared" si="10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8226</v>
      </c>
      <c r="I1071">
        <v>1385447459</v>
      </c>
      <c r="J1071">
        <v>1382679059</v>
      </c>
      <c r="K1071" t="b">
        <v>0</v>
      </c>
      <c r="L1071" s="7">
        <v>21</v>
      </c>
      <c r="M1071" t="b">
        <v>0</v>
      </c>
      <c r="N1071" t="s">
        <v>8262</v>
      </c>
      <c r="O1071" s="5">
        <f t="shared" si="98"/>
        <v>38.636363636363633</v>
      </c>
      <c r="P1071" s="6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102"/>
        <v>41572.229849537034</v>
      </c>
      <c r="T1071" s="10">
        <f t="shared" si="10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8226</v>
      </c>
      <c r="I1072">
        <v>1349050622</v>
      </c>
      <c r="J1072">
        <v>1347322622</v>
      </c>
      <c r="K1072" t="b">
        <v>0</v>
      </c>
      <c r="L1072" s="7">
        <v>2</v>
      </c>
      <c r="M1072" t="b">
        <v>0</v>
      </c>
      <c r="N1072" t="s">
        <v>8262</v>
      </c>
      <c r="O1072" s="5">
        <f t="shared" si="98"/>
        <v>0.70000000000000007</v>
      </c>
      <c r="P1072" s="6">
        <f t="shared" si="99"/>
        <v>35</v>
      </c>
      <c r="Q1072" t="str">
        <f t="shared" si="100"/>
        <v>games</v>
      </c>
      <c r="R1072" t="str">
        <f t="shared" si="101"/>
        <v>video games</v>
      </c>
      <c r="S1072" s="10">
        <f t="shared" si="102"/>
        <v>41163.011828703704</v>
      </c>
      <c r="T1072" s="10">
        <f t="shared" si="10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8224</v>
      </c>
      <c r="H1073" t="s">
        <v>8234</v>
      </c>
      <c r="I1073">
        <v>1447787093</v>
      </c>
      <c r="J1073">
        <v>1445191493</v>
      </c>
      <c r="K1073" t="b">
        <v>0</v>
      </c>
      <c r="L1073" s="7">
        <v>0</v>
      </c>
      <c r="M1073" t="b">
        <v>0</v>
      </c>
      <c r="N1073" t="s">
        <v>8262</v>
      </c>
      <c r="O1073" s="5">
        <f t="shared" si="98"/>
        <v>0</v>
      </c>
      <c r="P1073" s="6">
        <f t="shared" si="99"/>
        <v>0</v>
      </c>
      <c r="Q1073" t="str">
        <f t="shared" si="100"/>
        <v>games</v>
      </c>
      <c r="R1073" t="str">
        <f t="shared" si="101"/>
        <v>video games</v>
      </c>
      <c r="S1073" s="10">
        <f t="shared" si="102"/>
        <v>42295.753391203703</v>
      </c>
      <c r="T1073" s="10">
        <f t="shared" si="10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8226</v>
      </c>
      <c r="I1074">
        <v>1391630297</v>
      </c>
      <c r="J1074">
        <v>1389038297</v>
      </c>
      <c r="K1074" t="b">
        <v>0</v>
      </c>
      <c r="L1074" s="7">
        <v>4</v>
      </c>
      <c r="M1074" t="b">
        <v>0</v>
      </c>
      <c r="N1074" t="s">
        <v>8262</v>
      </c>
      <c r="O1074" s="5">
        <f t="shared" si="98"/>
        <v>6.8000000000000005E-2</v>
      </c>
      <c r="P1074" s="6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102"/>
        <v>41645.832141203704</v>
      </c>
      <c r="T1074" s="10">
        <f t="shared" si="10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8226</v>
      </c>
      <c r="I1075">
        <v>1318806541</v>
      </c>
      <c r="J1075">
        <v>1316214541</v>
      </c>
      <c r="K1075" t="b">
        <v>0</v>
      </c>
      <c r="L1075" s="7">
        <v>1</v>
      </c>
      <c r="M1075" t="b">
        <v>0</v>
      </c>
      <c r="N1075" t="s">
        <v>8262</v>
      </c>
      <c r="O1075" s="5">
        <f t="shared" si="98"/>
        <v>1.3333333333333335</v>
      </c>
      <c r="P1075" s="6">
        <f t="shared" si="99"/>
        <v>10</v>
      </c>
      <c r="Q1075" t="str">
        <f t="shared" si="100"/>
        <v>games</v>
      </c>
      <c r="R1075" t="str">
        <f t="shared" si="101"/>
        <v>video games</v>
      </c>
      <c r="S1075" s="10">
        <f t="shared" si="102"/>
        <v>40802.964594907404</v>
      </c>
      <c r="T1075" s="10">
        <f t="shared" si="10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8226</v>
      </c>
      <c r="I1076">
        <v>1388808545</v>
      </c>
      <c r="J1076">
        <v>1386216545</v>
      </c>
      <c r="K1076" t="b">
        <v>0</v>
      </c>
      <c r="L1076" s="7">
        <v>30</v>
      </c>
      <c r="M1076" t="b">
        <v>0</v>
      </c>
      <c r="N1076" t="s">
        <v>8262</v>
      </c>
      <c r="O1076" s="5">
        <f t="shared" si="98"/>
        <v>6.3092592592592585</v>
      </c>
      <c r="P1076" s="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102"/>
        <v>41613.172974537039</v>
      </c>
      <c r="T1076" s="10">
        <f t="shared" si="10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8226</v>
      </c>
      <c r="I1077">
        <v>1336340516</v>
      </c>
      <c r="J1077">
        <v>1333748516</v>
      </c>
      <c r="K1077" t="b">
        <v>0</v>
      </c>
      <c r="L1077" s="7">
        <v>3</v>
      </c>
      <c r="M1077" t="b">
        <v>0</v>
      </c>
      <c r="N1077" t="s">
        <v>8262</v>
      </c>
      <c r="O1077" s="5">
        <f t="shared" si="98"/>
        <v>4.5</v>
      </c>
      <c r="P1077" s="6">
        <f t="shared" si="99"/>
        <v>15</v>
      </c>
      <c r="Q1077" t="str">
        <f t="shared" si="100"/>
        <v>games</v>
      </c>
      <c r="R1077" t="str">
        <f t="shared" si="101"/>
        <v>video games</v>
      </c>
      <c r="S1077" s="10">
        <f t="shared" si="102"/>
        <v>41005.904120370367</v>
      </c>
      <c r="T1077" s="10">
        <f t="shared" si="10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8226</v>
      </c>
      <c r="I1078">
        <v>1410426250</v>
      </c>
      <c r="J1078">
        <v>1405674250</v>
      </c>
      <c r="K1078" t="b">
        <v>0</v>
      </c>
      <c r="L1078" s="7">
        <v>975</v>
      </c>
      <c r="M1078" t="b">
        <v>0</v>
      </c>
      <c r="N1078" t="s">
        <v>8262</v>
      </c>
      <c r="O1078" s="5">
        <f t="shared" si="98"/>
        <v>62.765333333333331</v>
      </c>
      <c r="P1078" s="6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102"/>
        <v>41838.377893518518</v>
      </c>
      <c r="T1078" s="10">
        <f t="shared" si="10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8226</v>
      </c>
      <c r="I1079">
        <v>1452744011</v>
      </c>
      <c r="J1079">
        <v>1450152011</v>
      </c>
      <c r="K1079" t="b">
        <v>0</v>
      </c>
      <c r="L1079" s="7">
        <v>167</v>
      </c>
      <c r="M1079" t="b">
        <v>0</v>
      </c>
      <c r="N1079" t="s">
        <v>8262</v>
      </c>
      <c r="O1079" s="5">
        <f t="shared" si="98"/>
        <v>29.376000000000001</v>
      </c>
      <c r="P1079" s="6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102"/>
        <v>42353.16679398148</v>
      </c>
      <c r="T1079" s="10">
        <f t="shared" si="10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8226</v>
      </c>
      <c r="I1080">
        <v>1311309721</v>
      </c>
      <c r="J1080">
        <v>1307421721</v>
      </c>
      <c r="K1080" t="b">
        <v>0</v>
      </c>
      <c r="L1080" s="7">
        <v>5</v>
      </c>
      <c r="M1080" t="b">
        <v>0</v>
      </c>
      <c r="N1080" t="s">
        <v>8262</v>
      </c>
      <c r="O1080" s="5">
        <f t="shared" si="98"/>
        <v>7.5</v>
      </c>
      <c r="P1080" s="6">
        <f t="shared" si="99"/>
        <v>9</v>
      </c>
      <c r="Q1080" t="str">
        <f t="shared" si="100"/>
        <v>games</v>
      </c>
      <c r="R1080" t="str">
        <f t="shared" si="101"/>
        <v>video games</v>
      </c>
      <c r="S1080" s="10">
        <f t="shared" si="102"/>
        <v>40701.195844907408</v>
      </c>
      <c r="T1080" s="10">
        <f t="shared" si="10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8224</v>
      </c>
      <c r="H1081" t="s">
        <v>8229</v>
      </c>
      <c r="I1081">
        <v>1463232936</v>
      </c>
      <c r="J1081">
        <v>1461072936</v>
      </c>
      <c r="K1081" t="b">
        <v>0</v>
      </c>
      <c r="L1081" s="7">
        <v>18</v>
      </c>
      <c r="M1081" t="b">
        <v>0</v>
      </c>
      <c r="N1081" t="s">
        <v>8262</v>
      </c>
      <c r="O1081" s="5">
        <f t="shared" si="98"/>
        <v>2.6076923076923078</v>
      </c>
      <c r="P1081" s="6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102"/>
        <v>42479.566388888896</v>
      </c>
      <c r="T1081" s="10">
        <f t="shared" si="10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8226</v>
      </c>
      <c r="I1082">
        <v>1399778333</v>
      </c>
      <c r="J1082">
        <v>1397186333</v>
      </c>
      <c r="K1082" t="b">
        <v>0</v>
      </c>
      <c r="L1082" s="7">
        <v>98</v>
      </c>
      <c r="M1082" t="b">
        <v>0</v>
      </c>
      <c r="N1082" t="s">
        <v>8262</v>
      </c>
      <c r="O1082" s="5">
        <f t="shared" si="98"/>
        <v>9.1050000000000004</v>
      </c>
      <c r="P1082" s="6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102"/>
        <v>41740.138113425928</v>
      </c>
      <c r="T1082" s="10">
        <f t="shared" si="10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8226</v>
      </c>
      <c r="I1083">
        <v>1422483292</v>
      </c>
      <c r="J1083">
        <v>1419891292</v>
      </c>
      <c r="K1083" t="b">
        <v>0</v>
      </c>
      <c r="L1083" s="7">
        <v>4</v>
      </c>
      <c r="M1083" t="b">
        <v>0</v>
      </c>
      <c r="N1083" t="s">
        <v>8262</v>
      </c>
      <c r="O1083" s="5">
        <f t="shared" si="98"/>
        <v>1.7647058823529412E-2</v>
      </c>
      <c r="P1083" s="6">
        <f t="shared" si="99"/>
        <v>3</v>
      </c>
      <c r="Q1083" t="str">
        <f t="shared" si="100"/>
        <v>games</v>
      </c>
      <c r="R1083" t="str">
        <f t="shared" si="101"/>
        <v>video games</v>
      </c>
      <c r="S1083" s="10">
        <f t="shared" si="102"/>
        <v>42002.926990740743</v>
      </c>
      <c r="T1083" s="10">
        <f t="shared" si="10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8226</v>
      </c>
      <c r="I1084">
        <v>1344635088</v>
      </c>
      <c r="J1084">
        <v>1342043088</v>
      </c>
      <c r="K1084" t="b">
        <v>0</v>
      </c>
      <c r="L1084" s="7">
        <v>3</v>
      </c>
      <c r="M1084" t="b">
        <v>0</v>
      </c>
      <c r="N1084" t="s">
        <v>8262</v>
      </c>
      <c r="O1084" s="5">
        <f t="shared" si="98"/>
        <v>0.55999999999999994</v>
      </c>
      <c r="P1084" s="6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102"/>
        <v>41101.906111111115</v>
      </c>
      <c r="T1084" s="10">
        <f t="shared" si="10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8224</v>
      </c>
      <c r="H1085" t="s">
        <v>8231</v>
      </c>
      <c r="I1085">
        <v>1406994583</v>
      </c>
      <c r="J1085">
        <v>1401810583</v>
      </c>
      <c r="K1085" t="b">
        <v>0</v>
      </c>
      <c r="L1085" s="7">
        <v>1</v>
      </c>
      <c r="M1085" t="b">
        <v>0</v>
      </c>
      <c r="N1085" t="s">
        <v>8262</v>
      </c>
      <c r="O1085" s="5">
        <f t="shared" si="98"/>
        <v>0.82000000000000006</v>
      </c>
      <c r="P1085" s="6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0">
        <f t="shared" si="102"/>
        <v>41793.659525462965</v>
      </c>
      <c r="T1085" s="10">
        <f t="shared" si="10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8226</v>
      </c>
      <c r="I1086">
        <v>1407534804</v>
      </c>
      <c r="J1086">
        <v>1404942804</v>
      </c>
      <c r="K1086" t="b">
        <v>0</v>
      </c>
      <c r="L1086" s="7">
        <v>0</v>
      </c>
      <c r="M1086" t="b">
        <v>0</v>
      </c>
      <c r="N1086" t="s">
        <v>8262</v>
      </c>
      <c r="O1086" s="5">
        <f t="shared" si="98"/>
        <v>0</v>
      </c>
      <c r="P1086" s="6">
        <f t="shared" si="99"/>
        <v>0</v>
      </c>
      <c r="Q1086" t="str">
        <f t="shared" si="100"/>
        <v>games</v>
      </c>
      <c r="R1086" t="str">
        <f t="shared" si="101"/>
        <v>video games</v>
      </c>
      <c r="S1086" s="10">
        <f t="shared" si="102"/>
        <v>41829.912083333329</v>
      </c>
      <c r="T1086" s="10">
        <f t="shared" si="10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8224</v>
      </c>
      <c r="H1087" t="s">
        <v>8231</v>
      </c>
      <c r="I1087">
        <v>1457967975</v>
      </c>
      <c r="J1087">
        <v>1455379575</v>
      </c>
      <c r="K1087" t="b">
        <v>0</v>
      </c>
      <c r="L1087" s="7">
        <v>9</v>
      </c>
      <c r="M1087" t="b">
        <v>0</v>
      </c>
      <c r="N1087" t="s">
        <v>8262</v>
      </c>
      <c r="O1087" s="5">
        <f t="shared" si="98"/>
        <v>3.42</v>
      </c>
      <c r="P1087" s="6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0">
        <f t="shared" si="102"/>
        <v>42413.671006944445</v>
      </c>
      <c r="T1087" s="10">
        <f t="shared" si="10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8226</v>
      </c>
      <c r="I1088">
        <v>1408913291</v>
      </c>
      <c r="J1088">
        <v>1406321291</v>
      </c>
      <c r="K1088" t="b">
        <v>0</v>
      </c>
      <c r="L1088" s="7">
        <v>2</v>
      </c>
      <c r="M1088" t="b">
        <v>0</v>
      </c>
      <c r="N1088" t="s">
        <v>8262</v>
      </c>
      <c r="O1088" s="5">
        <f t="shared" si="98"/>
        <v>8.3333333333333343E-2</v>
      </c>
      <c r="P1088" s="6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0">
        <f t="shared" si="102"/>
        <v>41845.866793981484</v>
      </c>
      <c r="T1088" s="10">
        <f t="shared" si="10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8226</v>
      </c>
      <c r="I1089">
        <v>1402852087</v>
      </c>
      <c r="J1089">
        <v>1400260087</v>
      </c>
      <c r="K1089" t="b">
        <v>0</v>
      </c>
      <c r="L1089" s="7">
        <v>0</v>
      </c>
      <c r="M1089" t="b">
        <v>0</v>
      </c>
      <c r="N1089" t="s">
        <v>8262</v>
      </c>
      <c r="O1089" s="5">
        <f t="shared" ref="O1089:O1152" si="104">(E1089/D1089)*100</f>
        <v>0</v>
      </c>
      <c r="P1089" s="6">
        <f t="shared" si="99"/>
        <v>0</v>
      </c>
      <c r="Q1089" t="str">
        <f t="shared" si="100"/>
        <v>games</v>
      </c>
      <c r="R1089" t="str">
        <f t="shared" si="101"/>
        <v>video games</v>
      </c>
      <c r="S1089" s="10">
        <f t="shared" si="102"/>
        <v>41775.713969907411</v>
      </c>
      <c r="T1089" s="10">
        <f t="shared" si="10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8226</v>
      </c>
      <c r="I1090">
        <v>1398366667</v>
      </c>
      <c r="J1090">
        <v>1395774667</v>
      </c>
      <c r="K1090" t="b">
        <v>0</v>
      </c>
      <c r="L1090" s="7">
        <v>147</v>
      </c>
      <c r="M1090" t="b">
        <v>0</v>
      </c>
      <c r="N1090" t="s">
        <v>8262</v>
      </c>
      <c r="O1090" s="5">
        <f t="shared" si="104"/>
        <v>14.182977777777777</v>
      </c>
      <c r="P1090" s="6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si="102"/>
        <v>41723.799386574072</v>
      </c>
      <c r="T1090" s="10">
        <f t="shared" si="10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8224</v>
      </c>
      <c r="H1091" t="s">
        <v>8229</v>
      </c>
      <c r="I1091">
        <v>1435293175</v>
      </c>
      <c r="J1091">
        <v>1432701175</v>
      </c>
      <c r="K1091" t="b">
        <v>0</v>
      </c>
      <c r="L1091" s="7">
        <v>49</v>
      </c>
      <c r="M1091" t="b">
        <v>0</v>
      </c>
      <c r="N1091" t="s">
        <v>8262</v>
      </c>
      <c r="O1091" s="5">
        <f t="shared" si="104"/>
        <v>7.8266666666666662</v>
      </c>
      <c r="P1091" s="6">
        <f t="shared" ref="P1091:P1154" si="105">IF(L1091,E1091/L1091,0)</f>
        <v>23.959183673469386</v>
      </c>
      <c r="Q1091" t="str">
        <f t="shared" ref="Q1091:Q1154" si="106">LEFT(N1091,SEARCH("/",N1091,1)-1)</f>
        <v>games</v>
      </c>
      <c r="R1091" t="str">
        <f t="shared" ref="R1091:R1154" si="107">RIGHT(N1091,LEN(N1091)-SEARCH("/",N1091))</f>
        <v>video games</v>
      </c>
      <c r="S1091" s="10">
        <f t="shared" ref="S1091:S1154" si="108">(((J1091/60)/60/24)+DATE(1970,1,1))</f>
        <v>42151.189525462964</v>
      </c>
      <c r="T1091" s="10">
        <f t="shared" ref="T1091:T1154" si="109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8224</v>
      </c>
      <c r="H1092" t="s">
        <v>8228</v>
      </c>
      <c r="I1092">
        <v>1432873653</v>
      </c>
      <c r="J1092">
        <v>1430281653</v>
      </c>
      <c r="K1092" t="b">
        <v>0</v>
      </c>
      <c r="L1092" s="7">
        <v>1</v>
      </c>
      <c r="M1092" t="b">
        <v>0</v>
      </c>
      <c r="N1092" t="s">
        <v>8262</v>
      </c>
      <c r="O1092" s="5">
        <f t="shared" si="104"/>
        <v>3.8464497269020695E-2</v>
      </c>
      <c r="P1092" s="6">
        <f t="shared" si="105"/>
        <v>5</v>
      </c>
      <c r="Q1092" t="str">
        <f t="shared" si="106"/>
        <v>games</v>
      </c>
      <c r="R1092" t="str">
        <f t="shared" si="107"/>
        <v>video games</v>
      </c>
      <c r="S1092" s="10">
        <f t="shared" si="108"/>
        <v>42123.185798611114</v>
      </c>
      <c r="T1092" s="10">
        <f t="shared" si="10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8224</v>
      </c>
      <c r="H1093" t="s">
        <v>8227</v>
      </c>
      <c r="I1093">
        <v>1460313672</v>
      </c>
      <c r="J1093">
        <v>1457725272</v>
      </c>
      <c r="K1093" t="b">
        <v>0</v>
      </c>
      <c r="L1093" s="7">
        <v>2</v>
      </c>
      <c r="M1093" t="b">
        <v>0</v>
      </c>
      <c r="N1093" t="s">
        <v>8262</v>
      </c>
      <c r="O1093" s="5">
        <f t="shared" si="104"/>
        <v>12.5</v>
      </c>
      <c r="P1093" s="6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8"/>
        <v>42440.820277777777</v>
      </c>
      <c r="T1093" s="10">
        <f t="shared" si="10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8226</v>
      </c>
      <c r="I1094">
        <v>1357432638</v>
      </c>
      <c r="J1094">
        <v>1354840638</v>
      </c>
      <c r="K1094" t="b">
        <v>0</v>
      </c>
      <c r="L1094" s="7">
        <v>7</v>
      </c>
      <c r="M1094" t="b">
        <v>0</v>
      </c>
      <c r="N1094" t="s">
        <v>8262</v>
      </c>
      <c r="O1094" s="5">
        <f t="shared" si="104"/>
        <v>1.05</v>
      </c>
      <c r="P1094" s="6">
        <f t="shared" si="105"/>
        <v>3</v>
      </c>
      <c r="Q1094" t="str">
        <f t="shared" si="106"/>
        <v>games</v>
      </c>
      <c r="R1094" t="str">
        <f t="shared" si="107"/>
        <v>video games</v>
      </c>
      <c r="S1094" s="10">
        <f t="shared" si="108"/>
        <v>41250.025902777779</v>
      </c>
      <c r="T1094" s="10">
        <f t="shared" si="10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8224</v>
      </c>
      <c r="H1095" t="s">
        <v>8231</v>
      </c>
      <c r="I1095">
        <v>1455232937</v>
      </c>
      <c r="J1095">
        <v>1453936937</v>
      </c>
      <c r="K1095" t="b">
        <v>0</v>
      </c>
      <c r="L1095" s="7">
        <v>4</v>
      </c>
      <c r="M1095" t="b">
        <v>0</v>
      </c>
      <c r="N1095" t="s">
        <v>8262</v>
      </c>
      <c r="O1095" s="5">
        <f t="shared" si="104"/>
        <v>14.083333333333334</v>
      </c>
      <c r="P1095" s="6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8"/>
        <v>42396.973807870367</v>
      </c>
      <c r="T1095" s="10">
        <f t="shared" si="10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8226</v>
      </c>
      <c r="I1096">
        <v>1318180033</v>
      </c>
      <c r="J1096">
        <v>1315588033</v>
      </c>
      <c r="K1096" t="b">
        <v>0</v>
      </c>
      <c r="L1096" s="7">
        <v>27</v>
      </c>
      <c r="M1096" t="b">
        <v>0</v>
      </c>
      <c r="N1096" t="s">
        <v>8262</v>
      </c>
      <c r="O1096" s="5">
        <f t="shared" si="104"/>
        <v>18.300055555555556</v>
      </c>
      <c r="P1096" s="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8"/>
        <v>40795.713344907403</v>
      </c>
      <c r="T1096" s="10">
        <f t="shared" si="10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8226</v>
      </c>
      <c r="I1097">
        <v>1377867220</v>
      </c>
      <c r="J1097">
        <v>1375275220</v>
      </c>
      <c r="K1097" t="b">
        <v>0</v>
      </c>
      <c r="L1097" s="7">
        <v>94</v>
      </c>
      <c r="M1097" t="b">
        <v>0</v>
      </c>
      <c r="N1097" t="s">
        <v>8262</v>
      </c>
      <c r="O1097" s="5">
        <f t="shared" si="104"/>
        <v>5.0347999999999997</v>
      </c>
      <c r="P1097" s="6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8"/>
        <v>41486.537268518521</v>
      </c>
      <c r="T1097" s="10">
        <f t="shared" si="10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8226</v>
      </c>
      <c r="I1098">
        <v>1412393400</v>
      </c>
      <c r="J1098">
        <v>1409747154</v>
      </c>
      <c r="K1098" t="b">
        <v>0</v>
      </c>
      <c r="L1098" s="7">
        <v>29</v>
      </c>
      <c r="M1098" t="b">
        <v>0</v>
      </c>
      <c r="N1098" t="s">
        <v>8262</v>
      </c>
      <c r="O1098" s="5">
        <f t="shared" si="104"/>
        <v>17.933333333333334</v>
      </c>
      <c r="P1098" s="6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8"/>
        <v>41885.51798611111</v>
      </c>
      <c r="T1098" s="10">
        <f t="shared" si="10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8226</v>
      </c>
      <c r="I1099">
        <v>1393786877</v>
      </c>
      <c r="J1099">
        <v>1390330877</v>
      </c>
      <c r="K1099" t="b">
        <v>0</v>
      </c>
      <c r="L1099" s="7">
        <v>7</v>
      </c>
      <c r="M1099" t="b">
        <v>0</v>
      </c>
      <c r="N1099" t="s">
        <v>8262</v>
      </c>
      <c r="O1099" s="5">
        <f t="shared" si="104"/>
        <v>4.7E-2</v>
      </c>
      <c r="P1099" s="6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8"/>
        <v>41660.792557870373</v>
      </c>
      <c r="T1099" s="10">
        <f t="shared" si="10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8226</v>
      </c>
      <c r="I1100">
        <v>1397413095</v>
      </c>
      <c r="J1100">
        <v>1394821095</v>
      </c>
      <c r="K1100" t="b">
        <v>0</v>
      </c>
      <c r="L1100" s="7">
        <v>22</v>
      </c>
      <c r="M1100" t="b">
        <v>0</v>
      </c>
      <c r="N1100" t="s">
        <v>8262</v>
      </c>
      <c r="O1100" s="5">
        <f t="shared" si="104"/>
        <v>7.2120000000000006</v>
      </c>
      <c r="P1100" s="6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8"/>
        <v>41712.762673611112</v>
      </c>
      <c r="T1100" s="10">
        <f t="shared" si="10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8224</v>
      </c>
      <c r="H1101" t="s">
        <v>8227</v>
      </c>
      <c r="I1101">
        <v>1431547468</v>
      </c>
      <c r="J1101">
        <v>1428955468</v>
      </c>
      <c r="K1101" t="b">
        <v>0</v>
      </c>
      <c r="L1101" s="7">
        <v>1</v>
      </c>
      <c r="M1101" t="b">
        <v>0</v>
      </c>
      <c r="N1101" t="s">
        <v>8262</v>
      </c>
      <c r="O1101" s="5">
        <f t="shared" si="104"/>
        <v>0.5</v>
      </c>
      <c r="P1101" s="6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8"/>
        <v>42107.836435185185</v>
      </c>
      <c r="T1101" s="10">
        <f t="shared" si="10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8224</v>
      </c>
      <c r="H1102" t="s">
        <v>8229</v>
      </c>
      <c r="I1102">
        <v>1455417571</v>
      </c>
      <c r="J1102">
        <v>1452825571</v>
      </c>
      <c r="K1102" t="b">
        <v>0</v>
      </c>
      <c r="L1102" s="7">
        <v>10</v>
      </c>
      <c r="M1102" t="b">
        <v>0</v>
      </c>
      <c r="N1102" t="s">
        <v>8262</v>
      </c>
      <c r="O1102" s="5">
        <f t="shared" si="104"/>
        <v>2.5</v>
      </c>
      <c r="P1102" s="6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8"/>
        <v>42384.110775462963</v>
      </c>
      <c r="T1102" s="10">
        <f t="shared" si="10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8226</v>
      </c>
      <c r="I1103">
        <v>1468519920</v>
      </c>
      <c r="J1103">
        <v>1466188338</v>
      </c>
      <c r="K1103" t="b">
        <v>0</v>
      </c>
      <c r="L1103" s="7">
        <v>6</v>
      </c>
      <c r="M1103" t="b">
        <v>0</v>
      </c>
      <c r="N1103" t="s">
        <v>8262</v>
      </c>
      <c r="O1103" s="5">
        <f t="shared" si="104"/>
        <v>4.1000000000000002E-2</v>
      </c>
      <c r="P1103" s="6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8"/>
        <v>42538.77243055556</v>
      </c>
      <c r="T1103" s="10">
        <f t="shared" si="10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8226</v>
      </c>
      <c r="I1104">
        <v>1386568740</v>
      </c>
      <c r="J1104">
        <v>1383095125</v>
      </c>
      <c r="K1104" t="b">
        <v>0</v>
      </c>
      <c r="L1104" s="7">
        <v>24</v>
      </c>
      <c r="M1104" t="b">
        <v>0</v>
      </c>
      <c r="N1104" t="s">
        <v>8262</v>
      </c>
      <c r="O1104" s="5">
        <f t="shared" si="104"/>
        <v>5.3125</v>
      </c>
      <c r="P1104" s="6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8"/>
        <v>41577.045428240745</v>
      </c>
      <c r="T1104" s="10">
        <f t="shared" si="10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8226</v>
      </c>
      <c r="I1105">
        <v>1466227190</v>
      </c>
      <c r="J1105">
        <v>1461043190</v>
      </c>
      <c r="K1105" t="b">
        <v>0</v>
      </c>
      <c r="L1105" s="7">
        <v>15</v>
      </c>
      <c r="M1105" t="b">
        <v>0</v>
      </c>
      <c r="N1105" t="s">
        <v>8262</v>
      </c>
      <c r="O1105" s="5">
        <f t="shared" si="104"/>
        <v>1.6199999999999999</v>
      </c>
      <c r="P1105" s="6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8"/>
        <v>42479.22210648148</v>
      </c>
      <c r="T1105" s="10">
        <f t="shared" si="10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8224</v>
      </c>
      <c r="H1106" t="s">
        <v>8227</v>
      </c>
      <c r="I1106">
        <v>1402480221</v>
      </c>
      <c r="J1106">
        <v>1399888221</v>
      </c>
      <c r="K1106" t="b">
        <v>0</v>
      </c>
      <c r="L1106" s="7">
        <v>37</v>
      </c>
      <c r="M1106" t="b">
        <v>0</v>
      </c>
      <c r="N1106" t="s">
        <v>8262</v>
      </c>
      <c r="O1106" s="5">
        <f t="shared" si="104"/>
        <v>4.9516666666666671</v>
      </c>
      <c r="P1106" s="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8"/>
        <v>41771.40996527778</v>
      </c>
      <c r="T1106" s="10">
        <f t="shared" si="10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8226</v>
      </c>
      <c r="I1107">
        <v>1395627327</v>
      </c>
      <c r="J1107">
        <v>1393038927</v>
      </c>
      <c r="K1107" t="b">
        <v>0</v>
      </c>
      <c r="L1107" s="7">
        <v>20</v>
      </c>
      <c r="M1107" t="b">
        <v>0</v>
      </c>
      <c r="N1107" t="s">
        <v>8262</v>
      </c>
      <c r="O1107" s="5">
        <f t="shared" si="104"/>
        <v>0.159</v>
      </c>
      <c r="P1107" s="6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8"/>
        <v>41692.135729166665</v>
      </c>
      <c r="T1107" s="10">
        <f t="shared" si="10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8226</v>
      </c>
      <c r="I1108">
        <v>1333557975</v>
      </c>
      <c r="J1108">
        <v>1330969575</v>
      </c>
      <c r="K1108" t="b">
        <v>0</v>
      </c>
      <c r="L1108" s="7">
        <v>7</v>
      </c>
      <c r="M1108" t="b">
        <v>0</v>
      </c>
      <c r="N1108" t="s">
        <v>8262</v>
      </c>
      <c r="O1108" s="5">
        <f t="shared" si="104"/>
        <v>41.25</v>
      </c>
      <c r="P1108" s="6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8"/>
        <v>40973.740451388891</v>
      </c>
      <c r="T1108" s="10">
        <f t="shared" si="10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8226</v>
      </c>
      <c r="I1109">
        <v>1406148024</v>
      </c>
      <c r="J1109">
        <v>1403556024</v>
      </c>
      <c r="K1109" t="b">
        <v>0</v>
      </c>
      <c r="L1109" s="7">
        <v>0</v>
      </c>
      <c r="M1109" t="b">
        <v>0</v>
      </c>
      <c r="N1109" t="s">
        <v>8262</v>
      </c>
      <c r="O1109" s="5">
        <f t="shared" si="104"/>
        <v>0</v>
      </c>
      <c r="P1109" s="6">
        <f t="shared" si="105"/>
        <v>0</v>
      </c>
      <c r="Q1109" t="str">
        <f t="shared" si="106"/>
        <v>games</v>
      </c>
      <c r="R1109" t="str">
        <f t="shared" si="107"/>
        <v>video games</v>
      </c>
      <c r="S1109" s="10">
        <f t="shared" si="108"/>
        <v>41813.861388888887</v>
      </c>
      <c r="T1109" s="10">
        <f t="shared" si="10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8226</v>
      </c>
      <c r="I1110">
        <v>1334326635</v>
      </c>
      <c r="J1110">
        <v>1329146235</v>
      </c>
      <c r="K1110" t="b">
        <v>0</v>
      </c>
      <c r="L1110" s="7">
        <v>21</v>
      </c>
      <c r="M1110" t="b">
        <v>0</v>
      </c>
      <c r="N1110" t="s">
        <v>8262</v>
      </c>
      <c r="O1110" s="5">
        <f t="shared" si="104"/>
        <v>2.93</v>
      </c>
      <c r="P1110" s="6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8"/>
        <v>40952.636979166666</v>
      </c>
      <c r="T1110" s="10">
        <f t="shared" si="10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8226</v>
      </c>
      <c r="I1111">
        <v>1479495790</v>
      </c>
      <c r="J1111">
        <v>1476900190</v>
      </c>
      <c r="K1111" t="b">
        <v>0</v>
      </c>
      <c r="L1111" s="7">
        <v>3</v>
      </c>
      <c r="M1111" t="b">
        <v>0</v>
      </c>
      <c r="N1111" t="s">
        <v>8262</v>
      </c>
      <c r="O1111" s="5">
        <f t="shared" si="104"/>
        <v>0.44999999999999996</v>
      </c>
      <c r="P1111" s="6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8"/>
        <v>42662.752199074079</v>
      </c>
      <c r="T1111" s="10">
        <f t="shared" si="10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8226</v>
      </c>
      <c r="I1112">
        <v>1354919022</v>
      </c>
      <c r="J1112">
        <v>1352327022</v>
      </c>
      <c r="K1112" t="b">
        <v>0</v>
      </c>
      <c r="L1112" s="7">
        <v>11</v>
      </c>
      <c r="M1112" t="b">
        <v>0</v>
      </c>
      <c r="N1112" t="s">
        <v>8262</v>
      </c>
      <c r="O1112" s="5">
        <f t="shared" si="104"/>
        <v>0.51</v>
      </c>
      <c r="P1112" s="6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8"/>
        <v>41220.933124999996</v>
      </c>
      <c r="T1112" s="10">
        <f t="shared" si="10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8226</v>
      </c>
      <c r="I1113">
        <v>1452228790</v>
      </c>
      <c r="J1113">
        <v>1449636790</v>
      </c>
      <c r="K1113" t="b">
        <v>0</v>
      </c>
      <c r="L1113" s="7">
        <v>1</v>
      </c>
      <c r="M1113" t="b">
        <v>0</v>
      </c>
      <c r="N1113" t="s">
        <v>8262</v>
      </c>
      <c r="O1113" s="5">
        <f t="shared" si="104"/>
        <v>0.04</v>
      </c>
      <c r="P1113" s="6">
        <f t="shared" si="105"/>
        <v>1</v>
      </c>
      <c r="Q1113" t="str">
        <f t="shared" si="106"/>
        <v>games</v>
      </c>
      <c r="R1113" t="str">
        <f t="shared" si="107"/>
        <v>video games</v>
      </c>
      <c r="S1113" s="10">
        <f t="shared" si="108"/>
        <v>42347.203587962969</v>
      </c>
      <c r="T1113" s="10">
        <f t="shared" si="10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8226</v>
      </c>
      <c r="I1114">
        <v>1421656200</v>
      </c>
      <c r="J1114">
        <v>1416507211</v>
      </c>
      <c r="K1114" t="b">
        <v>0</v>
      </c>
      <c r="L1114" s="7">
        <v>312</v>
      </c>
      <c r="M1114" t="b">
        <v>0</v>
      </c>
      <c r="N1114" t="s">
        <v>8262</v>
      </c>
      <c r="O1114" s="5">
        <f t="shared" si="104"/>
        <v>35.537409090909087</v>
      </c>
      <c r="P1114" s="6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8"/>
        <v>41963.759386574078</v>
      </c>
      <c r="T1114" s="10">
        <f t="shared" si="10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8224</v>
      </c>
      <c r="H1115" t="s">
        <v>8227</v>
      </c>
      <c r="I1115">
        <v>1408058820</v>
      </c>
      <c r="J1115">
        <v>1405466820</v>
      </c>
      <c r="K1115" t="b">
        <v>0</v>
      </c>
      <c r="L1115" s="7">
        <v>1</v>
      </c>
      <c r="M1115" t="b">
        <v>0</v>
      </c>
      <c r="N1115" t="s">
        <v>8262</v>
      </c>
      <c r="O1115" s="5">
        <f t="shared" si="104"/>
        <v>0.5</v>
      </c>
      <c r="P1115" s="6">
        <f t="shared" si="105"/>
        <v>5</v>
      </c>
      <c r="Q1115" t="str">
        <f t="shared" si="106"/>
        <v>games</v>
      </c>
      <c r="R1115" t="str">
        <f t="shared" si="107"/>
        <v>video games</v>
      </c>
      <c r="S1115" s="10">
        <f t="shared" si="108"/>
        <v>41835.977083333331</v>
      </c>
      <c r="T1115" s="10">
        <f t="shared" si="10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8224</v>
      </c>
      <c r="H1116" t="s">
        <v>8227</v>
      </c>
      <c r="I1116">
        <v>1381306687</v>
      </c>
      <c r="J1116">
        <v>1378714687</v>
      </c>
      <c r="K1116" t="b">
        <v>0</v>
      </c>
      <c r="L1116" s="7">
        <v>3</v>
      </c>
      <c r="M1116" t="b">
        <v>0</v>
      </c>
      <c r="N1116" t="s">
        <v>8262</v>
      </c>
      <c r="O1116" s="5">
        <f t="shared" si="104"/>
        <v>0.16666666666666669</v>
      </c>
      <c r="P1116" s="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8"/>
        <v>41526.345914351856</v>
      </c>
      <c r="T1116" s="10">
        <f t="shared" si="10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8226</v>
      </c>
      <c r="I1117">
        <v>1459352495</v>
      </c>
      <c r="J1117">
        <v>1456764095</v>
      </c>
      <c r="K1117" t="b">
        <v>0</v>
      </c>
      <c r="L1117" s="7">
        <v>4</v>
      </c>
      <c r="M1117" t="b">
        <v>0</v>
      </c>
      <c r="N1117" t="s">
        <v>8262</v>
      </c>
      <c r="O1117" s="5">
        <f t="shared" si="104"/>
        <v>0.13250000000000001</v>
      </c>
      <c r="P1117" s="6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8"/>
        <v>42429.695543981477</v>
      </c>
      <c r="T1117" s="10">
        <f t="shared" si="10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8226</v>
      </c>
      <c r="I1118">
        <v>1339273208</v>
      </c>
      <c r="J1118">
        <v>1334089208</v>
      </c>
      <c r="K1118" t="b">
        <v>0</v>
      </c>
      <c r="L1118" s="7">
        <v>10</v>
      </c>
      <c r="M1118" t="b">
        <v>0</v>
      </c>
      <c r="N1118" t="s">
        <v>8262</v>
      </c>
      <c r="O1118" s="5">
        <f t="shared" si="104"/>
        <v>3.5704000000000007E-2</v>
      </c>
      <c r="P1118" s="6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8"/>
        <v>41009.847314814811</v>
      </c>
      <c r="T1118" s="10">
        <f t="shared" si="10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8224</v>
      </c>
      <c r="H1119" t="s">
        <v>8229</v>
      </c>
      <c r="I1119">
        <v>1451053313</v>
      </c>
      <c r="J1119">
        <v>1448461313</v>
      </c>
      <c r="K1119" t="b">
        <v>0</v>
      </c>
      <c r="L1119" s="7">
        <v>8</v>
      </c>
      <c r="M1119" t="b">
        <v>0</v>
      </c>
      <c r="N1119" t="s">
        <v>8262</v>
      </c>
      <c r="O1119" s="5">
        <f t="shared" si="104"/>
        <v>8.3000000000000007</v>
      </c>
      <c r="P1119" s="6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8"/>
        <v>42333.598530092597</v>
      </c>
      <c r="T1119" s="10">
        <f t="shared" si="10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8224</v>
      </c>
      <c r="H1120" t="s">
        <v>8228</v>
      </c>
      <c r="I1120">
        <v>1396666779</v>
      </c>
      <c r="J1120">
        <v>1394078379</v>
      </c>
      <c r="K1120" t="b">
        <v>0</v>
      </c>
      <c r="L1120" s="7">
        <v>3</v>
      </c>
      <c r="M1120" t="b">
        <v>0</v>
      </c>
      <c r="N1120" t="s">
        <v>8262</v>
      </c>
      <c r="O1120" s="5">
        <f t="shared" si="104"/>
        <v>2.4222222222222221</v>
      </c>
      <c r="P1120" s="6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8"/>
        <v>41704.16642361111</v>
      </c>
      <c r="T1120" s="10">
        <f t="shared" si="10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8226</v>
      </c>
      <c r="I1121">
        <v>1396810864</v>
      </c>
      <c r="J1121">
        <v>1395687664</v>
      </c>
      <c r="K1121" t="b">
        <v>0</v>
      </c>
      <c r="L1121" s="7">
        <v>1</v>
      </c>
      <c r="M1121" t="b">
        <v>0</v>
      </c>
      <c r="N1121" t="s">
        <v>8262</v>
      </c>
      <c r="O1121" s="5">
        <f t="shared" si="104"/>
        <v>0.23809523809523811</v>
      </c>
      <c r="P1121" s="6">
        <f t="shared" si="105"/>
        <v>5</v>
      </c>
      <c r="Q1121" t="str">
        <f t="shared" si="106"/>
        <v>games</v>
      </c>
      <c r="R1121" t="str">
        <f t="shared" si="107"/>
        <v>video games</v>
      </c>
      <c r="S1121" s="10">
        <f t="shared" si="108"/>
        <v>41722.792407407411</v>
      </c>
      <c r="T1121" s="10">
        <f t="shared" si="10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8226</v>
      </c>
      <c r="I1122">
        <v>1319835400</v>
      </c>
      <c r="J1122">
        <v>1315947400</v>
      </c>
      <c r="K1122" t="b">
        <v>0</v>
      </c>
      <c r="L1122" s="7">
        <v>0</v>
      </c>
      <c r="M1122" t="b">
        <v>0</v>
      </c>
      <c r="N1122" t="s">
        <v>8262</v>
      </c>
      <c r="O1122" s="5">
        <f t="shared" si="104"/>
        <v>0</v>
      </c>
      <c r="P1122" s="6">
        <f t="shared" si="105"/>
        <v>0</v>
      </c>
      <c r="Q1122" t="str">
        <f t="shared" si="106"/>
        <v>games</v>
      </c>
      <c r="R1122" t="str">
        <f t="shared" si="107"/>
        <v>video games</v>
      </c>
      <c r="S1122" s="10">
        <f t="shared" si="108"/>
        <v>40799.872685185182</v>
      </c>
      <c r="T1122" s="10">
        <f t="shared" si="10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8226</v>
      </c>
      <c r="I1123">
        <v>1457904316</v>
      </c>
      <c r="J1123">
        <v>1455315916</v>
      </c>
      <c r="K1123" t="b">
        <v>0</v>
      </c>
      <c r="L1123" s="7">
        <v>5</v>
      </c>
      <c r="M1123" t="b">
        <v>0</v>
      </c>
      <c r="N1123" t="s">
        <v>8262</v>
      </c>
      <c r="O1123" s="5">
        <f t="shared" si="104"/>
        <v>1.1599999999999999E-2</v>
      </c>
      <c r="P1123" s="6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8"/>
        <v>42412.934212962966</v>
      </c>
      <c r="T1123" s="10">
        <f t="shared" si="10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8224</v>
      </c>
      <c r="H1124" t="s">
        <v>8227</v>
      </c>
      <c r="I1124">
        <v>1369932825</v>
      </c>
      <c r="J1124">
        <v>1368723225</v>
      </c>
      <c r="K1124" t="b">
        <v>0</v>
      </c>
      <c r="L1124" s="7">
        <v>0</v>
      </c>
      <c r="M1124" t="b">
        <v>0</v>
      </c>
      <c r="N1124" t="s">
        <v>8262</v>
      </c>
      <c r="O1124" s="5">
        <f t="shared" si="104"/>
        <v>0</v>
      </c>
      <c r="P1124" s="6">
        <f t="shared" si="105"/>
        <v>0</v>
      </c>
      <c r="Q1124" t="str">
        <f t="shared" si="106"/>
        <v>games</v>
      </c>
      <c r="R1124" t="str">
        <f t="shared" si="107"/>
        <v>video games</v>
      </c>
      <c r="S1124" s="10">
        <f t="shared" si="108"/>
        <v>41410.703993055555</v>
      </c>
      <c r="T1124" s="10">
        <f t="shared" si="10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8226</v>
      </c>
      <c r="I1125">
        <v>1397910848</v>
      </c>
      <c r="J1125">
        <v>1395318848</v>
      </c>
      <c r="K1125" t="b">
        <v>0</v>
      </c>
      <c r="L1125" s="7">
        <v>3</v>
      </c>
      <c r="M1125" t="b">
        <v>0</v>
      </c>
      <c r="N1125" t="s">
        <v>8262</v>
      </c>
      <c r="O1125" s="5">
        <f t="shared" si="104"/>
        <v>0.22</v>
      </c>
      <c r="P1125" s="6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8"/>
        <v>41718.5237037037</v>
      </c>
      <c r="T1125" s="10">
        <f t="shared" si="10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8226</v>
      </c>
      <c r="I1126">
        <v>1430409651</v>
      </c>
      <c r="J1126">
        <v>1427817651</v>
      </c>
      <c r="K1126" t="b">
        <v>0</v>
      </c>
      <c r="L1126" s="7">
        <v>7</v>
      </c>
      <c r="M1126" t="b">
        <v>0</v>
      </c>
      <c r="N1126" t="s">
        <v>8263</v>
      </c>
      <c r="O1126" s="5">
        <f t="shared" si="104"/>
        <v>0.47222222222222221</v>
      </c>
      <c r="P1126" s="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8"/>
        <v>42094.667256944449</v>
      </c>
      <c r="T1126" s="10">
        <f t="shared" si="10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8224</v>
      </c>
      <c r="H1127" t="s">
        <v>8227</v>
      </c>
      <c r="I1127">
        <v>1443193130</v>
      </c>
      <c r="J1127">
        <v>1438009130</v>
      </c>
      <c r="K1127" t="b">
        <v>0</v>
      </c>
      <c r="L1127" s="7">
        <v>0</v>
      </c>
      <c r="M1127" t="b">
        <v>0</v>
      </c>
      <c r="N1127" t="s">
        <v>8263</v>
      </c>
      <c r="O1127" s="5">
        <f t="shared" si="104"/>
        <v>0</v>
      </c>
      <c r="P1127" s="6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0">
        <f t="shared" si="108"/>
        <v>42212.624189814815</v>
      </c>
      <c r="T1127" s="10">
        <f t="shared" si="10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8226</v>
      </c>
      <c r="I1128">
        <v>1468482694</v>
      </c>
      <c r="J1128">
        <v>1465890694</v>
      </c>
      <c r="K1128" t="b">
        <v>0</v>
      </c>
      <c r="L1128" s="7">
        <v>2</v>
      </c>
      <c r="M1128" t="b">
        <v>0</v>
      </c>
      <c r="N1128" t="s">
        <v>8263</v>
      </c>
      <c r="O1128" s="5">
        <f t="shared" si="104"/>
        <v>0.5</v>
      </c>
      <c r="P1128" s="6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8"/>
        <v>42535.327476851846</v>
      </c>
      <c r="T1128" s="10">
        <f t="shared" si="10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8226</v>
      </c>
      <c r="I1129">
        <v>1416000600</v>
      </c>
      <c r="J1129">
        <v>1413318600</v>
      </c>
      <c r="K1129" t="b">
        <v>0</v>
      </c>
      <c r="L1129" s="7">
        <v>23</v>
      </c>
      <c r="M1129" t="b">
        <v>0</v>
      </c>
      <c r="N1129" t="s">
        <v>8263</v>
      </c>
      <c r="O1129" s="5">
        <f t="shared" si="104"/>
        <v>1.6714285714285713</v>
      </c>
      <c r="P1129" s="6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8"/>
        <v>41926.854166666664</v>
      </c>
      <c r="T1129" s="10">
        <f t="shared" si="10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8224</v>
      </c>
      <c r="H1130" t="s">
        <v>8227</v>
      </c>
      <c r="I1130">
        <v>1407425717</v>
      </c>
      <c r="J1130">
        <v>1404833717</v>
      </c>
      <c r="K1130" t="b">
        <v>0</v>
      </c>
      <c r="L1130" s="7">
        <v>1</v>
      </c>
      <c r="M1130" t="b">
        <v>0</v>
      </c>
      <c r="N1130" t="s">
        <v>8263</v>
      </c>
      <c r="O1130" s="5">
        <f t="shared" si="104"/>
        <v>0.1</v>
      </c>
      <c r="P1130" s="6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8"/>
        <v>41828.649502314816</v>
      </c>
      <c r="T1130" s="10">
        <f t="shared" si="10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8226</v>
      </c>
      <c r="I1131">
        <v>1465107693</v>
      </c>
      <c r="J1131">
        <v>1462515693</v>
      </c>
      <c r="K1131" t="b">
        <v>0</v>
      </c>
      <c r="L1131" s="7">
        <v>2</v>
      </c>
      <c r="M1131" t="b">
        <v>0</v>
      </c>
      <c r="N1131" t="s">
        <v>8263</v>
      </c>
      <c r="O1131" s="5">
        <f t="shared" si="104"/>
        <v>0.105</v>
      </c>
      <c r="P1131" s="6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8"/>
        <v>42496.264965277776</v>
      </c>
      <c r="T1131" s="10">
        <f t="shared" si="10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8226</v>
      </c>
      <c r="I1132">
        <v>1416963300</v>
      </c>
      <c r="J1132">
        <v>1411775700</v>
      </c>
      <c r="K1132" t="b">
        <v>0</v>
      </c>
      <c r="L1132" s="7">
        <v>3</v>
      </c>
      <c r="M1132" t="b">
        <v>0</v>
      </c>
      <c r="N1132" t="s">
        <v>8263</v>
      </c>
      <c r="O1132" s="5">
        <f t="shared" si="104"/>
        <v>0.22</v>
      </c>
      <c r="P1132" s="6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8"/>
        <v>41908.996527777781</v>
      </c>
      <c r="T1132" s="10">
        <f t="shared" si="10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8224</v>
      </c>
      <c r="H1133" t="s">
        <v>8228</v>
      </c>
      <c r="I1133">
        <v>1450993668</v>
      </c>
      <c r="J1133">
        <v>1448401668</v>
      </c>
      <c r="K1133" t="b">
        <v>0</v>
      </c>
      <c r="L1133" s="7">
        <v>0</v>
      </c>
      <c r="M1133" t="b">
        <v>0</v>
      </c>
      <c r="N1133" t="s">
        <v>8263</v>
      </c>
      <c r="O1133" s="5">
        <f t="shared" si="104"/>
        <v>0</v>
      </c>
      <c r="P1133" s="6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0">
        <f t="shared" si="108"/>
        <v>42332.908194444448</v>
      </c>
      <c r="T1133" s="10">
        <f t="shared" si="10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8224</v>
      </c>
      <c r="H1134" t="s">
        <v>8231</v>
      </c>
      <c r="I1134">
        <v>1483238771</v>
      </c>
      <c r="J1134">
        <v>1480646771</v>
      </c>
      <c r="K1134" t="b">
        <v>0</v>
      </c>
      <c r="L1134" s="7">
        <v>13</v>
      </c>
      <c r="M1134" t="b">
        <v>0</v>
      </c>
      <c r="N1134" t="s">
        <v>8263</v>
      </c>
      <c r="O1134" s="5">
        <f t="shared" si="104"/>
        <v>14.38</v>
      </c>
      <c r="P1134" s="6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8"/>
        <v>42706.115405092598</v>
      </c>
      <c r="T1134" s="10">
        <f t="shared" si="10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8224</v>
      </c>
      <c r="H1135" t="s">
        <v>8227</v>
      </c>
      <c r="I1135">
        <v>1406799981</v>
      </c>
      <c r="J1135">
        <v>1404207981</v>
      </c>
      <c r="K1135" t="b">
        <v>0</v>
      </c>
      <c r="L1135" s="7">
        <v>1</v>
      </c>
      <c r="M1135" t="b">
        <v>0</v>
      </c>
      <c r="N1135" t="s">
        <v>8263</v>
      </c>
      <c r="O1135" s="5">
        <f t="shared" si="104"/>
        <v>0.66666666666666674</v>
      </c>
      <c r="P1135" s="6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8"/>
        <v>41821.407187500001</v>
      </c>
      <c r="T1135" s="10">
        <f t="shared" si="10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8224</v>
      </c>
      <c r="H1136" t="s">
        <v>8228</v>
      </c>
      <c r="I1136">
        <v>1417235580</v>
      </c>
      <c r="J1136">
        <v>1416034228</v>
      </c>
      <c r="K1136" t="b">
        <v>0</v>
      </c>
      <c r="L1136" s="7">
        <v>1</v>
      </c>
      <c r="M1136" t="b">
        <v>0</v>
      </c>
      <c r="N1136" t="s">
        <v>8263</v>
      </c>
      <c r="O1136" s="5">
        <f t="shared" si="104"/>
        <v>4.0000000000000001E-3</v>
      </c>
      <c r="P1136" s="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8"/>
        <v>41958.285046296296</v>
      </c>
      <c r="T1136" s="10">
        <f t="shared" si="10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8224</v>
      </c>
      <c r="H1137" t="s">
        <v>8229</v>
      </c>
      <c r="I1137">
        <v>1470527094</v>
      </c>
      <c r="J1137">
        <v>1467935094</v>
      </c>
      <c r="K1137" t="b">
        <v>0</v>
      </c>
      <c r="L1137" s="7">
        <v>1</v>
      </c>
      <c r="M1137" t="b">
        <v>0</v>
      </c>
      <c r="N1137" t="s">
        <v>8263</v>
      </c>
      <c r="O1137" s="5">
        <f t="shared" si="104"/>
        <v>5</v>
      </c>
      <c r="P1137" s="6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8"/>
        <v>42558.989513888882</v>
      </c>
      <c r="T1137" s="10">
        <f t="shared" si="10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8224</v>
      </c>
      <c r="H1138" t="s">
        <v>8229</v>
      </c>
      <c r="I1138">
        <v>1450541229</v>
      </c>
      <c r="J1138">
        <v>1447949229</v>
      </c>
      <c r="K1138" t="b">
        <v>0</v>
      </c>
      <c r="L1138" s="7">
        <v>6</v>
      </c>
      <c r="M1138" t="b">
        <v>0</v>
      </c>
      <c r="N1138" t="s">
        <v>8263</v>
      </c>
      <c r="O1138" s="5">
        <f t="shared" si="104"/>
        <v>6.4439140811455857</v>
      </c>
      <c r="P1138" s="6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8"/>
        <v>42327.671631944439</v>
      </c>
      <c r="T1138" s="10">
        <f t="shared" si="10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8226</v>
      </c>
      <c r="I1139">
        <v>1461440421</v>
      </c>
      <c r="J1139">
        <v>1458848421</v>
      </c>
      <c r="K1139" t="b">
        <v>0</v>
      </c>
      <c r="L1139" s="7">
        <v>39</v>
      </c>
      <c r="M1139" t="b">
        <v>0</v>
      </c>
      <c r="N1139" t="s">
        <v>8263</v>
      </c>
      <c r="O1139" s="5">
        <f t="shared" si="104"/>
        <v>39.5</v>
      </c>
      <c r="P1139" s="6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8"/>
        <v>42453.819687499999</v>
      </c>
      <c r="T1139" s="10">
        <f t="shared" si="10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8226</v>
      </c>
      <c r="I1140">
        <v>1485035131</v>
      </c>
      <c r="J1140">
        <v>1483307131</v>
      </c>
      <c r="K1140" t="b">
        <v>0</v>
      </c>
      <c r="L1140" s="7">
        <v>4</v>
      </c>
      <c r="M1140" t="b">
        <v>0</v>
      </c>
      <c r="N1140" t="s">
        <v>8263</v>
      </c>
      <c r="O1140" s="5">
        <f t="shared" si="104"/>
        <v>0.35714285714285715</v>
      </c>
      <c r="P1140" s="6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8"/>
        <v>42736.9066087963</v>
      </c>
      <c r="T1140" s="10">
        <f t="shared" si="10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8226</v>
      </c>
      <c r="I1141">
        <v>1420100426</v>
      </c>
      <c r="J1141">
        <v>1417508426</v>
      </c>
      <c r="K1141" t="b">
        <v>0</v>
      </c>
      <c r="L1141" s="7">
        <v>1</v>
      </c>
      <c r="M1141" t="b">
        <v>0</v>
      </c>
      <c r="N1141" t="s">
        <v>8263</v>
      </c>
      <c r="O1141" s="5">
        <f t="shared" si="104"/>
        <v>6.25E-2</v>
      </c>
      <c r="P1141" s="6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8"/>
        <v>41975.347523148142</v>
      </c>
      <c r="T1141" s="10">
        <f t="shared" si="10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8224</v>
      </c>
      <c r="H1142" t="s">
        <v>8227</v>
      </c>
      <c r="I1142">
        <v>1438859121</v>
      </c>
      <c r="J1142">
        <v>1436267121</v>
      </c>
      <c r="K1142" t="b">
        <v>0</v>
      </c>
      <c r="L1142" s="7">
        <v>0</v>
      </c>
      <c r="M1142" t="b">
        <v>0</v>
      </c>
      <c r="N1142" t="s">
        <v>8263</v>
      </c>
      <c r="O1142" s="5">
        <f t="shared" si="104"/>
        <v>0</v>
      </c>
      <c r="P1142" s="6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0">
        <f t="shared" si="108"/>
        <v>42192.462048611109</v>
      </c>
      <c r="T1142" s="10">
        <f t="shared" si="10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8224</v>
      </c>
      <c r="H1143" t="s">
        <v>8229</v>
      </c>
      <c r="I1143">
        <v>1436460450</v>
      </c>
      <c r="J1143">
        <v>1433868450</v>
      </c>
      <c r="K1143" t="b">
        <v>0</v>
      </c>
      <c r="L1143" s="7">
        <v>0</v>
      </c>
      <c r="M1143" t="b">
        <v>0</v>
      </c>
      <c r="N1143" t="s">
        <v>8263</v>
      </c>
      <c r="O1143" s="5">
        <f t="shared" si="104"/>
        <v>0</v>
      </c>
      <c r="P1143" s="6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0">
        <f t="shared" si="108"/>
        <v>42164.699652777781</v>
      </c>
      <c r="T1143" s="10">
        <f t="shared" si="10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8226</v>
      </c>
      <c r="I1144">
        <v>1424131727</v>
      </c>
      <c r="J1144">
        <v>1421539727</v>
      </c>
      <c r="K1144" t="b">
        <v>0</v>
      </c>
      <c r="L1144" s="7">
        <v>0</v>
      </c>
      <c r="M1144" t="b">
        <v>0</v>
      </c>
      <c r="N1144" t="s">
        <v>8263</v>
      </c>
      <c r="O1144" s="5">
        <f t="shared" si="104"/>
        <v>0</v>
      </c>
      <c r="P1144" s="6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0">
        <f t="shared" si="108"/>
        <v>42022.006099537044</v>
      </c>
      <c r="T1144" s="10">
        <f t="shared" si="10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8226</v>
      </c>
      <c r="I1145">
        <v>1450327126</v>
      </c>
      <c r="J1145">
        <v>1447735126</v>
      </c>
      <c r="K1145" t="b">
        <v>0</v>
      </c>
      <c r="L1145" s="7">
        <v>8</v>
      </c>
      <c r="M1145" t="b">
        <v>0</v>
      </c>
      <c r="N1145" t="s">
        <v>8263</v>
      </c>
      <c r="O1145" s="5">
        <f t="shared" si="104"/>
        <v>0.41333333333333333</v>
      </c>
      <c r="P1145" s="6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8"/>
        <v>42325.19358796296</v>
      </c>
      <c r="T1145" s="10">
        <f t="shared" si="10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8226</v>
      </c>
      <c r="I1146">
        <v>1430281320</v>
      </c>
      <c r="J1146">
        <v>1427689320</v>
      </c>
      <c r="K1146" t="b">
        <v>0</v>
      </c>
      <c r="L1146" s="7">
        <v>0</v>
      </c>
      <c r="M1146" t="b">
        <v>0</v>
      </c>
      <c r="N1146" t="s">
        <v>8264</v>
      </c>
      <c r="O1146" s="5">
        <f t="shared" si="104"/>
        <v>0</v>
      </c>
      <c r="P1146" s="6">
        <f t="shared" si="105"/>
        <v>0</v>
      </c>
      <c r="Q1146" t="str">
        <f t="shared" si="106"/>
        <v>food</v>
      </c>
      <c r="R1146" t="str">
        <f t="shared" si="107"/>
        <v>food trucks</v>
      </c>
      <c r="S1146" s="10">
        <f t="shared" si="108"/>
        <v>42093.181944444441</v>
      </c>
      <c r="T1146" s="10">
        <f t="shared" si="10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8226</v>
      </c>
      <c r="I1147">
        <v>1412272592</v>
      </c>
      <c r="J1147">
        <v>1407088592</v>
      </c>
      <c r="K1147" t="b">
        <v>0</v>
      </c>
      <c r="L1147" s="7">
        <v>1</v>
      </c>
      <c r="M1147" t="b">
        <v>0</v>
      </c>
      <c r="N1147" t="s">
        <v>8264</v>
      </c>
      <c r="O1147" s="5">
        <f t="shared" si="104"/>
        <v>0.125</v>
      </c>
      <c r="P1147" s="6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8"/>
        <v>41854.747592592597</v>
      </c>
      <c r="T1147" s="10">
        <f t="shared" si="10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8226</v>
      </c>
      <c r="I1148">
        <v>1399071173</v>
      </c>
      <c r="J1148">
        <v>1395787973</v>
      </c>
      <c r="K1148" t="b">
        <v>0</v>
      </c>
      <c r="L1148" s="7">
        <v>12</v>
      </c>
      <c r="M1148" t="b">
        <v>0</v>
      </c>
      <c r="N1148" t="s">
        <v>8264</v>
      </c>
      <c r="O1148" s="5">
        <f t="shared" si="104"/>
        <v>8.8333333333333339</v>
      </c>
      <c r="P1148" s="6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8"/>
        <v>41723.9533912037</v>
      </c>
      <c r="T1148" s="10">
        <f t="shared" si="10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8224</v>
      </c>
      <c r="H1149" t="s">
        <v>8231</v>
      </c>
      <c r="I1149">
        <v>1413760783</v>
      </c>
      <c r="J1149">
        <v>1408576783</v>
      </c>
      <c r="K1149" t="b">
        <v>0</v>
      </c>
      <c r="L1149" s="7">
        <v>0</v>
      </c>
      <c r="M1149" t="b">
        <v>0</v>
      </c>
      <c r="N1149" t="s">
        <v>8264</v>
      </c>
      <c r="O1149" s="5">
        <f t="shared" si="104"/>
        <v>0</v>
      </c>
      <c r="P1149" s="6">
        <f t="shared" si="105"/>
        <v>0</v>
      </c>
      <c r="Q1149" t="str">
        <f t="shared" si="106"/>
        <v>food</v>
      </c>
      <c r="R1149" t="str">
        <f t="shared" si="107"/>
        <v>food trucks</v>
      </c>
      <c r="S1149" s="10">
        <f t="shared" si="108"/>
        <v>41871.972025462965</v>
      </c>
      <c r="T1149" s="10">
        <f t="shared" si="10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8226</v>
      </c>
      <c r="I1150">
        <v>1480568781</v>
      </c>
      <c r="J1150">
        <v>1477973181</v>
      </c>
      <c r="K1150" t="b">
        <v>0</v>
      </c>
      <c r="L1150" s="7">
        <v>3</v>
      </c>
      <c r="M1150" t="b">
        <v>0</v>
      </c>
      <c r="N1150" t="s">
        <v>8264</v>
      </c>
      <c r="O1150" s="5">
        <f t="shared" si="104"/>
        <v>0.48666666666666669</v>
      </c>
      <c r="P1150" s="6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8"/>
        <v>42675.171076388884</v>
      </c>
      <c r="T1150" s="10">
        <f t="shared" si="10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8226</v>
      </c>
      <c r="I1151">
        <v>1466096566</v>
      </c>
      <c r="J1151">
        <v>1463504566</v>
      </c>
      <c r="K1151" t="b">
        <v>0</v>
      </c>
      <c r="L1151" s="7">
        <v>2</v>
      </c>
      <c r="M1151" t="b">
        <v>0</v>
      </c>
      <c r="N1151" t="s">
        <v>8264</v>
      </c>
      <c r="O1151" s="5">
        <f t="shared" si="104"/>
        <v>0.15</v>
      </c>
      <c r="P1151" s="6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8"/>
        <v>42507.71025462963</v>
      </c>
      <c r="T1151" s="10">
        <f t="shared" si="10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8226</v>
      </c>
      <c r="I1152">
        <v>1452293675</v>
      </c>
      <c r="J1152">
        <v>1447109675</v>
      </c>
      <c r="K1152" t="b">
        <v>0</v>
      </c>
      <c r="L1152" s="7">
        <v>6</v>
      </c>
      <c r="M1152" t="b">
        <v>0</v>
      </c>
      <c r="N1152" t="s">
        <v>8264</v>
      </c>
      <c r="O1152" s="5">
        <f t="shared" si="104"/>
        <v>10.08</v>
      </c>
      <c r="P1152" s="6">
        <f t="shared" si="105"/>
        <v>42</v>
      </c>
      <c r="Q1152" t="str">
        <f t="shared" si="106"/>
        <v>food</v>
      </c>
      <c r="R1152" t="str">
        <f t="shared" si="107"/>
        <v>food trucks</v>
      </c>
      <c r="S1152" s="10">
        <f t="shared" si="108"/>
        <v>42317.954571759255</v>
      </c>
      <c r="T1152" s="10">
        <f t="shared" si="10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8226</v>
      </c>
      <c r="I1153">
        <v>1441592863</v>
      </c>
      <c r="J1153">
        <v>1439000863</v>
      </c>
      <c r="K1153" t="b">
        <v>0</v>
      </c>
      <c r="L1153" s="7">
        <v>0</v>
      </c>
      <c r="M1153" t="b">
        <v>0</v>
      </c>
      <c r="N1153" t="s">
        <v>8264</v>
      </c>
      <c r="O1153" s="5">
        <f t="shared" ref="O1153:O1216" si="110">(E1153/D1153)*100</f>
        <v>0</v>
      </c>
      <c r="P1153" s="6">
        <f t="shared" si="105"/>
        <v>0</v>
      </c>
      <c r="Q1153" t="str">
        <f t="shared" si="106"/>
        <v>food</v>
      </c>
      <c r="R1153" t="str">
        <f t="shared" si="107"/>
        <v>food trucks</v>
      </c>
      <c r="S1153" s="10">
        <f t="shared" si="108"/>
        <v>42224.102581018517</v>
      </c>
      <c r="T1153" s="10">
        <f t="shared" si="10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8226</v>
      </c>
      <c r="I1154">
        <v>1431709312</v>
      </c>
      <c r="J1154">
        <v>1429117312</v>
      </c>
      <c r="K1154" t="b">
        <v>0</v>
      </c>
      <c r="L1154" s="7">
        <v>15</v>
      </c>
      <c r="M1154" t="b">
        <v>0</v>
      </c>
      <c r="N1154" t="s">
        <v>8264</v>
      </c>
      <c r="O1154" s="5">
        <f t="shared" si="110"/>
        <v>5.6937500000000005</v>
      </c>
      <c r="P1154" s="6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si="108"/>
        <v>42109.709629629629</v>
      </c>
      <c r="T1154" s="10">
        <f t="shared" si="10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8226</v>
      </c>
      <c r="I1155">
        <v>1434647305</v>
      </c>
      <c r="J1155">
        <v>1432055305</v>
      </c>
      <c r="K1155" t="b">
        <v>0</v>
      </c>
      <c r="L1155" s="7">
        <v>1</v>
      </c>
      <c r="M1155" t="b">
        <v>0</v>
      </c>
      <c r="N1155" t="s">
        <v>8264</v>
      </c>
      <c r="O1155" s="5">
        <f t="shared" si="110"/>
        <v>0.625</v>
      </c>
      <c r="P1155" s="6">
        <f t="shared" ref="P1155:P1218" si="111">IF(L1155,E1155/L1155,0)</f>
        <v>50</v>
      </c>
      <c r="Q1155" t="str">
        <f t="shared" ref="Q1155:Q1218" si="112">LEFT(N1155,SEARCH("/",N1155,1)-1)</f>
        <v>food</v>
      </c>
      <c r="R1155" t="str">
        <f t="shared" ref="R1155:R1218" si="113">RIGHT(N1155,LEN(N1155)-SEARCH("/",N1155))</f>
        <v>food trucks</v>
      </c>
      <c r="S1155" s="10">
        <f t="shared" ref="S1155:S1218" si="114">(((J1155/60)/60/24)+DATE(1970,1,1))</f>
        <v>42143.714178240742</v>
      </c>
      <c r="T1155" s="10">
        <f t="shared" ref="T1155:T1218" si="115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8226</v>
      </c>
      <c r="I1156">
        <v>1441507006</v>
      </c>
      <c r="J1156">
        <v>1438915006</v>
      </c>
      <c r="K1156" t="b">
        <v>0</v>
      </c>
      <c r="L1156" s="7">
        <v>3</v>
      </c>
      <c r="M1156" t="b">
        <v>0</v>
      </c>
      <c r="N1156" t="s">
        <v>8264</v>
      </c>
      <c r="O1156" s="5">
        <f t="shared" si="110"/>
        <v>6.5</v>
      </c>
      <c r="P1156" s="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14"/>
        <v>42223.108865740738</v>
      </c>
      <c r="T1156" s="10">
        <f t="shared" si="11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8226</v>
      </c>
      <c r="I1157">
        <v>1408040408</v>
      </c>
      <c r="J1157">
        <v>1405448408</v>
      </c>
      <c r="K1157" t="b">
        <v>0</v>
      </c>
      <c r="L1157" s="7">
        <v>8</v>
      </c>
      <c r="M1157" t="b">
        <v>0</v>
      </c>
      <c r="N1157" t="s">
        <v>8264</v>
      </c>
      <c r="O1157" s="5">
        <f t="shared" si="110"/>
        <v>0.752</v>
      </c>
      <c r="P1157" s="6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14"/>
        <v>41835.763981481483</v>
      </c>
      <c r="T1157" s="10">
        <f t="shared" si="11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8226</v>
      </c>
      <c r="I1158">
        <v>1424742162</v>
      </c>
      <c r="J1158">
        <v>1422150162</v>
      </c>
      <c r="K1158" t="b">
        <v>0</v>
      </c>
      <c r="L1158" s="7">
        <v>0</v>
      </c>
      <c r="M1158" t="b">
        <v>0</v>
      </c>
      <c r="N1158" t="s">
        <v>8264</v>
      </c>
      <c r="O1158" s="5">
        <f t="shared" si="110"/>
        <v>0</v>
      </c>
      <c r="P1158" s="6">
        <f t="shared" si="111"/>
        <v>0</v>
      </c>
      <c r="Q1158" t="str">
        <f t="shared" si="112"/>
        <v>food</v>
      </c>
      <c r="R1158" t="str">
        <f t="shared" si="113"/>
        <v>food trucks</v>
      </c>
      <c r="S1158" s="10">
        <f t="shared" si="114"/>
        <v>42029.07131944444</v>
      </c>
      <c r="T1158" s="10">
        <f t="shared" si="11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8226</v>
      </c>
      <c r="I1159">
        <v>1417795480</v>
      </c>
      <c r="J1159">
        <v>1412607880</v>
      </c>
      <c r="K1159" t="b">
        <v>0</v>
      </c>
      <c r="L1159" s="7">
        <v>3</v>
      </c>
      <c r="M1159" t="b">
        <v>0</v>
      </c>
      <c r="N1159" t="s">
        <v>8264</v>
      </c>
      <c r="O1159" s="5">
        <f t="shared" si="110"/>
        <v>1.51</v>
      </c>
      <c r="P1159" s="6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14"/>
        <v>41918.628240740742</v>
      </c>
      <c r="T1159" s="10">
        <f t="shared" si="11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8226</v>
      </c>
      <c r="I1160">
        <v>1418091128</v>
      </c>
      <c r="J1160">
        <v>1415499128</v>
      </c>
      <c r="K1160" t="b">
        <v>0</v>
      </c>
      <c r="L1160" s="7">
        <v>3</v>
      </c>
      <c r="M1160" t="b">
        <v>0</v>
      </c>
      <c r="N1160" t="s">
        <v>8264</v>
      </c>
      <c r="O1160" s="5">
        <f t="shared" si="110"/>
        <v>0.46666666666666673</v>
      </c>
      <c r="P1160" s="6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14"/>
        <v>41952.09175925926</v>
      </c>
      <c r="T1160" s="10">
        <f t="shared" si="11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8226</v>
      </c>
      <c r="I1161">
        <v>1435679100</v>
      </c>
      <c r="J1161">
        <v>1433006765</v>
      </c>
      <c r="K1161" t="b">
        <v>0</v>
      </c>
      <c r="L1161" s="7">
        <v>0</v>
      </c>
      <c r="M1161" t="b">
        <v>0</v>
      </c>
      <c r="N1161" t="s">
        <v>8264</v>
      </c>
      <c r="O1161" s="5">
        <f t="shared" si="110"/>
        <v>0</v>
      </c>
      <c r="P1161" s="6">
        <f t="shared" si="111"/>
        <v>0</v>
      </c>
      <c r="Q1161" t="str">
        <f t="shared" si="112"/>
        <v>food</v>
      </c>
      <c r="R1161" t="str">
        <f t="shared" si="113"/>
        <v>food trucks</v>
      </c>
      <c r="S1161" s="10">
        <f t="shared" si="114"/>
        <v>42154.726446759261</v>
      </c>
      <c r="T1161" s="10">
        <f t="shared" si="11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8226</v>
      </c>
      <c r="I1162">
        <v>1427510586</v>
      </c>
      <c r="J1162">
        <v>1424922186</v>
      </c>
      <c r="K1162" t="b">
        <v>0</v>
      </c>
      <c r="L1162" s="7">
        <v>19</v>
      </c>
      <c r="M1162" t="b">
        <v>0</v>
      </c>
      <c r="N1162" t="s">
        <v>8264</v>
      </c>
      <c r="O1162" s="5">
        <f t="shared" si="110"/>
        <v>3.85</v>
      </c>
      <c r="P1162" s="6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14"/>
        <v>42061.154930555553</v>
      </c>
      <c r="T1162" s="10">
        <f t="shared" si="11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8226</v>
      </c>
      <c r="I1163">
        <v>1432047989</v>
      </c>
      <c r="J1163">
        <v>1430233589</v>
      </c>
      <c r="K1163" t="b">
        <v>0</v>
      </c>
      <c r="L1163" s="7">
        <v>0</v>
      </c>
      <c r="M1163" t="b">
        <v>0</v>
      </c>
      <c r="N1163" t="s">
        <v>8264</v>
      </c>
      <c r="O1163" s="5">
        <f t="shared" si="110"/>
        <v>0</v>
      </c>
      <c r="P1163" s="6">
        <f t="shared" si="111"/>
        <v>0</v>
      </c>
      <c r="Q1163" t="str">
        <f t="shared" si="112"/>
        <v>food</v>
      </c>
      <c r="R1163" t="str">
        <f t="shared" si="113"/>
        <v>food trucks</v>
      </c>
      <c r="S1163" s="10">
        <f t="shared" si="114"/>
        <v>42122.629502314812</v>
      </c>
      <c r="T1163" s="10">
        <f t="shared" si="11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8226</v>
      </c>
      <c r="I1164">
        <v>1411662264</v>
      </c>
      <c r="J1164">
        <v>1408983864</v>
      </c>
      <c r="K1164" t="b">
        <v>0</v>
      </c>
      <c r="L1164" s="7">
        <v>2</v>
      </c>
      <c r="M1164" t="b">
        <v>0</v>
      </c>
      <c r="N1164" t="s">
        <v>8264</v>
      </c>
      <c r="O1164" s="5">
        <f t="shared" si="110"/>
        <v>5.8333333333333341E-2</v>
      </c>
      <c r="P1164" s="6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14"/>
        <v>41876.683611111112</v>
      </c>
      <c r="T1164" s="10">
        <f t="shared" si="11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8226</v>
      </c>
      <c r="I1165">
        <v>1407604920</v>
      </c>
      <c r="J1165">
        <v>1405012920</v>
      </c>
      <c r="K1165" t="b">
        <v>0</v>
      </c>
      <c r="L1165" s="7">
        <v>0</v>
      </c>
      <c r="M1165" t="b">
        <v>0</v>
      </c>
      <c r="N1165" t="s">
        <v>8264</v>
      </c>
      <c r="O1165" s="5">
        <f t="shared" si="110"/>
        <v>0</v>
      </c>
      <c r="P1165" s="6">
        <f t="shared" si="111"/>
        <v>0</v>
      </c>
      <c r="Q1165" t="str">
        <f t="shared" si="112"/>
        <v>food</v>
      </c>
      <c r="R1165" t="str">
        <f t="shared" si="113"/>
        <v>food trucks</v>
      </c>
      <c r="S1165" s="10">
        <f t="shared" si="114"/>
        <v>41830.723611111112</v>
      </c>
      <c r="T1165" s="10">
        <f t="shared" si="11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8226</v>
      </c>
      <c r="I1166">
        <v>1466270582</v>
      </c>
      <c r="J1166">
        <v>1463678582</v>
      </c>
      <c r="K1166" t="b">
        <v>0</v>
      </c>
      <c r="L1166" s="7">
        <v>0</v>
      </c>
      <c r="M1166" t="b">
        <v>0</v>
      </c>
      <c r="N1166" t="s">
        <v>8264</v>
      </c>
      <c r="O1166" s="5">
        <f t="shared" si="110"/>
        <v>0</v>
      </c>
      <c r="P1166" s="6">
        <f t="shared" si="111"/>
        <v>0</v>
      </c>
      <c r="Q1166" t="str">
        <f t="shared" si="112"/>
        <v>food</v>
      </c>
      <c r="R1166" t="str">
        <f t="shared" si="113"/>
        <v>food trucks</v>
      </c>
      <c r="S1166" s="10">
        <f t="shared" si="114"/>
        <v>42509.724328703705</v>
      </c>
      <c r="T1166" s="10">
        <f t="shared" si="11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8226</v>
      </c>
      <c r="I1167">
        <v>1404623330</v>
      </c>
      <c r="J1167">
        <v>1401685730</v>
      </c>
      <c r="K1167" t="b">
        <v>0</v>
      </c>
      <c r="L1167" s="7">
        <v>25</v>
      </c>
      <c r="M1167" t="b">
        <v>0</v>
      </c>
      <c r="N1167" t="s">
        <v>8264</v>
      </c>
      <c r="O1167" s="5">
        <f t="shared" si="110"/>
        <v>20.705000000000002</v>
      </c>
      <c r="P1167" s="6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14"/>
        <v>41792.214467592588</v>
      </c>
      <c r="T1167" s="10">
        <f t="shared" si="11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8226</v>
      </c>
      <c r="I1168">
        <v>1435291200</v>
      </c>
      <c r="J1168">
        <v>1432640342</v>
      </c>
      <c r="K1168" t="b">
        <v>0</v>
      </c>
      <c r="L1168" s="7">
        <v>8</v>
      </c>
      <c r="M1168" t="b">
        <v>0</v>
      </c>
      <c r="N1168" t="s">
        <v>8264</v>
      </c>
      <c r="O1168" s="5">
        <f t="shared" si="110"/>
        <v>19.139999999999997</v>
      </c>
      <c r="P1168" s="6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14"/>
        <v>42150.485439814816</v>
      </c>
      <c r="T1168" s="10">
        <f t="shared" si="11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8226</v>
      </c>
      <c r="I1169">
        <v>1410543495</v>
      </c>
      <c r="J1169">
        <v>1407865095</v>
      </c>
      <c r="K1169" t="b">
        <v>0</v>
      </c>
      <c r="L1169" s="7">
        <v>16</v>
      </c>
      <c r="M1169" t="b">
        <v>0</v>
      </c>
      <c r="N1169" t="s">
        <v>8264</v>
      </c>
      <c r="O1169" s="5">
        <f t="shared" si="110"/>
        <v>1.6316666666666666</v>
      </c>
      <c r="P1169" s="6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14"/>
        <v>41863.734895833331</v>
      </c>
      <c r="T1169" s="10">
        <f t="shared" si="11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8226</v>
      </c>
      <c r="I1170">
        <v>1474507065</v>
      </c>
      <c r="J1170">
        <v>1471915065</v>
      </c>
      <c r="K1170" t="b">
        <v>0</v>
      </c>
      <c r="L1170" s="7">
        <v>3</v>
      </c>
      <c r="M1170" t="b">
        <v>0</v>
      </c>
      <c r="N1170" t="s">
        <v>8264</v>
      </c>
      <c r="O1170" s="5">
        <f t="shared" si="110"/>
        <v>5.6666666666666661</v>
      </c>
      <c r="P1170" s="6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0">
        <f t="shared" si="114"/>
        <v>42605.053993055553</v>
      </c>
      <c r="T1170" s="10">
        <f t="shared" si="11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8226</v>
      </c>
      <c r="I1171">
        <v>1424593763</v>
      </c>
      <c r="J1171">
        <v>1422001763</v>
      </c>
      <c r="K1171" t="b">
        <v>0</v>
      </c>
      <c r="L1171" s="7">
        <v>3</v>
      </c>
      <c r="M1171" t="b">
        <v>0</v>
      </c>
      <c r="N1171" t="s">
        <v>8264</v>
      </c>
      <c r="O1171" s="5">
        <f t="shared" si="110"/>
        <v>0.16999999999999998</v>
      </c>
      <c r="P1171" s="6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14"/>
        <v>42027.353738425925</v>
      </c>
      <c r="T1171" s="10">
        <f t="shared" si="11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8224</v>
      </c>
      <c r="H1172" t="s">
        <v>8227</v>
      </c>
      <c r="I1172">
        <v>1433021171</v>
      </c>
      <c r="J1172">
        <v>1430429171</v>
      </c>
      <c r="K1172" t="b">
        <v>0</v>
      </c>
      <c r="L1172" s="7">
        <v>2</v>
      </c>
      <c r="M1172" t="b">
        <v>0</v>
      </c>
      <c r="N1172" t="s">
        <v>8264</v>
      </c>
      <c r="O1172" s="5">
        <f t="shared" si="110"/>
        <v>0.4</v>
      </c>
      <c r="P1172" s="6">
        <f t="shared" si="111"/>
        <v>50</v>
      </c>
      <c r="Q1172" t="str">
        <f t="shared" si="112"/>
        <v>food</v>
      </c>
      <c r="R1172" t="str">
        <f t="shared" si="113"/>
        <v>food trucks</v>
      </c>
      <c r="S1172" s="10">
        <f t="shared" si="114"/>
        <v>42124.893182870372</v>
      </c>
      <c r="T1172" s="10">
        <f t="shared" si="11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8226</v>
      </c>
      <c r="I1173">
        <v>1415909927</v>
      </c>
      <c r="J1173">
        <v>1414351127</v>
      </c>
      <c r="K1173" t="b">
        <v>0</v>
      </c>
      <c r="L1173" s="7">
        <v>1</v>
      </c>
      <c r="M1173" t="b">
        <v>0</v>
      </c>
      <c r="N1173" t="s">
        <v>8264</v>
      </c>
      <c r="O1173" s="5">
        <f t="shared" si="110"/>
        <v>0.1</v>
      </c>
      <c r="P1173" s="6">
        <f t="shared" si="111"/>
        <v>25</v>
      </c>
      <c r="Q1173" t="str">
        <f t="shared" si="112"/>
        <v>food</v>
      </c>
      <c r="R1173" t="str">
        <f t="shared" si="113"/>
        <v>food trucks</v>
      </c>
      <c r="S1173" s="10">
        <f t="shared" si="114"/>
        <v>41938.804710648146</v>
      </c>
      <c r="T1173" s="10">
        <f t="shared" si="11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8226</v>
      </c>
      <c r="I1174">
        <v>1408551752</v>
      </c>
      <c r="J1174">
        <v>1405959752</v>
      </c>
      <c r="K1174" t="b">
        <v>0</v>
      </c>
      <c r="L1174" s="7">
        <v>0</v>
      </c>
      <c r="M1174" t="b">
        <v>0</v>
      </c>
      <c r="N1174" t="s">
        <v>8264</v>
      </c>
      <c r="O1174" s="5">
        <f t="shared" si="110"/>
        <v>0</v>
      </c>
      <c r="P1174" s="6">
        <f t="shared" si="111"/>
        <v>0</v>
      </c>
      <c r="Q1174" t="str">
        <f t="shared" si="112"/>
        <v>food</v>
      </c>
      <c r="R1174" t="str">
        <f t="shared" si="113"/>
        <v>food trucks</v>
      </c>
      <c r="S1174" s="10">
        <f t="shared" si="114"/>
        <v>41841.682314814818</v>
      </c>
      <c r="T1174" s="10">
        <f t="shared" si="11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8226</v>
      </c>
      <c r="I1175">
        <v>1438576057</v>
      </c>
      <c r="J1175">
        <v>1435552057</v>
      </c>
      <c r="K1175" t="b">
        <v>0</v>
      </c>
      <c r="L1175" s="7">
        <v>1</v>
      </c>
      <c r="M1175" t="b">
        <v>0</v>
      </c>
      <c r="N1175" t="s">
        <v>8264</v>
      </c>
      <c r="O1175" s="5">
        <f t="shared" si="110"/>
        <v>2.4E-2</v>
      </c>
      <c r="P1175" s="6">
        <f t="shared" si="111"/>
        <v>30</v>
      </c>
      <c r="Q1175" t="str">
        <f t="shared" si="112"/>
        <v>food</v>
      </c>
      <c r="R1175" t="str">
        <f t="shared" si="113"/>
        <v>food trucks</v>
      </c>
      <c r="S1175" s="10">
        <f t="shared" si="114"/>
        <v>42184.185844907406</v>
      </c>
      <c r="T1175" s="10">
        <f t="shared" si="11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8226</v>
      </c>
      <c r="I1176">
        <v>1462738327</v>
      </c>
      <c r="J1176">
        <v>1460146327</v>
      </c>
      <c r="K1176" t="b">
        <v>0</v>
      </c>
      <c r="L1176" s="7">
        <v>19</v>
      </c>
      <c r="M1176" t="b">
        <v>0</v>
      </c>
      <c r="N1176" t="s">
        <v>8264</v>
      </c>
      <c r="O1176" s="5">
        <f t="shared" si="110"/>
        <v>5.9066666666666672</v>
      </c>
      <c r="P1176" s="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14"/>
        <v>42468.84174768519</v>
      </c>
      <c r="T1176" s="10">
        <f t="shared" si="11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8226</v>
      </c>
      <c r="I1177">
        <v>1436981339</v>
      </c>
      <c r="J1177">
        <v>1434389339</v>
      </c>
      <c r="K1177" t="b">
        <v>0</v>
      </c>
      <c r="L1177" s="7">
        <v>9</v>
      </c>
      <c r="M1177" t="b">
        <v>0</v>
      </c>
      <c r="N1177" t="s">
        <v>8264</v>
      </c>
      <c r="O1177" s="5">
        <f t="shared" si="110"/>
        <v>2.9250000000000003</v>
      </c>
      <c r="P1177" s="6">
        <f t="shared" si="111"/>
        <v>65</v>
      </c>
      <c r="Q1177" t="str">
        <f t="shared" si="112"/>
        <v>food</v>
      </c>
      <c r="R1177" t="str">
        <f t="shared" si="113"/>
        <v>food trucks</v>
      </c>
      <c r="S1177" s="10">
        <f t="shared" si="114"/>
        <v>42170.728460648148</v>
      </c>
      <c r="T1177" s="10">
        <f t="shared" si="11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8224</v>
      </c>
      <c r="H1178" t="s">
        <v>8228</v>
      </c>
      <c r="I1178">
        <v>1488805200</v>
      </c>
      <c r="J1178">
        <v>1484094498</v>
      </c>
      <c r="K1178" t="b">
        <v>0</v>
      </c>
      <c r="L1178" s="7">
        <v>1</v>
      </c>
      <c r="M1178" t="b">
        <v>0</v>
      </c>
      <c r="N1178" t="s">
        <v>8264</v>
      </c>
      <c r="O1178" s="5">
        <f t="shared" si="110"/>
        <v>5.7142857142857143E-3</v>
      </c>
      <c r="P1178" s="6">
        <f t="shared" si="111"/>
        <v>10</v>
      </c>
      <c r="Q1178" t="str">
        <f t="shared" si="112"/>
        <v>food</v>
      </c>
      <c r="R1178" t="str">
        <f t="shared" si="113"/>
        <v>food trucks</v>
      </c>
      <c r="S1178" s="10">
        <f t="shared" si="114"/>
        <v>42746.019652777773</v>
      </c>
      <c r="T1178" s="10">
        <f t="shared" si="11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8224</v>
      </c>
      <c r="H1179" t="s">
        <v>8227</v>
      </c>
      <c r="I1179">
        <v>1413388296</v>
      </c>
      <c r="J1179">
        <v>1410796296</v>
      </c>
      <c r="K1179" t="b">
        <v>0</v>
      </c>
      <c r="L1179" s="7">
        <v>0</v>
      </c>
      <c r="M1179" t="b">
        <v>0</v>
      </c>
      <c r="N1179" t="s">
        <v>8264</v>
      </c>
      <c r="O1179" s="5">
        <f t="shared" si="110"/>
        <v>0</v>
      </c>
      <c r="P1179" s="6">
        <f t="shared" si="111"/>
        <v>0</v>
      </c>
      <c r="Q1179" t="str">
        <f t="shared" si="112"/>
        <v>food</v>
      </c>
      <c r="R1179" t="str">
        <f t="shared" si="113"/>
        <v>food trucks</v>
      </c>
      <c r="S1179" s="10">
        <f t="shared" si="114"/>
        <v>41897.660833333335</v>
      </c>
      <c r="T1179" s="10">
        <f t="shared" si="11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8226</v>
      </c>
      <c r="I1180">
        <v>1408225452</v>
      </c>
      <c r="J1180">
        <v>1405633452</v>
      </c>
      <c r="K1180" t="b">
        <v>0</v>
      </c>
      <c r="L1180" s="7">
        <v>1</v>
      </c>
      <c r="M1180" t="b">
        <v>0</v>
      </c>
      <c r="N1180" t="s">
        <v>8264</v>
      </c>
      <c r="O1180" s="5">
        <f t="shared" si="110"/>
        <v>6.6666666666666671E-3</v>
      </c>
      <c r="P1180" s="6">
        <f t="shared" si="111"/>
        <v>5</v>
      </c>
      <c r="Q1180" t="str">
        <f t="shared" si="112"/>
        <v>food</v>
      </c>
      <c r="R1180" t="str">
        <f t="shared" si="113"/>
        <v>food trucks</v>
      </c>
      <c r="S1180" s="10">
        <f t="shared" si="114"/>
        <v>41837.905694444446</v>
      </c>
      <c r="T1180" s="10">
        <f t="shared" si="11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8224</v>
      </c>
      <c r="H1181" t="s">
        <v>8231</v>
      </c>
      <c r="I1181">
        <v>1446052627</v>
      </c>
      <c r="J1181">
        <v>1443460627</v>
      </c>
      <c r="K1181" t="b">
        <v>0</v>
      </c>
      <c r="L1181" s="7">
        <v>5</v>
      </c>
      <c r="M1181" t="b">
        <v>0</v>
      </c>
      <c r="N1181" t="s">
        <v>8264</v>
      </c>
      <c r="O1181" s="5">
        <f t="shared" si="110"/>
        <v>5.3333333333333339</v>
      </c>
      <c r="P1181" s="6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0">
        <f t="shared" si="114"/>
        <v>42275.720219907409</v>
      </c>
      <c r="T1181" s="10">
        <f t="shared" si="11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8226</v>
      </c>
      <c r="I1182">
        <v>1403983314</v>
      </c>
      <c r="J1182">
        <v>1400786514</v>
      </c>
      <c r="K1182" t="b">
        <v>0</v>
      </c>
      <c r="L1182" s="7">
        <v>85</v>
      </c>
      <c r="M1182" t="b">
        <v>0</v>
      </c>
      <c r="N1182" t="s">
        <v>8264</v>
      </c>
      <c r="O1182" s="5">
        <f t="shared" si="110"/>
        <v>11.75</v>
      </c>
      <c r="P1182" s="6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14"/>
        <v>41781.806875000002</v>
      </c>
      <c r="T1182" s="10">
        <f t="shared" si="11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8226</v>
      </c>
      <c r="I1183">
        <v>1425197321</v>
      </c>
      <c r="J1183">
        <v>1422605321</v>
      </c>
      <c r="K1183" t="b">
        <v>0</v>
      </c>
      <c r="L1183" s="7">
        <v>3</v>
      </c>
      <c r="M1183" t="b">
        <v>0</v>
      </c>
      <c r="N1183" t="s">
        <v>8264</v>
      </c>
      <c r="O1183" s="5">
        <f t="shared" si="110"/>
        <v>8.0000000000000002E-3</v>
      </c>
      <c r="P1183" s="6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14"/>
        <v>42034.339363425926</v>
      </c>
      <c r="T1183" s="10">
        <f t="shared" si="11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8226</v>
      </c>
      <c r="I1184">
        <v>1484239320</v>
      </c>
      <c r="J1184">
        <v>1482609088</v>
      </c>
      <c r="K1184" t="b">
        <v>0</v>
      </c>
      <c r="L1184" s="7">
        <v>4</v>
      </c>
      <c r="M1184" t="b">
        <v>0</v>
      </c>
      <c r="N1184" t="s">
        <v>8264</v>
      </c>
      <c r="O1184" s="5">
        <f t="shared" si="110"/>
        <v>4.2</v>
      </c>
      <c r="P1184" s="6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14"/>
        <v>42728.827407407407</v>
      </c>
      <c r="T1184" s="10">
        <f t="shared" si="11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8226</v>
      </c>
      <c r="I1185">
        <v>1478059140</v>
      </c>
      <c r="J1185">
        <v>1476391223</v>
      </c>
      <c r="K1185" t="b">
        <v>0</v>
      </c>
      <c r="L1185" s="7">
        <v>3</v>
      </c>
      <c r="M1185" t="b">
        <v>0</v>
      </c>
      <c r="N1185" t="s">
        <v>8264</v>
      </c>
      <c r="O1185" s="5">
        <f t="shared" si="110"/>
        <v>4</v>
      </c>
      <c r="P1185" s="6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14"/>
        <v>42656.86137731481</v>
      </c>
      <c r="T1185" s="10">
        <f t="shared" si="11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8227</v>
      </c>
      <c r="I1186">
        <v>1486391011</v>
      </c>
      <c r="J1186">
        <v>1483712611</v>
      </c>
      <c r="K1186" t="b">
        <v>0</v>
      </c>
      <c r="L1186" s="7">
        <v>375</v>
      </c>
      <c r="M1186" t="b">
        <v>1</v>
      </c>
      <c r="N1186" t="s">
        <v>8265</v>
      </c>
      <c r="O1186" s="5">
        <f t="shared" si="110"/>
        <v>104.93636363636362</v>
      </c>
      <c r="P1186" s="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14"/>
        <v>42741.599664351852</v>
      </c>
      <c r="T1186" s="10">
        <f t="shared" si="11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8226</v>
      </c>
      <c r="I1187">
        <v>1433736000</v>
      </c>
      <c r="J1187">
        <v>1430945149</v>
      </c>
      <c r="K1187" t="b">
        <v>0</v>
      </c>
      <c r="L1187" s="7">
        <v>111</v>
      </c>
      <c r="M1187" t="b">
        <v>1</v>
      </c>
      <c r="N1187" t="s">
        <v>8265</v>
      </c>
      <c r="O1187" s="5">
        <f t="shared" si="110"/>
        <v>105.44</v>
      </c>
      <c r="P1187" s="6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14"/>
        <v>42130.865150462967</v>
      </c>
      <c r="T1187" s="10">
        <f t="shared" si="11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8227</v>
      </c>
      <c r="I1188">
        <v>1433198520</v>
      </c>
      <c r="J1188">
        <v>1430340195</v>
      </c>
      <c r="K1188" t="b">
        <v>0</v>
      </c>
      <c r="L1188" s="7">
        <v>123</v>
      </c>
      <c r="M1188" t="b">
        <v>1</v>
      </c>
      <c r="N1188" t="s">
        <v>8265</v>
      </c>
      <c r="O1188" s="5">
        <f t="shared" si="110"/>
        <v>106.73333333333332</v>
      </c>
      <c r="P1188" s="6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14"/>
        <v>42123.86336805555</v>
      </c>
      <c r="T1188" s="10">
        <f t="shared" si="11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8226</v>
      </c>
      <c r="I1189">
        <v>1431885600</v>
      </c>
      <c r="J1189">
        <v>1429133323</v>
      </c>
      <c r="K1189" t="b">
        <v>0</v>
      </c>
      <c r="L1189" s="7">
        <v>70</v>
      </c>
      <c r="M1189" t="b">
        <v>1</v>
      </c>
      <c r="N1189" t="s">
        <v>8265</v>
      </c>
      <c r="O1189" s="5">
        <f t="shared" si="110"/>
        <v>104.12571428571428</v>
      </c>
      <c r="P1189" s="6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14"/>
        <v>42109.894942129627</v>
      </c>
      <c r="T1189" s="10">
        <f t="shared" si="11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8224</v>
      </c>
      <c r="H1190" t="s">
        <v>8231</v>
      </c>
      <c r="I1190">
        <v>1482943740</v>
      </c>
      <c r="J1190">
        <v>1481129340</v>
      </c>
      <c r="K1190" t="b">
        <v>0</v>
      </c>
      <c r="L1190" s="7">
        <v>85</v>
      </c>
      <c r="M1190" t="b">
        <v>1</v>
      </c>
      <c r="N1190" t="s">
        <v>8265</v>
      </c>
      <c r="O1190" s="5">
        <f t="shared" si="110"/>
        <v>160.54999999999998</v>
      </c>
      <c r="P1190" s="6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14"/>
        <v>42711.700694444444</v>
      </c>
      <c r="T1190" s="10">
        <f t="shared" si="11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8226</v>
      </c>
      <c r="I1191">
        <v>1467242995</v>
      </c>
      <c r="J1191">
        <v>1465428595</v>
      </c>
      <c r="K1191" t="b">
        <v>0</v>
      </c>
      <c r="L1191" s="7">
        <v>86</v>
      </c>
      <c r="M1191" t="b">
        <v>1</v>
      </c>
      <c r="N1191" t="s">
        <v>8265</v>
      </c>
      <c r="O1191" s="5">
        <f t="shared" si="110"/>
        <v>107.77777777777777</v>
      </c>
      <c r="P1191" s="6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14"/>
        <v>42529.979108796295</v>
      </c>
      <c r="T1191" s="10">
        <f t="shared" si="11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8226</v>
      </c>
      <c r="I1192">
        <v>1409500725</v>
      </c>
      <c r="J1192">
        <v>1406908725</v>
      </c>
      <c r="K1192" t="b">
        <v>0</v>
      </c>
      <c r="L1192" s="7">
        <v>13</v>
      </c>
      <c r="M1192" t="b">
        <v>1</v>
      </c>
      <c r="N1192" t="s">
        <v>8265</v>
      </c>
      <c r="O1192" s="5">
        <f t="shared" si="110"/>
        <v>135</v>
      </c>
      <c r="P1192" s="6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14"/>
        <v>41852.665798611109</v>
      </c>
      <c r="T1192" s="10">
        <f t="shared" si="11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8226</v>
      </c>
      <c r="I1193">
        <v>1458480560</v>
      </c>
      <c r="J1193">
        <v>1455892160</v>
      </c>
      <c r="K1193" t="b">
        <v>0</v>
      </c>
      <c r="L1193" s="7">
        <v>33</v>
      </c>
      <c r="M1193" t="b">
        <v>1</v>
      </c>
      <c r="N1193" t="s">
        <v>8265</v>
      </c>
      <c r="O1193" s="5">
        <f t="shared" si="110"/>
        <v>109.07407407407408</v>
      </c>
      <c r="P1193" s="6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14"/>
        <v>42419.603703703702</v>
      </c>
      <c r="T1193" s="10">
        <f t="shared" si="11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8227</v>
      </c>
      <c r="I1194">
        <v>1486814978</v>
      </c>
      <c r="J1194">
        <v>1484222978</v>
      </c>
      <c r="K1194" t="b">
        <v>0</v>
      </c>
      <c r="L1194" s="7">
        <v>15</v>
      </c>
      <c r="M1194" t="b">
        <v>1</v>
      </c>
      <c r="N1194" t="s">
        <v>8265</v>
      </c>
      <c r="O1194" s="5">
        <f t="shared" si="110"/>
        <v>290</v>
      </c>
      <c r="P1194" s="6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14"/>
        <v>42747.506689814814</v>
      </c>
      <c r="T1194" s="10">
        <f t="shared" si="11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8226</v>
      </c>
      <c r="I1195">
        <v>1460223453</v>
      </c>
      <c r="J1195">
        <v>1455043053</v>
      </c>
      <c r="K1195" t="b">
        <v>0</v>
      </c>
      <c r="L1195" s="7">
        <v>273</v>
      </c>
      <c r="M1195" t="b">
        <v>1</v>
      </c>
      <c r="N1195" t="s">
        <v>8265</v>
      </c>
      <c r="O1195" s="5">
        <f t="shared" si="110"/>
        <v>103.95714285714286</v>
      </c>
      <c r="P1195" s="6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14"/>
        <v>42409.776076388895</v>
      </c>
      <c r="T1195" s="10">
        <f t="shared" si="11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8224</v>
      </c>
      <c r="H1196" t="s">
        <v>8229</v>
      </c>
      <c r="I1196">
        <v>1428493379</v>
      </c>
      <c r="J1196">
        <v>1425901379</v>
      </c>
      <c r="K1196" t="b">
        <v>0</v>
      </c>
      <c r="L1196" s="7">
        <v>714</v>
      </c>
      <c r="M1196" t="b">
        <v>1</v>
      </c>
      <c r="N1196" t="s">
        <v>8265</v>
      </c>
      <c r="O1196" s="5">
        <f t="shared" si="110"/>
        <v>322.24</v>
      </c>
      <c r="P1196" s="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14"/>
        <v>42072.488182870366</v>
      </c>
      <c r="T1196" s="10">
        <f t="shared" si="11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8224</v>
      </c>
      <c r="H1197" t="s">
        <v>8229</v>
      </c>
      <c r="I1197">
        <v>1450602000</v>
      </c>
      <c r="J1197">
        <v>1445415653</v>
      </c>
      <c r="K1197" t="b">
        <v>0</v>
      </c>
      <c r="L1197" s="7">
        <v>170</v>
      </c>
      <c r="M1197" t="b">
        <v>1</v>
      </c>
      <c r="N1197" t="s">
        <v>8265</v>
      </c>
      <c r="O1197" s="5">
        <f t="shared" si="110"/>
        <v>135</v>
      </c>
      <c r="P1197" s="6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14"/>
        <v>42298.34783564815</v>
      </c>
      <c r="T1197" s="10">
        <f t="shared" si="11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8227</v>
      </c>
      <c r="I1198">
        <v>1450467539</v>
      </c>
      <c r="J1198">
        <v>1447875539</v>
      </c>
      <c r="K1198" t="b">
        <v>0</v>
      </c>
      <c r="L1198" s="7">
        <v>512</v>
      </c>
      <c r="M1198" t="b">
        <v>1</v>
      </c>
      <c r="N1198" t="s">
        <v>8265</v>
      </c>
      <c r="O1198" s="5">
        <f t="shared" si="110"/>
        <v>269.91034482758624</v>
      </c>
      <c r="P1198" s="6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14"/>
        <v>42326.818738425922</v>
      </c>
      <c r="T1198" s="10">
        <f t="shared" si="11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8226</v>
      </c>
      <c r="I1199">
        <v>1465797540</v>
      </c>
      <c r="J1199">
        <v>1463155034</v>
      </c>
      <c r="K1199" t="b">
        <v>0</v>
      </c>
      <c r="L1199" s="7">
        <v>314</v>
      </c>
      <c r="M1199" t="b">
        <v>1</v>
      </c>
      <c r="N1199" t="s">
        <v>8265</v>
      </c>
      <c r="O1199" s="5">
        <f t="shared" si="110"/>
        <v>253.29333333333332</v>
      </c>
      <c r="P1199" s="6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14"/>
        <v>42503.66474537037</v>
      </c>
      <c r="T1199" s="10">
        <f t="shared" si="11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8226</v>
      </c>
      <c r="I1200">
        <v>1451530800</v>
      </c>
      <c r="J1200">
        <v>1448463086</v>
      </c>
      <c r="K1200" t="b">
        <v>0</v>
      </c>
      <c r="L1200" s="7">
        <v>167</v>
      </c>
      <c r="M1200" t="b">
        <v>1</v>
      </c>
      <c r="N1200" t="s">
        <v>8265</v>
      </c>
      <c r="O1200" s="5">
        <f t="shared" si="110"/>
        <v>260.59999999999997</v>
      </c>
      <c r="P1200" s="6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14"/>
        <v>42333.619050925925</v>
      </c>
      <c r="T1200" s="10">
        <f t="shared" si="11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8227</v>
      </c>
      <c r="I1201">
        <v>1436380200</v>
      </c>
      <c r="J1201">
        <v>1433615400</v>
      </c>
      <c r="K1201" t="b">
        <v>0</v>
      </c>
      <c r="L1201" s="7">
        <v>9</v>
      </c>
      <c r="M1201" t="b">
        <v>1</v>
      </c>
      <c r="N1201" t="s">
        <v>8265</v>
      </c>
      <c r="O1201" s="5">
        <f t="shared" si="110"/>
        <v>101.31677953348381</v>
      </c>
      <c r="P1201" s="6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14"/>
        <v>42161.770833333328</v>
      </c>
      <c r="T1201" s="10">
        <f t="shared" si="11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8226</v>
      </c>
      <c r="I1202">
        <v>1429183656</v>
      </c>
      <c r="J1202">
        <v>1427369256</v>
      </c>
      <c r="K1202" t="b">
        <v>0</v>
      </c>
      <c r="L1202" s="7">
        <v>103</v>
      </c>
      <c r="M1202" t="b">
        <v>1</v>
      </c>
      <c r="N1202" t="s">
        <v>8265</v>
      </c>
      <c r="O1202" s="5">
        <f t="shared" si="110"/>
        <v>125.60416666666667</v>
      </c>
      <c r="P1202" s="6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14"/>
        <v>42089.477500000001</v>
      </c>
      <c r="T1202" s="10">
        <f t="shared" si="11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8227</v>
      </c>
      <c r="I1203">
        <v>1468593246</v>
      </c>
      <c r="J1203">
        <v>1466001246</v>
      </c>
      <c r="K1203" t="b">
        <v>0</v>
      </c>
      <c r="L1203" s="7">
        <v>111</v>
      </c>
      <c r="M1203" t="b">
        <v>1</v>
      </c>
      <c r="N1203" t="s">
        <v>8265</v>
      </c>
      <c r="O1203" s="5">
        <f t="shared" si="110"/>
        <v>102.43783333333334</v>
      </c>
      <c r="P1203" s="6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14"/>
        <v>42536.60701388889</v>
      </c>
      <c r="T1203" s="10">
        <f t="shared" si="11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8224</v>
      </c>
      <c r="H1204" t="s">
        <v>8228</v>
      </c>
      <c r="I1204">
        <v>1435388154</v>
      </c>
      <c r="J1204">
        <v>1432796154</v>
      </c>
      <c r="K1204" t="b">
        <v>0</v>
      </c>
      <c r="L1204" s="7">
        <v>271</v>
      </c>
      <c r="M1204" t="b">
        <v>1</v>
      </c>
      <c r="N1204" t="s">
        <v>8265</v>
      </c>
      <c r="O1204" s="5">
        <f t="shared" si="110"/>
        <v>199.244</v>
      </c>
      <c r="P1204" s="6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14"/>
        <v>42152.288819444439</v>
      </c>
      <c r="T1204" s="10">
        <f t="shared" si="11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8226</v>
      </c>
      <c r="I1205">
        <v>1433083527</v>
      </c>
      <c r="J1205">
        <v>1430491527</v>
      </c>
      <c r="K1205" t="b">
        <v>0</v>
      </c>
      <c r="L1205" s="7">
        <v>101</v>
      </c>
      <c r="M1205" t="b">
        <v>1</v>
      </c>
      <c r="N1205" t="s">
        <v>8265</v>
      </c>
      <c r="O1205" s="5">
        <f t="shared" si="110"/>
        <v>102.45398773006136</v>
      </c>
      <c r="P1205" s="6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14"/>
        <v>42125.614895833336</v>
      </c>
      <c r="T1205" s="10">
        <f t="shared" si="11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8226</v>
      </c>
      <c r="I1206">
        <v>1449205200</v>
      </c>
      <c r="J1206">
        <v>1445363833</v>
      </c>
      <c r="K1206" t="b">
        <v>0</v>
      </c>
      <c r="L1206" s="7">
        <v>57</v>
      </c>
      <c r="M1206" t="b">
        <v>1</v>
      </c>
      <c r="N1206" t="s">
        <v>8265</v>
      </c>
      <c r="O1206" s="5">
        <f t="shared" si="110"/>
        <v>102.94615384615385</v>
      </c>
      <c r="P1206" s="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14"/>
        <v>42297.748067129629</v>
      </c>
      <c r="T1206" s="10">
        <f t="shared" si="11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8224</v>
      </c>
      <c r="H1207" t="s">
        <v>8229</v>
      </c>
      <c r="I1207">
        <v>1434197351</v>
      </c>
      <c r="J1207">
        <v>1431605351</v>
      </c>
      <c r="K1207" t="b">
        <v>0</v>
      </c>
      <c r="L1207" s="7">
        <v>62</v>
      </c>
      <c r="M1207" t="b">
        <v>1</v>
      </c>
      <c r="N1207" t="s">
        <v>8265</v>
      </c>
      <c r="O1207" s="5">
        <f t="shared" si="110"/>
        <v>100.86153846153847</v>
      </c>
      <c r="P1207" s="6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14"/>
        <v>42138.506377314814</v>
      </c>
      <c r="T1207" s="10">
        <f t="shared" si="11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8224</v>
      </c>
      <c r="H1208" t="s">
        <v>8229</v>
      </c>
      <c r="I1208">
        <v>1489238940</v>
      </c>
      <c r="J1208">
        <v>1486406253</v>
      </c>
      <c r="K1208" t="b">
        <v>0</v>
      </c>
      <c r="L1208" s="7">
        <v>32</v>
      </c>
      <c r="M1208" t="b">
        <v>1</v>
      </c>
      <c r="N1208" t="s">
        <v>8265</v>
      </c>
      <c r="O1208" s="5">
        <f t="shared" si="110"/>
        <v>114.99999999999999</v>
      </c>
      <c r="P1208" s="6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14"/>
        <v>42772.776076388895</v>
      </c>
      <c r="T1208" s="10">
        <f t="shared" si="11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8224</v>
      </c>
      <c r="H1209" t="s">
        <v>8229</v>
      </c>
      <c r="I1209">
        <v>1459418400</v>
      </c>
      <c r="J1209">
        <v>1456827573</v>
      </c>
      <c r="K1209" t="b">
        <v>0</v>
      </c>
      <c r="L1209" s="7">
        <v>141</v>
      </c>
      <c r="M1209" t="b">
        <v>1</v>
      </c>
      <c r="N1209" t="s">
        <v>8265</v>
      </c>
      <c r="O1209" s="5">
        <f t="shared" si="110"/>
        <v>104.16766467065868</v>
      </c>
      <c r="P1209" s="6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14"/>
        <v>42430.430243055554</v>
      </c>
      <c r="T1209" s="10">
        <f t="shared" si="11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8226</v>
      </c>
      <c r="I1210">
        <v>1458835264</v>
      </c>
      <c r="J1210">
        <v>1456246864</v>
      </c>
      <c r="K1210" t="b">
        <v>0</v>
      </c>
      <c r="L1210" s="7">
        <v>75</v>
      </c>
      <c r="M1210" t="b">
        <v>1</v>
      </c>
      <c r="N1210" t="s">
        <v>8265</v>
      </c>
      <c r="O1210" s="5">
        <f t="shared" si="110"/>
        <v>155.29999999999998</v>
      </c>
      <c r="P1210" s="6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14"/>
        <v>42423.709074074075</v>
      </c>
      <c r="T1210" s="10">
        <f t="shared" si="11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8226</v>
      </c>
      <c r="I1211">
        <v>1488053905</v>
      </c>
      <c r="J1211">
        <v>1485461905</v>
      </c>
      <c r="K1211" t="b">
        <v>0</v>
      </c>
      <c r="L1211" s="7">
        <v>46</v>
      </c>
      <c r="M1211" t="b">
        <v>1</v>
      </c>
      <c r="N1211" t="s">
        <v>8265</v>
      </c>
      <c r="O1211" s="5">
        <f t="shared" si="110"/>
        <v>106</v>
      </c>
      <c r="P1211" s="6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14"/>
        <v>42761.846122685187</v>
      </c>
      <c r="T1211" s="10">
        <f t="shared" si="11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8224</v>
      </c>
      <c r="H1212" t="s">
        <v>8235</v>
      </c>
      <c r="I1212">
        <v>1433106000</v>
      </c>
      <c r="J1212">
        <v>1431124572</v>
      </c>
      <c r="K1212" t="b">
        <v>0</v>
      </c>
      <c r="L1212" s="7">
        <v>103</v>
      </c>
      <c r="M1212" t="b">
        <v>1</v>
      </c>
      <c r="N1212" t="s">
        <v>8265</v>
      </c>
      <c r="O1212" s="5">
        <f t="shared" si="110"/>
        <v>254.31499999999997</v>
      </c>
      <c r="P1212" s="6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14"/>
        <v>42132.941805555558</v>
      </c>
      <c r="T1212" s="10">
        <f t="shared" si="11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8224</v>
      </c>
      <c r="H1213" t="s">
        <v>8231</v>
      </c>
      <c r="I1213">
        <v>1465505261</v>
      </c>
      <c r="J1213">
        <v>1464209261</v>
      </c>
      <c r="K1213" t="b">
        <v>0</v>
      </c>
      <c r="L1213" s="7">
        <v>6</v>
      </c>
      <c r="M1213" t="b">
        <v>1</v>
      </c>
      <c r="N1213" t="s">
        <v>8265</v>
      </c>
      <c r="O1213" s="5">
        <f t="shared" si="110"/>
        <v>101.1</v>
      </c>
      <c r="P1213" s="6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14"/>
        <v>42515.866446759261</v>
      </c>
      <c r="T1213" s="10">
        <f t="shared" si="11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8226</v>
      </c>
      <c r="I1214">
        <v>1448586000</v>
      </c>
      <c r="J1214">
        <v>1447195695</v>
      </c>
      <c r="K1214" t="b">
        <v>0</v>
      </c>
      <c r="L1214" s="7">
        <v>83</v>
      </c>
      <c r="M1214" t="b">
        <v>1</v>
      </c>
      <c r="N1214" t="s">
        <v>8265</v>
      </c>
      <c r="O1214" s="5">
        <f t="shared" si="110"/>
        <v>129.04</v>
      </c>
      <c r="P1214" s="6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14"/>
        <v>42318.950173611112</v>
      </c>
      <c r="T1214" s="10">
        <f t="shared" si="11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8227</v>
      </c>
      <c r="I1215">
        <v>1485886100</v>
      </c>
      <c r="J1215">
        <v>1482862100</v>
      </c>
      <c r="K1215" t="b">
        <v>0</v>
      </c>
      <c r="L1215" s="7">
        <v>108</v>
      </c>
      <c r="M1215" t="b">
        <v>1</v>
      </c>
      <c r="N1215" t="s">
        <v>8265</v>
      </c>
      <c r="O1215" s="5">
        <f t="shared" si="110"/>
        <v>102.23076923076924</v>
      </c>
      <c r="P1215" s="6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14"/>
        <v>42731.755787037036</v>
      </c>
      <c r="T1215" s="10">
        <f t="shared" si="11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8226</v>
      </c>
      <c r="I1216">
        <v>1433880605</v>
      </c>
      <c r="J1216">
        <v>1428696605</v>
      </c>
      <c r="K1216" t="b">
        <v>0</v>
      </c>
      <c r="L1216" s="7">
        <v>25</v>
      </c>
      <c r="M1216" t="b">
        <v>1</v>
      </c>
      <c r="N1216" t="s">
        <v>8265</v>
      </c>
      <c r="O1216" s="5">
        <f t="shared" si="110"/>
        <v>131.80000000000001</v>
      </c>
      <c r="P1216" s="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14"/>
        <v>42104.840335648143</v>
      </c>
      <c r="T1216" s="10">
        <f t="shared" si="11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8226</v>
      </c>
      <c r="I1217">
        <v>1401487756</v>
      </c>
      <c r="J1217">
        <v>1398895756</v>
      </c>
      <c r="K1217" t="b">
        <v>0</v>
      </c>
      <c r="L1217" s="7">
        <v>549</v>
      </c>
      <c r="M1217" t="b">
        <v>1</v>
      </c>
      <c r="N1217" t="s">
        <v>8265</v>
      </c>
      <c r="O1217" s="5">
        <f t="shared" ref="O1217:O1280" si="116">(E1217/D1217)*100</f>
        <v>786.0802000000001</v>
      </c>
      <c r="P1217" s="6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14"/>
        <v>41759.923101851848</v>
      </c>
      <c r="T1217" s="10">
        <f t="shared" si="11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8226</v>
      </c>
      <c r="I1218">
        <v>1443826980</v>
      </c>
      <c r="J1218">
        <v>1441032457</v>
      </c>
      <c r="K1218" t="b">
        <v>0</v>
      </c>
      <c r="L1218" s="7">
        <v>222</v>
      </c>
      <c r="M1218" t="b">
        <v>1</v>
      </c>
      <c r="N1218" t="s">
        <v>8265</v>
      </c>
      <c r="O1218" s="5">
        <f t="shared" si="116"/>
        <v>145.70000000000002</v>
      </c>
      <c r="P1218" s="6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si="114"/>
        <v>42247.616400462968</v>
      </c>
      <c r="T1218" s="10">
        <f t="shared" si="11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8226</v>
      </c>
      <c r="I1219">
        <v>1468524340</v>
      </c>
      <c r="J1219">
        <v>1465932340</v>
      </c>
      <c r="K1219" t="b">
        <v>0</v>
      </c>
      <c r="L1219" s="7">
        <v>183</v>
      </c>
      <c r="M1219" t="b">
        <v>1</v>
      </c>
      <c r="N1219" t="s">
        <v>8265</v>
      </c>
      <c r="O1219" s="5">
        <f t="shared" si="116"/>
        <v>102.60000000000001</v>
      </c>
      <c r="P1219" s="6">
        <f t="shared" ref="P1219:P1282" si="117">IF(L1219,E1219/L1219,0)</f>
        <v>148.57377049180329</v>
      </c>
      <c r="Q1219" t="str">
        <f t="shared" ref="Q1219:Q1282" si="118">LEFT(N1219,SEARCH("/",N1219,1)-1)</f>
        <v>photography</v>
      </c>
      <c r="R1219" t="str">
        <f t="shared" ref="R1219:R1282" si="119">RIGHT(N1219,LEN(N1219)-SEARCH("/",N1219))</f>
        <v>photobooks</v>
      </c>
      <c r="S1219" s="10">
        <f t="shared" ref="S1219:S1282" si="120">(((J1219/60)/60/24)+DATE(1970,1,1))</f>
        <v>42535.809490740736</v>
      </c>
      <c r="T1219" s="10">
        <f t="shared" ref="T1219:T1282" si="121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8226</v>
      </c>
      <c r="I1220">
        <v>1446346800</v>
      </c>
      <c r="J1220">
        <v>1443714800</v>
      </c>
      <c r="K1220" t="b">
        <v>0</v>
      </c>
      <c r="L1220" s="7">
        <v>89</v>
      </c>
      <c r="M1220" t="b">
        <v>1</v>
      </c>
      <c r="N1220" t="s">
        <v>8265</v>
      </c>
      <c r="O1220" s="5">
        <f t="shared" si="116"/>
        <v>172.27777777777777</v>
      </c>
      <c r="P1220" s="6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20"/>
        <v>42278.662037037036</v>
      </c>
      <c r="T1220" s="10">
        <f t="shared" si="121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8226</v>
      </c>
      <c r="I1221">
        <v>1476961513</v>
      </c>
      <c r="J1221">
        <v>1474369513</v>
      </c>
      <c r="K1221" t="b">
        <v>0</v>
      </c>
      <c r="L1221" s="7">
        <v>253</v>
      </c>
      <c r="M1221" t="b">
        <v>1</v>
      </c>
      <c r="N1221" t="s">
        <v>8265</v>
      </c>
      <c r="O1221" s="5">
        <f t="shared" si="116"/>
        <v>159.16819571865443</v>
      </c>
      <c r="P1221" s="6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20"/>
        <v>42633.461956018517</v>
      </c>
      <c r="T1221" s="10">
        <f t="shared" si="121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8224</v>
      </c>
      <c r="H1222" t="s">
        <v>8229</v>
      </c>
      <c r="I1222">
        <v>1440515112</v>
      </c>
      <c r="J1222">
        <v>1437923112</v>
      </c>
      <c r="K1222" t="b">
        <v>0</v>
      </c>
      <c r="L1222" s="7">
        <v>140</v>
      </c>
      <c r="M1222" t="b">
        <v>1</v>
      </c>
      <c r="N1222" t="s">
        <v>8265</v>
      </c>
      <c r="O1222" s="5">
        <f t="shared" si="116"/>
        <v>103.76666666666668</v>
      </c>
      <c r="P1222" s="6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20"/>
        <v>42211.628611111111</v>
      </c>
      <c r="T1222" s="10">
        <f t="shared" si="121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8227</v>
      </c>
      <c r="I1223">
        <v>1480809600</v>
      </c>
      <c r="J1223">
        <v>1478431488</v>
      </c>
      <c r="K1223" t="b">
        <v>0</v>
      </c>
      <c r="L1223" s="7">
        <v>103</v>
      </c>
      <c r="M1223" t="b">
        <v>1</v>
      </c>
      <c r="N1223" t="s">
        <v>8265</v>
      </c>
      <c r="O1223" s="5">
        <f t="shared" si="116"/>
        <v>111.40954545454547</v>
      </c>
      <c r="P1223" s="6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20"/>
        <v>42680.47555555556</v>
      </c>
      <c r="T1223" s="10">
        <f t="shared" si="121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8224</v>
      </c>
      <c r="H1224" t="s">
        <v>8231</v>
      </c>
      <c r="I1224">
        <v>1459483200</v>
      </c>
      <c r="J1224">
        <v>1456852647</v>
      </c>
      <c r="K1224" t="b">
        <v>0</v>
      </c>
      <c r="L1224" s="7">
        <v>138</v>
      </c>
      <c r="M1224" t="b">
        <v>1</v>
      </c>
      <c r="N1224" t="s">
        <v>8265</v>
      </c>
      <c r="O1224" s="5">
        <f t="shared" si="116"/>
        <v>280.375</v>
      </c>
      <c r="P1224" s="6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20"/>
        <v>42430.720451388886</v>
      </c>
      <c r="T1224" s="10">
        <f t="shared" si="121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8226</v>
      </c>
      <c r="I1225">
        <v>1478754909</v>
      </c>
      <c r="J1225">
        <v>1476159309</v>
      </c>
      <c r="K1225" t="b">
        <v>0</v>
      </c>
      <c r="L1225" s="7">
        <v>191</v>
      </c>
      <c r="M1225" t="b">
        <v>1</v>
      </c>
      <c r="N1225" t="s">
        <v>8265</v>
      </c>
      <c r="O1225" s="5">
        <f t="shared" si="116"/>
        <v>112.10606060606061</v>
      </c>
      <c r="P1225" s="6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20"/>
        <v>42654.177187499998</v>
      </c>
      <c r="T1225" s="10">
        <f t="shared" si="121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8226</v>
      </c>
      <c r="I1226">
        <v>1402060302</v>
      </c>
      <c r="J1226">
        <v>1396876302</v>
      </c>
      <c r="K1226" t="b">
        <v>0</v>
      </c>
      <c r="L1226" s="7">
        <v>18</v>
      </c>
      <c r="M1226" t="b">
        <v>0</v>
      </c>
      <c r="N1226" t="s">
        <v>8266</v>
      </c>
      <c r="O1226" s="5">
        <f t="shared" si="116"/>
        <v>7.0666666666666673</v>
      </c>
      <c r="P1226" s="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20"/>
        <v>41736.549791666665</v>
      </c>
      <c r="T1226" s="10">
        <f t="shared" si="121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8226</v>
      </c>
      <c r="I1227">
        <v>1382478278</v>
      </c>
      <c r="J1227">
        <v>1377294278</v>
      </c>
      <c r="K1227" t="b">
        <v>0</v>
      </c>
      <c r="L1227" s="7">
        <v>3</v>
      </c>
      <c r="M1227" t="b">
        <v>0</v>
      </c>
      <c r="N1227" t="s">
        <v>8266</v>
      </c>
      <c r="O1227" s="5">
        <f t="shared" si="116"/>
        <v>4.3999999999999995</v>
      </c>
      <c r="P1227" s="6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0">
        <f t="shared" si="120"/>
        <v>41509.905995370369</v>
      </c>
      <c r="T1227" s="10">
        <f t="shared" si="121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8226</v>
      </c>
      <c r="I1228">
        <v>1398042000</v>
      </c>
      <c r="J1228">
        <v>1395089981</v>
      </c>
      <c r="K1228" t="b">
        <v>0</v>
      </c>
      <c r="L1228" s="7">
        <v>40</v>
      </c>
      <c r="M1228" t="b">
        <v>0</v>
      </c>
      <c r="N1228" t="s">
        <v>8266</v>
      </c>
      <c r="O1228" s="5">
        <f t="shared" si="116"/>
        <v>3.8739999999999997</v>
      </c>
      <c r="P1228" s="6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20"/>
        <v>41715.874780092592</v>
      </c>
      <c r="T1228" s="10">
        <f t="shared" si="121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8226</v>
      </c>
      <c r="I1229">
        <v>1407394800</v>
      </c>
      <c r="J1229">
        <v>1404770616</v>
      </c>
      <c r="K1229" t="b">
        <v>0</v>
      </c>
      <c r="L1229" s="7">
        <v>0</v>
      </c>
      <c r="M1229" t="b">
        <v>0</v>
      </c>
      <c r="N1229" t="s">
        <v>8266</v>
      </c>
      <c r="O1229" s="5">
        <f t="shared" si="116"/>
        <v>0</v>
      </c>
      <c r="P1229" s="6">
        <f t="shared" si="117"/>
        <v>0</v>
      </c>
      <c r="Q1229" t="str">
        <f t="shared" si="118"/>
        <v>music</v>
      </c>
      <c r="R1229" t="str">
        <f t="shared" si="119"/>
        <v>world music</v>
      </c>
      <c r="S1229" s="10">
        <f t="shared" si="120"/>
        <v>41827.919166666667</v>
      </c>
      <c r="T1229" s="10">
        <f t="shared" si="121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8226</v>
      </c>
      <c r="I1230">
        <v>1317231008</v>
      </c>
      <c r="J1230">
        <v>1312047008</v>
      </c>
      <c r="K1230" t="b">
        <v>0</v>
      </c>
      <c r="L1230" s="7">
        <v>24</v>
      </c>
      <c r="M1230" t="b">
        <v>0</v>
      </c>
      <c r="N1230" t="s">
        <v>8266</v>
      </c>
      <c r="O1230" s="5">
        <f t="shared" si="116"/>
        <v>29.299999999999997</v>
      </c>
      <c r="P1230" s="6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20"/>
        <v>40754.729259259257</v>
      </c>
      <c r="T1230" s="10">
        <f t="shared" si="121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8226</v>
      </c>
      <c r="I1231">
        <v>1334592000</v>
      </c>
      <c r="J1231">
        <v>1331982127</v>
      </c>
      <c r="K1231" t="b">
        <v>0</v>
      </c>
      <c r="L1231" s="7">
        <v>1</v>
      </c>
      <c r="M1231" t="b">
        <v>0</v>
      </c>
      <c r="N1231" t="s">
        <v>8266</v>
      </c>
      <c r="O1231" s="5">
        <f t="shared" si="116"/>
        <v>0.90909090909090906</v>
      </c>
      <c r="P1231" s="6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0">
        <f t="shared" si="120"/>
        <v>40985.459803240738</v>
      </c>
      <c r="T1231" s="10">
        <f t="shared" si="12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8226</v>
      </c>
      <c r="I1232">
        <v>1298589630</v>
      </c>
      <c r="J1232">
        <v>1295997630</v>
      </c>
      <c r="K1232" t="b">
        <v>0</v>
      </c>
      <c r="L1232" s="7">
        <v>0</v>
      </c>
      <c r="M1232" t="b">
        <v>0</v>
      </c>
      <c r="N1232" t="s">
        <v>8266</v>
      </c>
      <c r="O1232" s="5">
        <f t="shared" si="116"/>
        <v>0</v>
      </c>
      <c r="P1232" s="6">
        <f t="shared" si="117"/>
        <v>0</v>
      </c>
      <c r="Q1232" t="str">
        <f t="shared" si="118"/>
        <v>music</v>
      </c>
      <c r="R1232" t="str">
        <f t="shared" si="119"/>
        <v>world music</v>
      </c>
      <c r="S1232" s="10">
        <f t="shared" si="120"/>
        <v>40568.972569444442</v>
      </c>
      <c r="T1232" s="10">
        <f t="shared" si="12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8226</v>
      </c>
      <c r="I1233">
        <v>1440723600</v>
      </c>
      <c r="J1233">
        <v>1436394968</v>
      </c>
      <c r="K1233" t="b">
        <v>0</v>
      </c>
      <c r="L1233" s="7">
        <v>0</v>
      </c>
      <c r="M1233" t="b">
        <v>0</v>
      </c>
      <c r="N1233" t="s">
        <v>8266</v>
      </c>
      <c r="O1233" s="5">
        <f t="shared" si="116"/>
        <v>0</v>
      </c>
      <c r="P1233" s="6">
        <f t="shared" si="117"/>
        <v>0</v>
      </c>
      <c r="Q1233" t="str">
        <f t="shared" si="118"/>
        <v>music</v>
      </c>
      <c r="R1233" t="str">
        <f t="shared" si="119"/>
        <v>world music</v>
      </c>
      <c r="S1233" s="10">
        <f t="shared" si="120"/>
        <v>42193.941759259258</v>
      </c>
      <c r="T1233" s="10">
        <f t="shared" si="12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8226</v>
      </c>
      <c r="I1234">
        <v>1381090870</v>
      </c>
      <c r="J1234">
        <v>1377030070</v>
      </c>
      <c r="K1234" t="b">
        <v>0</v>
      </c>
      <c r="L1234" s="7">
        <v>1</v>
      </c>
      <c r="M1234" t="b">
        <v>0</v>
      </c>
      <c r="N1234" t="s">
        <v>8266</v>
      </c>
      <c r="O1234" s="5">
        <f t="shared" si="116"/>
        <v>0.8</v>
      </c>
      <c r="P1234" s="6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0">
        <f t="shared" si="120"/>
        <v>41506.848032407412</v>
      </c>
      <c r="T1234" s="10">
        <f t="shared" si="12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8226</v>
      </c>
      <c r="I1235">
        <v>1329864374</v>
      </c>
      <c r="J1235">
        <v>1328049974</v>
      </c>
      <c r="K1235" t="b">
        <v>0</v>
      </c>
      <c r="L1235" s="7">
        <v>6</v>
      </c>
      <c r="M1235" t="b">
        <v>0</v>
      </c>
      <c r="N1235" t="s">
        <v>8266</v>
      </c>
      <c r="O1235" s="5">
        <f t="shared" si="116"/>
        <v>11.600000000000001</v>
      </c>
      <c r="P1235" s="6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20"/>
        <v>40939.948773148149</v>
      </c>
      <c r="T1235" s="10">
        <f t="shared" si="12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8224</v>
      </c>
      <c r="H1236" t="s">
        <v>8227</v>
      </c>
      <c r="I1236">
        <v>1422903342</v>
      </c>
      <c r="J1236">
        <v>1420311342</v>
      </c>
      <c r="K1236" t="b">
        <v>0</v>
      </c>
      <c r="L1236" s="7">
        <v>0</v>
      </c>
      <c r="M1236" t="b">
        <v>0</v>
      </c>
      <c r="N1236" t="s">
        <v>8266</v>
      </c>
      <c r="O1236" s="5">
        <f t="shared" si="116"/>
        <v>0</v>
      </c>
      <c r="P1236" s="6">
        <f t="shared" si="117"/>
        <v>0</v>
      </c>
      <c r="Q1236" t="str">
        <f t="shared" si="118"/>
        <v>music</v>
      </c>
      <c r="R1236" t="str">
        <f t="shared" si="119"/>
        <v>world music</v>
      </c>
      <c r="S1236" s="10">
        <f t="shared" si="120"/>
        <v>42007.788680555561</v>
      </c>
      <c r="T1236" s="10">
        <f t="shared" si="12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8226</v>
      </c>
      <c r="I1237">
        <v>1387077299</v>
      </c>
      <c r="J1237">
        <v>1383621299</v>
      </c>
      <c r="K1237" t="b">
        <v>0</v>
      </c>
      <c r="L1237" s="7">
        <v>6</v>
      </c>
      <c r="M1237" t="b">
        <v>0</v>
      </c>
      <c r="N1237" t="s">
        <v>8266</v>
      </c>
      <c r="O1237" s="5">
        <f t="shared" si="116"/>
        <v>2.7873639500929119</v>
      </c>
      <c r="P1237" s="6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0">
        <f t="shared" si="120"/>
        <v>41583.135405092595</v>
      </c>
      <c r="T1237" s="10">
        <f t="shared" si="12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8226</v>
      </c>
      <c r="I1238">
        <v>1343491200</v>
      </c>
      <c r="J1238">
        <v>1342801164</v>
      </c>
      <c r="K1238" t="b">
        <v>0</v>
      </c>
      <c r="L1238" s="7">
        <v>0</v>
      </c>
      <c r="M1238" t="b">
        <v>0</v>
      </c>
      <c r="N1238" t="s">
        <v>8266</v>
      </c>
      <c r="O1238" s="5">
        <f t="shared" si="116"/>
        <v>0</v>
      </c>
      <c r="P1238" s="6">
        <f t="shared" si="117"/>
        <v>0</v>
      </c>
      <c r="Q1238" t="str">
        <f t="shared" si="118"/>
        <v>music</v>
      </c>
      <c r="R1238" t="str">
        <f t="shared" si="119"/>
        <v>world music</v>
      </c>
      <c r="S1238" s="10">
        <f t="shared" si="120"/>
        <v>41110.680138888885</v>
      </c>
      <c r="T1238" s="10">
        <f t="shared" si="12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8226</v>
      </c>
      <c r="I1239">
        <v>1345790865</v>
      </c>
      <c r="J1239">
        <v>1344062865</v>
      </c>
      <c r="K1239" t="b">
        <v>0</v>
      </c>
      <c r="L1239" s="7">
        <v>0</v>
      </c>
      <c r="M1239" t="b">
        <v>0</v>
      </c>
      <c r="N1239" t="s">
        <v>8266</v>
      </c>
      <c r="O1239" s="5">
        <f t="shared" si="116"/>
        <v>0</v>
      </c>
      <c r="P1239" s="6">
        <f t="shared" si="117"/>
        <v>0</v>
      </c>
      <c r="Q1239" t="str">
        <f t="shared" si="118"/>
        <v>music</v>
      </c>
      <c r="R1239" t="str">
        <f t="shared" si="119"/>
        <v>world music</v>
      </c>
      <c r="S1239" s="10">
        <f t="shared" si="120"/>
        <v>41125.283159722225</v>
      </c>
      <c r="T1239" s="10">
        <f t="shared" si="121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8226</v>
      </c>
      <c r="I1240">
        <v>1312641536</v>
      </c>
      <c r="J1240">
        <v>1310049536</v>
      </c>
      <c r="K1240" t="b">
        <v>0</v>
      </c>
      <c r="L1240" s="7">
        <v>3</v>
      </c>
      <c r="M1240" t="b">
        <v>0</v>
      </c>
      <c r="N1240" t="s">
        <v>8266</v>
      </c>
      <c r="O1240" s="5">
        <f t="shared" si="116"/>
        <v>17.8</v>
      </c>
      <c r="P1240" s="6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20"/>
        <v>40731.61037037037</v>
      </c>
      <c r="T1240" s="10">
        <f t="shared" si="12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8226</v>
      </c>
      <c r="I1241">
        <v>1325804767</v>
      </c>
      <c r="J1241">
        <v>1323212767</v>
      </c>
      <c r="K1241" t="b">
        <v>0</v>
      </c>
      <c r="L1241" s="7">
        <v>0</v>
      </c>
      <c r="M1241" t="b">
        <v>0</v>
      </c>
      <c r="N1241" t="s">
        <v>8266</v>
      </c>
      <c r="O1241" s="5">
        <f t="shared" si="116"/>
        <v>0</v>
      </c>
      <c r="P1241" s="6">
        <f t="shared" si="117"/>
        <v>0</v>
      </c>
      <c r="Q1241" t="str">
        <f t="shared" si="118"/>
        <v>music</v>
      </c>
      <c r="R1241" t="str">
        <f t="shared" si="119"/>
        <v>world music</v>
      </c>
      <c r="S1241" s="10">
        <f t="shared" si="120"/>
        <v>40883.962581018517</v>
      </c>
      <c r="T1241" s="10">
        <f t="shared" si="121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8226</v>
      </c>
      <c r="I1242">
        <v>1373665860</v>
      </c>
      <c r="J1242">
        <v>1368579457</v>
      </c>
      <c r="K1242" t="b">
        <v>0</v>
      </c>
      <c r="L1242" s="7">
        <v>8</v>
      </c>
      <c r="M1242" t="b">
        <v>0</v>
      </c>
      <c r="N1242" t="s">
        <v>8266</v>
      </c>
      <c r="O1242" s="5">
        <f t="shared" si="116"/>
        <v>3.0124999999999997</v>
      </c>
      <c r="P1242" s="6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20"/>
        <v>41409.040011574078</v>
      </c>
      <c r="T1242" s="10">
        <f t="shared" si="121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8226</v>
      </c>
      <c r="I1243">
        <v>1414994340</v>
      </c>
      <c r="J1243">
        <v>1413057980</v>
      </c>
      <c r="K1243" t="b">
        <v>0</v>
      </c>
      <c r="L1243" s="7">
        <v>34</v>
      </c>
      <c r="M1243" t="b">
        <v>0</v>
      </c>
      <c r="N1243" t="s">
        <v>8266</v>
      </c>
      <c r="O1243" s="5">
        <f t="shared" si="116"/>
        <v>50.739999999999995</v>
      </c>
      <c r="P1243" s="6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20"/>
        <v>41923.837731481479</v>
      </c>
      <c r="T1243" s="10">
        <f t="shared" si="12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8226</v>
      </c>
      <c r="I1244">
        <v>1315747080</v>
      </c>
      <c r="J1244">
        <v>1314417502</v>
      </c>
      <c r="K1244" t="b">
        <v>0</v>
      </c>
      <c r="L1244" s="7">
        <v>1</v>
      </c>
      <c r="M1244" t="b">
        <v>0</v>
      </c>
      <c r="N1244" t="s">
        <v>8266</v>
      </c>
      <c r="O1244" s="5">
        <f t="shared" si="116"/>
        <v>0.54884742041712409</v>
      </c>
      <c r="P1244" s="6">
        <f t="shared" si="117"/>
        <v>5</v>
      </c>
      <c r="Q1244" t="str">
        <f t="shared" si="118"/>
        <v>music</v>
      </c>
      <c r="R1244" t="str">
        <f t="shared" si="119"/>
        <v>world music</v>
      </c>
      <c r="S1244" s="10">
        <f t="shared" si="120"/>
        <v>40782.165532407409</v>
      </c>
      <c r="T1244" s="10">
        <f t="shared" si="12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8226</v>
      </c>
      <c r="I1245">
        <v>1310158800</v>
      </c>
      <c r="J1245">
        <v>1304888771</v>
      </c>
      <c r="K1245" t="b">
        <v>0</v>
      </c>
      <c r="L1245" s="7">
        <v>38</v>
      </c>
      <c r="M1245" t="b">
        <v>0</v>
      </c>
      <c r="N1245" t="s">
        <v>8266</v>
      </c>
      <c r="O1245" s="5">
        <f t="shared" si="116"/>
        <v>14.091666666666667</v>
      </c>
      <c r="P1245" s="6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20"/>
        <v>40671.879293981481</v>
      </c>
      <c r="T1245" s="10">
        <f t="shared" si="12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8226</v>
      </c>
      <c r="I1246">
        <v>1366664400</v>
      </c>
      <c r="J1246">
        <v>1363981723</v>
      </c>
      <c r="K1246" t="b">
        <v>1</v>
      </c>
      <c r="L1246" s="7">
        <v>45</v>
      </c>
      <c r="M1246" t="b">
        <v>1</v>
      </c>
      <c r="N1246" t="s">
        <v>8256</v>
      </c>
      <c r="O1246" s="5">
        <f t="shared" si="116"/>
        <v>103.8</v>
      </c>
      <c r="P1246" s="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20"/>
        <v>41355.825497685182</v>
      </c>
      <c r="T1246" s="10">
        <f t="shared" si="12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8226</v>
      </c>
      <c r="I1247">
        <v>1402755834</v>
      </c>
      <c r="J1247">
        <v>1400163834</v>
      </c>
      <c r="K1247" t="b">
        <v>1</v>
      </c>
      <c r="L1247" s="7">
        <v>17</v>
      </c>
      <c r="M1247" t="b">
        <v>1</v>
      </c>
      <c r="N1247" t="s">
        <v>8256</v>
      </c>
      <c r="O1247" s="5">
        <f t="shared" si="116"/>
        <v>120.24999999999999</v>
      </c>
      <c r="P1247" s="6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20"/>
        <v>41774.599930555552</v>
      </c>
      <c r="T1247" s="10">
        <f t="shared" si="12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8226</v>
      </c>
      <c r="I1248">
        <v>1323136949</v>
      </c>
      <c r="J1248">
        <v>1319245349</v>
      </c>
      <c r="K1248" t="b">
        <v>1</v>
      </c>
      <c r="L1248" s="7">
        <v>31</v>
      </c>
      <c r="M1248" t="b">
        <v>1</v>
      </c>
      <c r="N1248" t="s">
        <v>8256</v>
      </c>
      <c r="O1248" s="5">
        <f t="shared" si="116"/>
        <v>117</v>
      </c>
      <c r="P1248" s="6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20"/>
        <v>40838.043391203704</v>
      </c>
      <c r="T1248" s="10">
        <f t="shared" si="12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8226</v>
      </c>
      <c r="I1249">
        <v>1367823655</v>
      </c>
      <c r="J1249">
        <v>1365231655</v>
      </c>
      <c r="K1249" t="b">
        <v>1</v>
      </c>
      <c r="L1249" s="7">
        <v>50</v>
      </c>
      <c r="M1249" t="b">
        <v>1</v>
      </c>
      <c r="N1249" t="s">
        <v>8256</v>
      </c>
      <c r="O1249" s="5">
        <f t="shared" si="116"/>
        <v>122.14285714285715</v>
      </c>
      <c r="P1249" s="6">
        <f t="shared" si="117"/>
        <v>85.5</v>
      </c>
      <c r="Q1249" t="str">
        <f t="shared" si="118"/>
        <v>music</v>
      </c>
      <c r="R1249" t="str">
        <f t="shared" si="119"/>
        <v>rock</v>
      </c>
      <c r="S1249" s="10">
        <f t="shared" si="120"/>
        <v>41370.292303240742</v>
      </c>
      <c r="T1249" s="10">
        <f t="shared" si="121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8226</v>
      </c>
      <c r="I1250">
        <v>1402642740</v>
      </c>
      <c r="J1250">
        <v>1399563953</v>
      </c>
      <c r="K1250" t="b">
        <v>1</v>
      </c>
      <c r="L1250" s="7">
        <v>59</v>
      </c>
      <c r="M1250" t="b">
        <v>1</v>
      </c>
      <c r="N1250" t="s">
        <v>8256</v>
      </c>
      <c r="O1250" s="5">
        <f t="shared" si="116"/>
        <v>151.63999999999999</v>
      </c>
      <c r="P1250" s="6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20"/>
        <v>41767.656863425924</v>
      </c>
      <c r="T1250" s="10">
        <f t="shared" si="12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8226</v>
      </c>
      <c r="I1251">
        <v>1341683211</v>
      </c>
      <c r="J1251">
        <v>1339091211</v>
      </c>
      <c r="K1251" t="b">
        <v>1</v>
      </c>
      <c r="L1251" s="7">
        <v>81</v>
      </c>
      <c r="M1251" t="b">
        <v>1</v>
      </c>
      <c r="N1251" t="s">
        <v>8256</v>
      </c>
      <c r="O1251" s="5">
        <f t="shared" si="116"/>
        <v>104.44</v>
      </c>
      <c r="P1251" s="6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20"/>
        <v>41067.74086805556</v>
      </c>
      <c r="T1251" s="10">
        <f t="shared" si="121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8226</v>
      </c>
      <c r="I1252">
        <v>1410017131</v>
      </c>
      <c r="J1252">
        <v>1406129131</v>
      </c>
      <c r="K1252" t="b">
        <v>1</v>
      </c>
      <c r="L1252" s="7">
        <v>508</v>
      </c>
      <c r="M1252" t="b">
        <v>1</v>
      </c>
      <c r="N1252" t="s">
        <v>8256</v>
      </c>
      <c r="O1252" s="5">
        <f t="shared" si="116"/>
        <v>200.15333333333331</v>
      </c>
      <c r="P1252" s="6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20"/>
        <v>41843.64271990741</v>
      </c>
      <c r="T1252" s="10">
        <f t="shared" si="12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8226</v>
      </c>
      <c r="I1253">
        <v>1316979167</v>
      </c>
      <c r="J1253">
        <v>1311795167</v>
      </c>
      <c r="K1253" t="b">
        <v>1</v>
      </c>
      <c r="L1253" s="7">
        <v>74</v>
      </c>
      <c r="M1253" t="b">
        <v>1</v>
      </c>
      <c r="N1253" t="s">
        <v>8256</v>
      </c>
      <c r="O1253" s="5">
        <f t="shared" si="116"/>
        <v>101.8</v>
      </c>
      <c r="P1253" s="6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20"/>
        <v>40751.814432870371</v>
      </c>
      <c r="T1253" s="10">
        <f t="shared" si="12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8226</v>
      </c>
      <c r="I1254">
        <v>1382658169</v>
      </c>
      <c r="J1254">
        <v>1380238969</v>
      </c>
      <c r="K1254" t="b">
        <v>1</v>
      </c>
      <c r="L1254" s="7">
        <v>141</v>
      </c>
      <c r="M1254" t="b">
        <v>1</v>
      </c>
      <c r="N1254" t="s">
        <v>8256</v>
      </c>
      <c r="O1254" s="5">
        <f t="shared" si="116"/>
        <v>137.65714285714284</v>
      </c>
      <c r="P1254" s="6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20"/>
        <v>41543.988067129627</v>
      </c>
      <c r="T1254" s="10">
        <f t="shared" si="121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8226</v>
      </c>
      <c r="I1255">
        <v>1409770107</v>
      </c>
      <c r="J1255">
        <v>1407178107</v>
      </c>
      <c r="K1255" t="b">
        <v>1</v>
      </c>
      <c r="L1255" s="7">
        <v>711</v>
      </c>
      <c r="M1255" t="b">
        <v>1</v>
      </c>
      <c r="N1255" t="s">
        <v>8256</v>
      </c>
      <c r="O1255" s="5">
        <f t="shared" si="116"/>
        <v>303833.2</v>
      </c>
      <c r="P1255" s="6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20"/>
        <v>41855.783645833333</v>
      </c>
      <c r="T1255" s="10">
        <f t="shared" si="12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8226</v>
      </c>
      <c r="I1256">
        <v>1293857940</v>
      </c>
      <c r="J1256">
        <v>1288968886</v>
      </c>
      <c r="K1256" t="b">
        <v>1</v>
      </c>
      <c r="L1256" s="7">
        <v>141</v>
      </c>
      <c r="M1256" t="b">
        <v>1</v>
      </c>
      <c r="N1256" t="s">
        <v>8256</v>
      </c>
      <c r="O1256" s="5">
        <f t="shared" si="116"/>
        <v>198.85074626865671</v>
      </c>
      <c r="P1256" s="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20"/>
        <v>40487.621365740742</v>
      </c>
      <c r="T1256" s="10">
        <f t="shared" si="12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8226</v>
      </c>
      <c r="I1257">
        <v>1385932652</v>
      </c>
      <c r="J1257">
        <v>1383337052</v>
      </c>
      <c r="K1257" t="b">
        <v>1</v>
      </c>
      <c r="L1257" s="7">
        <v>109</v>
      </c>
      <c r="M1257" t="b">
        <v>1</v>
      </c>
      <c r="N1257" t="s">
        <v>8256</v>
      </c>
      <c r="O1257" s="5">
        <f t="shared" si="116"/>
        <v>202.36666666666667</v>
      </c>
      <c r="P1257" s="6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20"/>
        <v>41579.845509259263</v>
      </c>
      <c r="T1257" s="10">
        <f t="shared" si="12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8226</v>
      </c>
      <c r="I1258">
        <v>1329084231</v>
      </c>
      <c r="J1258">
        <v>1326492231</v>
      </c>
      <c r="K1258" t="b">
        <v>1</v>
      </c>
      <c r="L1258" s="7">
        <v>361</v>
      </c>
      <c r="M1258" t="b">
        <v>1</v>
      </c>
      <c r="N1258" t="s">
        <v>8256</v>
      </c>
      <c r="O1258" s="5">
        <f t="shared" si="116"/>
        <v>117.96376666666666</v>
      </c>
      <c r="P1258" s="6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20"/>
        <v>40921.919340277782</v>
      </c>
      <c r="T1258" s="10">
        <f t="shared" si="12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8226</v>
      </c>
      <c r="I1259">
        <v>1301792590</v>
      </c>
      <c r="J1259">
        <v>1297562590</v>
      </c>
      <c r="K1259" t="b">
        <v>1</v>
      </c>
      <c r="L1259" s="7">
        <v>176</v>
      </c>
      <c r="M1259" t="b">
        <v>1</v>
      </c>
      <c r="N1259" t="s">
        <v>8256</v>
      </c>
      <c r="O1259" s="5">
        <f t="shared" si="116"/>
        <v>294.72727272727275</v>
      </c>
      <c r="P1259" s="6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20"/>
        <v>40587.085532407407</v>
      </c>
      <c r="T1259" s="10">
        <f t="shared" si="12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8226</v>
      </c>
      <c r="I1260">
        <v>1377960012</v>
      </c>
      <c r="J1260">
        <v>1375368012</v>
      </c>
      <c r="K1260" t="b">
        <v>1</v>
      </c>
      <c r="L1260" s="7">
        <v>670</v>
      </c>
      <c r="M1260" t="b">
        <v>1</v>
      </c>
      <c r="N1260" t="s">
        <v>8256</v>
      </c>
      <c r="O1260" s="5">
        <f t="shared" si="116"/>
        <v>213.14633333333336</v>
      </c>
      <c r="P1260" s="6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20"/>
        <v>41487.611250000002</v>
      </c>
      <c r="T1260" s="10">
        <f t="shared" si="121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8226</v>
      </c>
      <c r="I1261">
        <v>1402286340</v>
      </c>
      <c r="J1261">
        <v>1399504664</v>
      </c>
      <c r="K1261" t="b">
        <v>1</v>
      </c>
      <c r="L1261" s="7">
        <v>96</v>
      </c>
      <c r="M1261" t="b">
        <v>1</v>
      </c>
      <c r="N1261" t="s">
        <v>8256</v>
      </c>
      <c r="O1261" s="5">
        <f t="shared" si="116"/>
        <v>104.24</v>
      </c>
      <c r="P1261" s="6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20"/>
        <v>41766.970648148148</v>
      </c>
      <c r="T1261" s="10">
        <f t="shared" si="12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8226</v>
      </c>
      <c r="I1262">
        <v>1393445620</v>
      </c>
      <c r="J1262">
        <v>1390853620</v>
      </c>
      <c r="K1262" t="b">
        <v>1</v>
      </c>
      <c r="L1262" s="7">
        <v>74</v>
      </c>
      <c r="M1262" t="b">
        <v>1</v>
      </c>
      <c r="N1262" t="s">
        <v>8256</v>
      </c>
      <c r="O1262" s="5">
        <f t="shared" si="116"/>
        <v>113.66666666666667</v>
      </c>
      <c r="P1262" s="6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20"/>
        <v>41666.842824074076</v>
      </c>
      <c r="T1262" s="10">
        <f t="shared" si="121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8226</v>
      </c>
      <c r="I1263">
        <v>1390983227</v>
      </c>
      <c r="J1263">
        <v>1388391227</v>
      </c>
      <c r="K1263" t="b">
        <v>1</v>
      </c>
      <c r="L1263" s="7">
        <v>52</v>
      </c>
      <c r="M1263" t="b">
        <v>1</v>
      </c>
      <c r="N1263" t="s">
        <v>8256</v>
      </c>
      <c r="O1263" s="5">
        <f t="shared" si="116"/>
        <v>101.25</v>
      </c>
      <c r="P1263" s="6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20"/>
        <v>41638.342905092592</v>
      </c>
      <c r="T1263" s="10">
        <f t="shared" si="12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8224</v>
      </c>
      <c r="H1264" t="s">
        <v>8231</v>
      </c>
      <c r="I1264">
        <v>1392574692</v>
      </c>
      <c r="J1264">
        <v>1389982692</v>
      </c>
      <c r="K1264" t="b">
        <v>1</v>
      </c>
      <c r="L1264" s="7">
        <v>105</v>
      </c>
      <c r="M1264" t="b">
        <v>1</v>
      </c>
      <c r="N1264" t="s">
        <v>8256</v>
      </c>
      <c r="O1264" s="5">
        <f t="shared" si="116"/>
        <v>125.41538461538462</v>
      </c>
      <c r="P1264" s="6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20"/>
        <v>41656.762638888889</v>
      </c>
      <c r="T1264" s="10">
        <f t="shared" si="12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8226</v>
      </c>
      <c r="I1265">
        <v>1396054800</v>
      </c>
      <c r="J1265">
        <v>1393034470</v>
      </c>
      <c r="K1265" t="b">
        <v>1</v>
      </c>
      <c r="L1265" s="7">
        <v>41</v>
      </c>
      <c r="M1265" t="b">
        <v>1</v>
      </c>
      <c r="N1265" t="s">
        <v>8256</v>
      </c>
      <c r="O1265" s="5">
        <f t="shared" si="116"/>
        <v>119</v>
      </c>
      <c r="P1265" s="6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20"/>
        <v>41692.084143518521</v>
      </c>
      <c r="T1265" s="10">
        <f t="shared" si="12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8226</v>
      </c>
      <c r="I1266">
        <v>1383062083</v>
      </c>
      <c r="J1266">
        <v>1380556483</v>
      </c>
      <c r="K1266" t="b">
        <v>1</v>
      </c>
      <c r="L1266" s="7">
        <v>34</v>
      </c>
      <c r="M1266" t="b">
        <v>1</v>
      </c>
      <c r="N1266" t="s">
        <v>8256</v>
      </c>
      <c r="O1266" s="5">
        <f t="shared" si="116"/>
        <v>166.46153846153845</v>
      </c>
      <c r="P1266" s="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20"/>
        <v>41547.662997685184</v>
      </c>
      <c r="T1266" s="10">
        <f t="shared" si="12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8226</v>
      </c>
      <c r="I1267">
        <v>1291131815</v>
      </c>
      <c r="J1267">
        <v>1287071015</v>
      </c>
      <c r="K1267" t="b">
        <v>1</v>
      </c>
      <c r="L1267" s="7">
        <v>66</v>
      </c>
      <c r="M1267" t="b">
        <v>1</v>
      </c>
      <c r="N1267" t="s">
        <v>8256</v>
      </c>
      <c r="O1267" s="5">
        <f t="shared" si="116"/>
        <v>119.14771428571429</v>
      </c>
      <c r="P1267" s="6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20"/>
        <v>40465.655266203699</v>
      </c>
      <c r="T1267" s="10">
        <f t="shared" si="12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8226</v>
      </c>
      <c r="I1268">
        <v>1389474145</v>
      </c>
      <c r="J1268">
        <v>1386882145</v>
      </c>
      <c r="K1268" t="b">
        <v>1</v>
      </c>
      <c r="L1268" s="7">
        <v>50</v>
      </c>
      <c r="M1268" t="b">
        <v>1</v>
      </c>
      <c r="N1268" t="s">
        <v>8256</v>
      </c>
      <c r="O1268" s="5">
        <f t="shared" si="116"/>
        <v>100.47368421052632</v>
      </c>
      <c r="P1268" s="6">
        <f t="shared" si="117"/>
        <v>190.9</v>
      </c>
      <c r="Q1268" t="str">
        <f t="shared" si="118"/>
        <v>music</v>
      </c>
      <c r="R1268" t="str">
        <f t="shared" si="119"/>
        <v>rock</v>
      </c>
      <c r="S1268" s="10">
        <f t="shared" si="120"/>
        <v>41620.87667824074</v>
      </c>
      <c r="T1268" s="10">
        <f t="shared" si="12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8226</v>
      </c>
      <c r="I1269">
        <v>1374674558</v>
      </c>
      <c r="J1269">
        <v>1372082558</v>
      </c>
      <c r="K1269" t="b">
        <v>1</v>
      </c>
      <c r="L1269" s="7">
        <v>159</v>
      </c>
      <c r="M1269" t="b">
        <v>1</v>
      </c>
      <c r="N1269" t="s">
        <v>8256</v>
      </c>
      <c r="O1269" s="5">
        <f t="shared" si="116"/>
        <v>101.8</v>
      </c>
      <c r="P1269" s="6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20"/>
        <v>41449.585162037038</v>
      </c>
      <c r="T1269" s="10">
        <f t="shared" si="121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8226</v>
      </c>
      <c r="I1270">
        <v>1379708247</v>
      </c>
      <c r="J1270">
        <v>1377116247</v>
      </c>
      <c r="K1270" t="b">
        <v>1</v>
      </c>
      <c r="L1270" s="7">
        <v>182</v>
      </c>
      <c r="M1270" t="b">
        <v>1</v>
      </c>
      <c r="N1270" t="s">
        <v>8256</v>
      </c>
      <c r="O1270" s="5">
        <f t="shared" si="116"/>
        <v>116.66666666666667</v>
      </c>
      <c r="P1270" s="6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20"/>
        <v>41507.845451388886</v>
      </c>
      <c r="T1270" s="10">
        <f t="shared" si="121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8226</v>
      </c>
      <c r="I1271">
        <v>1460764800</v>
      </c>
      <c r="J1271">
        <v>1458157512</v>
      </c>
      <c r="K1271" t="b">
        <v>1</v>
      </c>
      <c r="L1271" s="7">
        <v>206</v>
      </c>
      <c r="M1271" t="b">
        <v>1</v>
      </c>
      <c r="N1271" t="s">
        <v>8256</v>
      </c>
      <c r="O1271" s="5">
        <f t="shared" si="116"/>
        <v>108.64893617021276</v>
      </c>
      <c r="P1271" s="6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20"/>
        <v>42445.823055555549</v>
      </c>
      <c r="T1271" s="10">
        <f t="shared" si="12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8226</v>
      </c>
      <c r="I1272">
        <v>1332704042</v>
      </c>
      <c r="J1272">
        <v>1327523642</v>
      </c>
      <c r="K1272" t="b">
        <v>1</v>
      </c>
      <c r="L1272" s="7">
        <v>169</v>
      </c>
      <c r="M1272" t="b">
        <v>1</v>
      </c>
      <c r="N1272" t="s">
        <v>8256</v>
      </c>
      <c r="O1272" s="5">
        <f t="shared" si="116"/>
        <v>114.72</v>
      </c>
      <c r="P1272" s="6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20"/>
        <v>40933.856967592597</v>
      </c>
      <c r="T1272" s="10">
        <f t="shared" si="121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8226</v>
      </c>
      <c r="I1273">
        <v>1384363459</v>
      </c>
      <c r="J1273">
        <v>1381767859</v>
      </c>
      <c r="K1273" t="b">
        <v>1</v>
      </c>
      <c r="L1273" s="7">
        <v>31</v>
      </c>
      <c r="M1273" t="b">
        <v>1</v>
      </c>
      <c r="N1273" t="s">
        <v>8256</v>
      </c>
      <c r="O1273" s="5">
        <f t="shared" si="116"/>
        <v>101.8</v>
      </c>
      <c r="P1273" s="6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20"/>
        <v>41561.683553240742</v>
      </c>
      <c r="T1273" s="10">
        <f t="shared" si="121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8226</v>
      </c>
      <c r="I1274">
        <v>1276574400</v>
      </c>
      <c r="J1274">
        <v>1270576379</v>
      </c>
      <c r="K1274" t="b">
        <v>1</v>
      </c>
      <c r="L1274" s="7">
        <v>28</v>
      </c>
      <c r="M1274" t="b">
        <v>1</v>
      </c>
      <c r="N1274" t="s">
        <v>8256</v>
      </c>
      <c r="O1274" s="5">
        <f t="shared" si="116"/>
        <v>106</v>
      </c>
      <c r="P1274" s="6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20"/>
        <v>40274.745127314818</v>
      </c>
      <c r="T1274" s="10">
        <f t="shared" si="121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8224</v>
      </c>
      <c r="H1275" t="s">
        <v>8231</v>
      </c>
      <c r="I1275">
        <v>1409506291</v>
      </c>
      <c r="J1275">
        <v>1406914291</v>
      </c>
      <c r="K1275" t="b">
        <v>1</v>
      </c>
      <c r="L1275" s="7">
        <v>54</v>
      </c>
      <c r="M1275" t="b">
        <v>1</v>
      </c>
      <c r="N1275" t="s">
        <v>8256</v>
      </c>
      <c r="O1275" s="5">
        <f t="shared" si="116"/>
        <v>103.49999999999999</v>
      </c>
      <c r="P1275" s="6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20"/>
        <v>41852.730219907404</v>
      </c>
      <c r="T1275" s="10">
        <f t="shared" si="12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8226</v>
      </c>
      <c r="I1276">
        <v>1346344425</v>
      </c>
      <c r="J1276">
        <v>1343320425</v>
      </c>
      <c r="K1276" t="b">
        <v>1</v>
      </c>
      <c r="L1276" s="7">
        <v>467</v>
      </c>
      <c r="M1276" t="b">
        <v>1</v>
      </c>
      <c r="N1276" t="s">
        <v>8256</v>
      </c>
      <c r="O1276" s="5">
        <f t="shared" si="116"/>
        <v>154.97535999999999</v>
      </c>
      <c r="P1276" s="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20"/>
        <v>41116.690104166664</v>
      </c>
      <c r="T1276" s="10">
        <f t="shared" si="12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8226</v>
      </c>
      <c r="I1277">
        <v>1375908587</v>
      </c>
      <c r="J1277">
        <v>1372884587</v>
      </c>
      <c r="K1277" t="b">
        <v>1</v>
      </c>
      <c r="L1277" s="7">
        <v>389</v>
      </c>
      <c r="M1277" t="b">
        <v>1</v>
      </c>
      <c r="N1277" t="s">
        <v>8256</v>
      </c>
      <c r="O1277" s="5">
        <f t="shared" si="116"/>
        <v>162.14066666666668</v>
      </c>
      <c r="P1277" s="6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20"/>
        <v>41458.867905092593</v>
      </c>
      <c r="T1277" s="10">
        <f t="shared" si="12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8226</v>
      </c>
      <c r="I1278">
        <v>1251777600</v>
      </c>
      <c r="J1278">
        <v>1247504047</v>
      </c>
      <c r="K1278" t="b">
        <v>1</v>
      </c>
      <c r="L1278" s="7">
        <v>68</v>
      </c>
      <c r="M1278" t="b">
        <v>1</v>
      </c>
      <c r="N1278" t="s">
        <v>8256</v>
      </c>
      <c r="O1278" s="5">
        <f t="shared" si="116"/>
        <v>104.42100000000001</v>
      </c>
      <c r="P1278" s="6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20"/>
        <v>40007.704247685186</v>
      </c>
      <c r="T1278" s="10">
        <f t="shared" si="12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8226</v>
      </c>
      <c r="I1279">
        <v>1346765347</v>
      </c>
      <c r="J1279">
        <v>1343741347</v>
      </c>
      <c r="K1279" t="b">
        <v>1</v>
      </c>
      <c r="L1279" s="7">
        <v>413</v>
      </c>
      <c r="M1279" t="b">
        <v>1</v>
      </c>
      <c r="N1279" t="s">
        <v>8256</v>
      </c>
      <c r="O1279" s="5">
        <f t="shared" si="116"/>
        <v>106.12433333333333</v>
      </c>
      <c r="P1279" s="6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20"/>
        <v>41121.561886574076</v>
      </c>
      <c r="T1279" s="10">
        <f t="shared" si="12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8226</v>
      </c>
      <c r="I1280">
        <v>1403661600</v>
      </c>
      <c r="J1280">
        <v>1401196766</v>
      </c>
      <c r="K1280" t="b">
        <v>1</v>
      </c>
      <c r="L1280" s="7">
        <v>190</v>
      </c>
      <c r="M1280" t="b">
        <v>1</v>
      </c>
      <c r="N1280" t="s">
        <v>8256</v>
      </c>
      <c r="O1280" s="5">
        <f t="shared" si="116"/>
        <v>154.93846153846152</v>
      </c>
      <c r="P1280" s="6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20"/>
        <v>41786.555162037039</v>
      </c>
      <c r="T1280" s="10">
        <f t="shared" si="12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8226</v>
      </c>
      <c r="I1281">
        <v>1395624170</v>
      </c>
      <c r="J1281">
        <v>1392171770</v>
      </c>
      <c r="K1281" t="b">
        <v>1</v>
      </c>
      <c r="L1281" s="7">
        <v>189</v>
      </c>
      <c r="M1281" t="b">
        <v>1</v>
      </c>
      <c r="N1281" t="s">
        <v>8256</v>
      </c>
      <c r="O1281" s="5">
        <f t="shared" ref="O1281:O1344" si="122">(E1281/D1281)*100</f>
        <v>110.77157238734421</v>
      </c>
      <c r="P1281" s="6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20"/>
        <v>41682.099189814813</v>
      </c>
      <c r="T1281" s="10">
        <f t="shared" si="12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8226</v>
      </c>
      <c r="I1282">
        <v>1299003054</v>
      </c>
      <c r="J1282">
        <v>1291227054</v>
      </c>
      <c r="K1282" t="b">
        <v>1</v>
      </c>
      <c r="L1282" s="7">
        <v>130</v>
      </c>
      <c r="M1282" t="b">
        <v>1</v>
      </c>
      <c r="N1282" t="s">
        <v>8256</v>
      </c>
      <c r="O1282" s="5">
        <f t="shared" si="122"/>
        <v>110.91186666666665</v>
      </c>
      <c r="P1282" s="6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si="120"/>
        <v>40513.757569444446</v>
      </c>
      <c r="T1282" s="10">
        <f t="shared" si="12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8226</v>
      </c>
      <c r="I1283">
        <v>1375033836</v>
      </c>
      <c r="J1283">
        <v>1373305836</v>
      </c>
      <c r="K1283" t="b">
        <v>1</v>
      </c>
      <c r="L1283" s="7">
        <v>74</v>
      </c>
      <c r="M1283" t="b">
        <v>1</v>
      </c>
      <c r="N1283" t="s">
        <v>8256</v>
      </c>
      <c r="O1283" s="5">
        <f t="shared" si="122"/>
        <v>110.71428571428572</v>
      </c>
      <c r="P1283" s="6">
        <f t="shared" ref="P1283:P1346" si="123">IF(L1283,E1283/L1283,0)</f>
        <v>104.72972972972973</v>
      </c>
      <c r="Q1283" t="str">
        <f t="shared" ref="Q1283:Q1346" si="124">LEFT(N1283,SEARCH("/",N1283,1)-1)</f>
        <v>music</v>
      </c>
      <c r="R1283" t="str">
        <f t="shared" ref="R1283:R1346" si="125">RIGHT(N1283,LEN(N1283)-SEARCH("/",N1283))</f>
        <v>rock</v>
      </c>
      <c r="S1283" s="10">
        <f t="shared" ref="S1283:S1346" si="126">(((J1283/60)/60/24)+DATE(1970,1,1))</f>
        <v>41463.743472222224</v>
      </c>
      <c r="T1283" s="10">
        <f t="shared" ref="T1283:T1346" si="127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8226</v>
      </c>
      <c r="I1284">
        <v>1386565140</v>
      </c>
      <c r="J1284">
        <v>1383909855</v>
      </c>
      <c r="K1284" t="b">
        <v>1</v>
      </c>
      <c r="L1284" s="7">
        <v>274</v>
      </c>
      <c r="M1284" t="b">
        <v>1</v>
      </c>
      <c r="N1284" t="s">
        <v>8256</v>
      </c>
      <c r="O1284" s="5">
        <f t="shared" si="122"/>
        <v>123.61333333333333</v>
      </c>
      <c r="P1284" s="6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6"/>
        <v>41586.475173611114</v>
      </c>
      <c r="T1284" s="10">
        <f t="shared" si="127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8226</v>
      </c>
      <c r="I1285">
        <v>1362974400</v>
      </c>
      <c r="J1285">
        <v>1360948389</v>
      </c>
      <c r="K1285" t="b">
        <v>1</v>
      </c>
      <c r="L1285" s="7">
        <v>22</v>
      </c>
      <c r="M1285" t="b">
        <v>1</v>
      </c>
      <c r="N1285" t="s">
        <v>8256</v>
      </c>
      <c r="O1285" s="5">
        <f t="shared" si="122"/>
        <v>211.05</v>
      </c>
      <c r="P1285" s="6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6"/>
        <v>41320.717465277776</v>
      </c>
      <c r="T1285" s="10">
        <f t="shared" si="127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8226</v>
      </c>
      <c r="I1286">
        <v>1483203540</v>
      </c>
      <c r="J1286">
        <v>1481175482</v>
      </c>
      <c r="K1286" t="b">
        <v>0</v>
      </c>
      <c r="L1286" s="7">
        <v>31</v>
      </c>
      <c r="M1286" t="b">
        <v>1</v>
      </c>
      <c r="N1286" t="s">
        <v>8251</v>
      </c>
      <c r="O1286" s="5">
        <f t="shared" si="122"/>
        <v>101</v>
      </c>
      <c r="P1286" s="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6"/>
        <v>42712.23474537037</v>
      </c>
      <c r="T1286" s="10">
        <f t="shared" si="127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8227</v>
      </c>
      <c r="I1287">
        <v>1434808775</v>
      </c>
      <c r="J1287">
        <v>1433512775</v>
      </c>
      <c r="K1287" t="b">
        <v>0</v>
      </c>
      <c r="L1287" s="7">
        <v>63</v>
      </c>
      <c r="M1287" t="b">
        <v>1</v>
      </c>
      <c r="N1287" t="s">
        <v>8251</v>
      </c>
      <c r="O1287" s="5">
        <f t="shared" si="122"/>
        <v>101.64999999999999</v>
      </c>
      <c r="P1287" s="6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6"/>
        <v>42160.583043981482</v>
      </c>
      <c r="T1287" s="10">
        <f t="shared" si="127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8227</v>
      </c>
      <c r="I1288">
        <v>1424181600</v>
      </c>
      <c r="J1288">
        <v>1423041227</v>
      </c>
      <c r="K1288" t="b">
        <v>0</v>
      </c>
      <c r="L1288" s="7">
        <v>20</v>
      </c>
      <c r="M1288" t="b">
        <v>1</v>
      </c>
      <c r="N1288" t="s">
        <v>8251</v>
      </c>
      <c r="O1288" s="5">
        <f t="shared" si="122"/>
        <v>108.33333333333333</v>
      </c>
      <c r="P1288" s="6">
        <f t="shared" si="123"/>
        <v>81.25</v>
      </c>
      <c r="Q1288" t="str">
        <f t="shared" si="124"/>
        <v>theater</v>
      </c>
      <c r="R1288" t="str">
        <f t="shared" si="125"/>
        <v>plays</v>
      </c>
      <c r="S1288" s="10">
        <f t="shared" si="126"/>
        <v>42039.384571759263</v>
      </c>
      <c r="T1288" s="10">
        <f t="shared" si="127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8227</v>
      </c>
      <c r="I1289">
        <v>1434120856</v>
      </c>
      <c r="J1289">
        <v>1428936856</v>
      </c>
      <c r="K1289" t="b">
        <v>0</v>
      </c>
      <c r="L1289" s="7">
        <v>25</v>
      </c>
      <c r="M1289" t="b">
        <v>1</v>
      </c>
      <c r="N1289" t="s">
        <v>8251</v>
      </c>
      <c r="O1289" s="5">
        <f t="shared" si="122"/>
        <v>242</v>
      </c>
      <c r="P1289" s="6">
        <f t="shared" si="123"/>
        <v>24.2</v>
      </c>
      <c r="Q1289" t="str">
        <f t="shared" si="124"/>
        <v>theater</v>
      </c>
      <c r="R1289" t="str">
        <f t="shared" si="125"/>
        <v>plays</v>
      </c>
      <c r="S1289" s="10">
        <f t="shared" si="126"/>
        <v>42107.621018518519</v>
      </c>
      <c r="T1289" s="10">
        <f t="shared" si="127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8226</v>
      </c>
      <c r="I1290">
        <v>1470801600</v>
      </c>
      <c r="J1290">
        <v>1468122163</v>
      </c>
      <c r="K1290" t="b">
        <v>0</v>
      </c>
      <c r="L1290" s="7">
        <v>61</v>
      </c>
      <c r="M1290" t="b">
        <v>1</v>
      </c>
      <c r="N1290" t="s">
        <v>8251</v>
      </c>
      <c r="O1290" s="5">
        <f t="shared" si="122"/>
        <v>100.44999999999999</v>
      </c>
      <c r="P1290" s="6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6"/>
        <v>42561.154664351852</v>
      </c>
      <c r="T1290" s="10">
        <f t="shared" si="127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8226</v>
      </c>
      <c r="I1291">
        <v>1483499645</v>
      </c>
      <c r="J1291">
        <v>1480907645</v>
      </c>
      <c r="K1291" t="b">
        <v>0</v>
      </c>
      <c r="L1291" s="7">
        <v>52</v>
      </c>
      <c r="M1291" t="b">
        <v>1</v>
      </c>
      <c r="N1291" t="s">
        <v>8251</v>
      </c>
      <c r="O1291" s="5">
        <f t="shared" si="122"/>
        <v>125.06666666666666</v>
      </c>
      <c r="P1291" s="6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6"/>
        <v>42709.134780092587</v>
      </c>
      <c r="T1291" s="10">
        <f t="shared" si="127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8226</v>
      </c>
      <c r="I1292">
        <v>1429772340</v>
      </c>
      <c r="J1292">
        <v>1427121931</v>
      </c>
      <c r="K1292" t="b">
        <v>0</v>
      </c>
      <c r="L1292" s="7">
        <v>86</v>
      </c>
      <c r="M1292" t="b">
        <v>1</v>
      </c>
      <c r="N1292" t="s">
        <v>8251</v>
      </c>
      <c r="O1292" s="5">
        <f t="shared" si="122"/>
        <v>108.57142857142857</v>
      </c>
      <c r="P1292" s="6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6"/>
        <v>42086.614942129629</v>
      </c>
      <c r="T1292" s="10">
        <f t="shared" si="127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8226</v>
      </c>
      <c r="I1293">
        <v>1428390000</v>
      </c>
      <c r="J1293">
        <v>1425224391</v>
      </c>
      <c r="K1293" t="b">
        <v>0</v>
      </c>
      <c r="L1293" s="7">
        <v>42</v>
      </c>
      <c r="M1293" t="b">
        <v>1</v>
      </c>
      <c r="N1293" t="s">
        <v>8251</v>
      </c>
      <c r="O1293" s="5">
        <f t="shared" si="122"/>
        <v>145.70000000000002</v>
      </c>
      <c r="P1293" s="6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6"/>
        <v>42064.652673611112</v>
      </c>
      <c r="T1293" s="10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8227</v>
      </c>
      <c r="I1294">
        <v>1444172340</v>
      </c>
      <c r="J1294">
        <v>1441822828</v>
      </c>
      <c r="K1294" t="b">
        <v>0</v>
      </c>
      <c r="L1294" s="7">
        <v>52</v>
      </c>
      <c r="M1294" t="b">
        <v>1</v>
      </c>
      <c r="N1294" t="s">
        <v>8251</v>
      </c>
      <c r="O1294" s="5">
        <f t="shared" si="122"/>
        <v>110.00000000000001</v>
      </c>
      <c r="P1294" s="6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6"/>
        <v>42256.764212962968</v>
      </c>
      <c r="T1294" s="10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8226</v>
      </c>
      <c r="I1295">
        <v>1447523371</v>
      </c>
      <c r="J1295">
        <v>1444927771</v>
      </c>
      <c r="K1295" t="b">
        <v>0</v>
      </c>
      <c r="L1295" s="7">
        <v>120</v>
      </c>
      <c r="M1295" t="b">
        <v>1</v>
      </c>
      <c r="N1295" t="s">
        <v>8251</v>
      </c>
      <c r="O1295" s="5">
        <f t="shared" si="122"/>
        <v>102.23333333333333</v>
      </c>
      <c r="P1295" s="6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6"/>
        <v>42292.701053240744</v>
      </c>
      <c r="T1295" s="10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8227</v>
      </c>
      <c r="I1296">
        <v>1445252400</v>
      </c>
      <c r="J1296">
        <v>1443696797</v>
      </c>
      <c r="K1296" t="b">
        <v>0</v>
      </c>
      <c r="L1296" s="7">
        <v>22</v>
      </c>
      <c r="M1296" t="b">
        <v>1</v>
      </c>
      <c r="N1296" t="s">
        <v>8251</v>
      </c>
      <c r="O1296" s="5">
        <f t="shared" si="122"/>
        <v>122</v>
      </c>
      <c r="P1296" s="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6"/>
        <v>42278.453668981485</v>
      </c>
      <c r="T1296" s="10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8227</v>
      </c>
      <c r="I1297">
        <v>1438189200</v>
      </c>
      <c r="J1297">
        <v>1435585497</v>
      </c>
      <c r="K1297" t="b">
        <v>0</v>
      </c>
      <c r="L1297" s="7">
        <v>64</v>
      </c>
      <c r="M1297" t="b">
        <v>1</v>
      </c>
      <c r="N1297" t="s">
        <v>8251</v>
      </c>
      <c r="O1297" s="5">
        <f t="shared" si="122"/>
        <v>101.96000000000001</v>
      </c>
      <c r="P1297" s="6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6"/>
        <v>42184.572881944448</v>
      </c>
      <c r="T1297" s="10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8227</v>
      </c>
      <c r="I1298">
        <v>1457914373</v>
      </c>
      <c r="J1298">
        <v>1456189973</v>
      </c>
      <c r="K1298" t="b">
        <v>0</v>
      </c>
      <c r="L1298" s="7">
        <v>23</v>
      </c>
      <c r="M1298" t="b">
        <v>1</v>
      </c>
      <c r="N1298" t="s">
        <v>8251</v>
      </c>
      <c r="O1298" s="5">
        <f t="shared" si="122"/>
        <v>141.1764705882353</v>
      </c>
      <c r="P1298" s="6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6"/>
        <v>42423.050613425927</v>
      </c>
      <c r="T1298" s="10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8226</v>
      </c>
      <c r="I1299">
        <v>1462125358</v>
      </c>
      <c r="J1299">
        <v>1459533358</v>
      </c>
      <c r="K1299" t="b">
        <v>0</v>
      </c>
      <c r="L1299" s="7">
        <v>238</v>
      </c>
      <c r="M1299" t="b">
        <v>1</v>
      </c>
      <c r="N1299" t="s">
        <v>8251</v>
      </c>
      <c r="O1299" s="5">
        <f t="shared" si="122"/>
        <v>109.52500000000001</v>
      </c>
      <c r="P1299" s="6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6"/>
        <v>42461.747199074074</v>
      </c>
      <c r="T1299" s="10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8227</v>
      </c>
      <c r="I1300">
        <v>1461860432</v>
      </c>
      <c r="J1300">
        <v>1459268432</v>
      </c>
      <c r="K1300" t="b">
        <v>0</v>
      </c>
      <c r="L1300" s="7">
        <v>33</v>
      </c>
      <c r="M1300" t="b">
        <v>1</v>
      </c>
      <c r="N1300" t="s">
        <v>8251</v>
      </c>
      <c r="O1300" s="5">
        <f t="shared" si="122"/>
        <v>104.65</v>
      </c>
      <c r="P1300" s="6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6"/>
        <v>42458.680925925932</v>
      </c>
      <c r="T1300" s="10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8226</v>
      </c>
      <c r="I1301">
        <v>1436902359</v>
      </c>
      <c r="J1301">
        <v>1434310359</v>
      </c>
      <c r="K1301" t="b">
        <v>0</v>
      </c>
      <c r="L1301" s="7">
        <v>32</v>
      </c>
      <c r="M1301" t="b">
        <v>1</v>
      </c>
      <c r="N1301" t="s">
        <v>8251</v>
      </c>
      <c r="O1301" s="5">
        <f t="shared" si="122"/>
        <v>124</v>
      </c>
      <c r="P1301" s="6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6"/>
        <v>42169.814340277779</v>
      </c>
      <c r="T1301" s="10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8226</v>
      </c>
      <c r="I1302">
        <v>1464807420</v>
      </c>
      <c r="J1302">
        <v>1461427938</v>
      </c>
      <c r="K1302" t="b">
        <v>0</v>
      </c>
      <c r="L1302" s="7">
        <v>24</v>
      </c>
      <c r="M1302" t="b">
        <v>1</v>
      </c>
      <c r="N1302" t="s">
        <v>8251</v>
      </c>
      <c r="O1302" s="5">
        <f t="shared" si="122"/>
        <v>135</v>
      </c>
      <c r="P1302" s="6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6"/>
        <v>42483.675208333334</v>
      </c>
      <c r="T1302" s="10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8226</v>
      </c>
      <c r="I1303">
        <v>1437447600</v>
      </c>
      <c r="J1303">
        <v>1436551178</v>
      </c>
      <c r="K1303" t="b">
        <v>0</v>
      </c>
      <c r="L1303" s="7">
        <v>29</v>
      </c>
      <c r="M1303" t="b">
        <v>1</v>
      </c>
      <c r="N1303" t="s">
        <v>8251</v>
      </c>
      <c r="O1303" s="5">
        <f t="shared" si="122"/>
        <v>102.75000000000001</v>
      </c>
      <c r="P1303" s="6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6"/>
        <v>42195.749745370369</v>
      </c>
      <c r="T1303" s="10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8226</v>
      </c>
      <c r="I1304">
        <v>1480559011</v>
      </c>
      <c r="J1304">
        <v>1477963411</v>
      </c>
      <c r="K1304" t="b">
        <v>0</v>
      </c>
      <c r="L1304" s="7">
        <v>50</v>
      </c>
      <c r="M1304" t="b">
        <v>1</v>
      </c>
      <c r="N1304" t="s">
        <v>8251</v>
      </c>
      <c r="O1304" s="5">
        <f t="shared" si="122"/>
        <v>100</v>
      </c>
      <c r="P1304" s="6">
        <f t="shared" si="123"/>
        <v>50</v>
      </c>
      <c r="Q1304" t="str">
        <f t="shared" si="124"/>
        <v>theater</v>
      </c>
      <c r="R1304" t="str">
        <f t="shared" si="125"/>
        <v>plays</v>
      </c>
      <c r="S1304" s="10">
        <f t="shared" si="126"/>
        <v>42675.057997685188</v>
      </c>
      <c r="T1304" s="10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8227</v>
      </c>
      <c r="I1305">
        <v>1469962800</v>
      </c>
      <c r="J1305">
        <v>1468578920</v>
      </c>
      <c r="K1305" t="b">
        <v>0</v>
      </c>
      <c r="L1305" s="7">
        <v>108</v>
      </c>
      <c r="M1305" t="b">
        <v>1</v>
      </c>
      <c r="N1305" t="s">
        <v>8251</v>
      </c>
      <c r="O1305" s="5">
        <f t="shared" si="122"/>
        <v>130.26085714285716</v>
      </c>
      <c r="P1305" s="6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6"/>
        <v>42566.441203703704</v>
      </c>
      <c r="T1305" s="10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8224</v>
      </c>
      <c r="H1306" t="s">
        <v>8227</v>
      </c>
      <c r="I1306">
        <v>1489376405</v>
      </c>
      <c r="J1306">
        <v>1484196005</v>
      </c>
      <c r="K1306" t="b">
        <v>0</v>
      </c>
      <c r="L1306" s="7">
        <v>104</v>
      </c>
      <c r="M1306" t="b">
        <v>0</v>
      </c>
      <c r="N1306" t="s">
        <v>8253</v>
      </c>
      <c r="O1306" s="5">
        <f t="shared" si="122"/>
        <v>39.627499999999998</v>
      </c>
      <c r="P1306" s="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6"/>
        <v>42747.194502314815</v>
      </c>
      <c r="T1306" s="10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8226</v>
      </c>
      <c r="I1307">
        <v>1469122200</v>
      </c>
      <c r="J1307">
        <v>1466611108</v>
      </c>
      <c r="K1307" t="b">
        <v>0</v>
      </c>
      <c r="L1307" s="7">
        <v>86</v>
      </c>
      <c r="M1307" t="b">
        <v>0</v>
      </c>
      <c r="N1307" t="s">
        <v>8253</v>
      </c>
      <c r="O1307" s="5">
        <f t="shared" si="122"/>
        <v>25.976666666666663</v>
      </c>
      <c r="P1307" s="6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6"/>
        <v>42543.665601851855</v>
      </c>
      <c r="T1307" s="10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8226</v>
      </c>
      <c r="I1308">
        <v>1417690734</v>
      </c>
      <c r="J1308">
        <v>1415098734</v>
      </c>
      <c r="K1308" t="b">
        <v>0</v>
      </c>
      <c r="L1308" s="7">
        <v>356</v>
      </c>
      <c r="M1308" t="b">
        <v>0</v>
      </c>
      <c r="N1308" t="s">
        <v>8253</v>
      </c>
      <c r="O1308" s="5">
        <f t="shared" si="122"/>
        <v>65.24636363636364</v>
      </c>
      <c r="P1308" s="6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6"/>
        <v>41947.457569444443</v>
      </c>
      <c r="T1308" s="10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8226</v>
      </c>
      <c r="I1309">
        <v>1455710679</v>
      </c>
      <c r="J1309">
        <v>1453118679</v>
      </c>
      <c r="K1309" t="b">
        <v>0</v>
      </c>
      <c r="L1309" s="7">
        <v>45</v>
      </c>
      <c r="M1309" t="b">
        <v>0</v>
      </c>
      <c r="N1309" t="s">
        <v>8253</v>
      </c>
      <c r="O1309" s="5">
        <f t="shared" si="122"/>
        <v>11.514000000000001</v>
      </c>
      <c r="P1309" s="6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6"/>
        <v>42387.503229166665</v>
      </c>
      <c r="T1309" s="10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8226</v>
      </c>
      <c r="I1310">
        <v>1475937812</v>
      </c>
      <c r="J1310">
        <v>1472481812</v>
      </c>
      <c r="K1310" t="b">
        <v>0</v>
      </c>
      <c r="L1310" s="7">
        <v>38</v>
      </c>
      <c r="M1310" t="b">
        <v>0</v>
      </c>
      <c r="N1310" t="s">
        <v>8253</v>
      </c>
      <c r="O1310" s="5">
        <f t="shared" si="122"/>
        <v>11.360000000000001</v>
      </c>
      <c r="P1310" s="6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6"/>
        <v>42611.613564814819</v>
      </c>
      <c r="T1310" s="10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8226</v>
      </c>
      <c r="I1311">
        <v>1444943468</v>
      </c>
      <c r="J1311">
        <v>1441919468</v>
      </c>
      <c r="K1311" t="b">
        <v>0</v>
      </c>
      <c r="L1311" s="7">
        <v>35</v>
      </c>
      <c r="M1311" t="b">
        <v>0</v>
      </c>
      <c r="N1311" t="s">
        <v>8253</v>
      </c>
      <c r="O1311" s="5">
        <f t="shared" si="122"/>
        <v>111.99130434782609</v>
      </c>
      <c r="P1311" s="6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6"/>
        <v>42257.882731481484</v>
      </c>
      <c r="T1311" s="10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8226</v>
      </c>
      <c r="I1312">
        <v>1471622450</v>
      </c>
      <c r="J1312">
        <v>1467734450</v>
      </c>
      <c r="K1312" t="b">
        <v>0</v>
      </c>
      <c r="L1312" s="7">
        <v>24</v>
      </c>
      <c r="M1312" t="b">
        <v>0</v>
      </c>
      <c r="N1312" t="s">
        <v>8253</v>
      </c>
      <c r="O1312" s="5">
        <f t="shared" si="122"/>
        <v>15.5</v>
      </c>
      <c r="P1312" s="6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6"/>
        <v>42556.667245370365</v>
      </c>
      <c r="T1312" s="10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8226</v>
      </c>
      <c r="I1313">
        <v>1480536919</v>
      </c>
      <c r="J1313">
        <v>1477509319</v>
      </c>
      <c r="K1313" t="b">
        <v>0</v>
      </c>
      <c r="L1313" s="7">
        <v>100</v>
      </c>
      <c r="M1313" t="b">
        <v>0</v>
      </c>
      <c r="N1313" t="s">
        <v>8253</v>
      </c>
      <c r="O1313" s="5">
        <f t="shared" si="122"/>
        <v>32.027999999999999</v>
      </c>
      <c r="P1313" s="6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6"/>
        <v>42669.802303240736</v>
      </c>
      <c r="T1313" s="10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8226</v>
      </c>
      <c r="I1314">
        <v>1429375922</v>
      </c>
      <c r="J1314">
        <v>1426783922</v>
      </c>
      <c r="K1314" t="b">
        <v>0</v>
      </c>
      <c r="L1314" s="7">
        <v>1</v>
      </c>
      <c r="M1314" t="b">
        <v>0</v>
      </c>
      <c r="N1314" t="s">
        <v>8253</v>
      </c>
      <c r="O1314" s="5">
        <f t="shared" si="122"/>
        <v>0.60869565217391308</v>
      </c>
      <c r="P1314" s="6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6"/>
        <v>42082.702800925923</v>
      </c>
      <c r="T1314" s="10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8226</v>
      </c>
      <c r="I1315">
        <v>1457024514</v>
      </c>
      <c r="J1315">
        <v>1454432514</v>
      </c>
      <c r="K1315" t="b">
        <v>0</v>
      </c>
      <c r="L1315" s="7">
        <v>122</v>
      </c>
      <c r="M1315" t="b">
        <v>0</v>
      </c>
      <c r="N1315" t="s">
        <v>8253</v>
      </c>
      <c r="O1315" s="5">
        <f t="shared" si="122"/>
        <v>31.114999999999998</v>
      </c>
      <c r="P1315" s="6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6"/>
        <v>42402.709652777776</v>
      </c>
      <c r="T1315" s="10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8226</v>
      </c>
      <c r="I1316">
        <v>1477065860</v>
      </c>
      <c r="J1316">
        <v>1471881860</v>
      </c>
      <c r="K1316" t="b">
        <v>0</v>
      </c>
      <c r="L1316" s="7">
        <v>11</v>
      </c>
      <c r="M1316" t="b">
        <v>0</v>
      </c>
      <c r="N1316" t="s">
        <v>8253</v>
      </c>
      <c r="O1316" s="5">
        <f t="shared" si="122"/>
        <v>1.1266666666666667</v>
      </c>
      <c r="P1316" s="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6"/>
        <v>42604.669675925921</v>
      </c>
      <c r="T1316" s="10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8226</v>
      </c>
      <c r="I1317">
        <v>1446771600</v>
      </c>
      <c r="J1317">
        <v>1443700648</v>
      </c>
      <c r="K1317" t="b">
        <v>0</v>
      </c>
      <c r="L1317" s="7">
        <v>248</v>
      </c>
      <c r="M1317" t="b">
        <v>0</v>
      </c>
      <c r="N1317" t="s">
        <v>8253</v>
      </c>
      <c r="O1317" s="5">
        <f t="shared" si="122"/>
        <v>40.404000000000003</v>
      </c>
      <c r="P1317" s="6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6"/>
        <v>42278.498240740737</v>
      </c>
      <c r="T1317" s="10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8226</v>
      </c>
      <c r="I1318">
        <v>1456700709</v>
      </c>
      <c r="J1318">
        <v>1453676709</v>
      </c>
      <c r="K1318" t="b">
        <v>0</v>
      </c>
      <c r="L1318" s="7">
        <v>1</v>
      </c>
      <c r="M1318" t="b">
        <v>0</v>
      </c>
      <c r="N1318" t="s">
        <v>8253</v>
      </c>
      <c r="O1318" s="5">
        <f t="shared" si="122"/>
        <v>1.3333333333333333E-3</v>
      </c>
      <c r="P1318" s="6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6"/>
        <v>42393.961909722217</v>
      </c>
      <c r="T1318" s="10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8224</v>
      </c>
      <c r="H1319" t="s">
        <v>8233</v>
      </c>
      <c r="I1319">
        <v>1469109600</v>
      </c>
      <c r="J1319">
        <v>1464586746</v>
      </c>
      <c r="K1319" t="b">
        <v>0</v>
      </c>
      <c r="L1319" s="7">
        <v>19</v>
      </c>
      <c r="M1319" t="b">
        <v>0</v>
      </c>
      <c r="N1319" t="s">
        <v>8253</v>
      </c>
      <c r="O1319" s="5">
        <f t="shared" si="122"/>
        <v>5.7334999999999994</v>
      </c>
      <c r="P1319" s="6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6"/>
        <v>42520.235486111109</v>
      </c>
      <c r="T1319" s="10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8226</v>
      </c>
      <c r="I1320">
        <v>1420938172</v>
      </c>
      <c r="J1320">
        <v>1418346172</v>
      </c>
      <c r="K1320" t="b">
        <v>0</v>
      </c>
      <c r="L1320" s="7">
        <v>135</v>
      </c>
      <c r="M1320" t="b">
        <v>0</v>
      </c>
      <c r="N1320" t="s">
        <v>8253</v>
      </c>
      <c r="O1320" s="5">
        <f t="shared" si="122"/>
        <v>15.324999999999999</v>
      </c>
      <c r="P1320" s="6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6"/>
        <v>41985.043657407412</v>
      </c>
      <c r="T1320" s="10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8224</v>
      </c>
      <c r="H1321" t="s">
        <v>8227</v>
      </c>
      <c r="I1321">
        <v>1405094400</v>
      </c>
      <c r="J1321">
        <v>1403810965</v>
      </c>
      <c r="K1321" t="b">
        <v>0</v>
      </c>
      <c r="L1321" s="7">
        <v>9</v>
      </c>
      <c r="M1321" t="b">
        <v>0</v>
      </c>
      <c r="N1321" t="s">
        <v>8253</v>
      </c>
      <c r="O1321" s="5">
        <f t="shared" si="122"/>
        <v>15.103448275862069</v>
      </c>
      <c r="P1321" s="6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6"/>
        <v>41816.812094907407</v>
      </c>
      <c r="T1321" s="10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8224</v>
      </c>
      <c r="H1322" t="s">
        <v>8229</v>
      </c>
      <c r="I1322">
        <v>1483138800</v>
      </c>
      <c r="J1322">
        <v>1480610046</v>
      </c>
      <c r="K1322" t="b">
        <v>0</v>
      </c>
      <c r="L1322" s="7">
        <v>3</v>
      </c>
      <c r="M1322" t="b">
        <v>0</v>
      </c>
      <c r="N1322" t="s">
        <v>8253</v>
      </c>
      <c r="O1322" s="5">
        <f t="shared" si="122"/>
        <v>0.503</v>
      </c>
      <c r="P1322" s="6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6"/>
        <v>42705.690347222218</v>
      </c>
      <c r="T1322" s="10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8224</v>
      </c>
      <c r="H1323" t="s">
        <v>8235</v>
      </c>
      <c r="I1323">
        <v>1482515937</v>
      </c>
      <c r="J1323">
        <v>1479923937</v>
      </c>
      <c r="K1323" t="b">
        <v>0</v>
      </c>
      <c r="L1323" s="7">
        <v>7</v>
      </c>
      <c r="M1323" t="b">
        <v>0</v>
      </c>
      <c r="N1323" t="s">
        <v>8253</v>
      </c>
      <c r="O1323" s="5">
        <f t="shared" si="122"/>
        <v>1.3028138528138529</v>
      </c>
      <c r="P1323" s="6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6"/>
        <v>42697.74927083333</v>
      </c>
      <c r="T1323" s="10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8224</v>
      </c>
      <c r="H1324" t="s">
        <v>8227</v>
      </c>
      <c r="I1324">
        <v>1432223125</v>
      </c>
      <c r="J1324">
        <v>1429631125</v>
      </c>
      <c r="K1324" t="b">
        <v>0</v>
      </c>
      <c r="L1324" s="7">
        <v>4</v>
      </c>
      <c r="M1324" t="b">
        <v>0</v>
      </c>
      <c r="N1324" t="s">
        <v>8253</v>
      </c>
      <c r="O1324" s="5">
        <f t="shared" si="122"/>
        <v>0.30285714285714288</v>
      </c>
      <c r="P1324" s="6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6"/>
        <v>42115.656539351854</v>
      </c>
      <c r="T1324" s="10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8226</v>
      </c>
      <c r="I1325">
        <v>1461653700</v>
      </c>
      <c r="J1325">
        <v>1458665146</v>
      </c>
      <c r="K1325" t="b">
        <v>0</v>
      </c>
      <c r="L1325" s="7">
        <v>44</v>
      </c>
      <c r="M1325" t="b">
        <v>0</v>
      </c>
      <c r="N1325" t="s">
        <v>8253</v>
      </c>
      <c r="O1325" s="5">
        <f t="shared" si="122"/>
        <v>8.8800000000000008</v>
      </c>
      <c r="P1325" s="6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6"/>
        <v>42451.698449074072</v>
      </c>
      <c r="T1325" s="10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8226</v>
      </c>
      <c r="I1326">
        <v>1476371552</v>
      </c>
      <c r="J1326">
        <v>1473779552</v>
      </c>
      <c r="K1326" t="b">
        <v>0</v>
      </c>
      <c r="L1326" s="7">
        <v>90</v>
      </c>
      <c r="M1326" t="b">
        <v>0</v>
      </c>
      <c r="N1326" t="s">
        <v>8253</v>
      </c>
      <c r="O1326" s="5">
        <f t="shared" si="122"/>
        <v>9.84</v>
      </c>
      <c r="P1326" s="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6"/>
        <v>42626.633703703701</v>
      </c>
      <c r="T1326" s="10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8226</v>
      </c>
      <c r="I1327">
        <v>1483063435</v>
      </c>
      <c r="J1327">
        <v>1480471435</v>
      </c>
      <c r="K1327" t="b">
        <v>0</v>
      </c>
      <c r="L1327" s="7">
        <v>8</v>
      </c>
      <c r="M1327" t="b">
        <v>0</v>
      </c>
      <c r="N1327" t="s">
        <v>8253</v>
      </c>
      <c r="O1327" s="5">
        <f t="shared" si="122"/>
        <v>2.4299999999999997</v>
      </c>
      <c r="P1327" s="6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6"/>
        <v>42704.086053240739</v>
      </c>
      <c r="T1327" s="10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8226</v>
      </c>
      <c r="I1328">
        <v>1421348428</v>
      </c>
      <c r="J1328">
        <v>1417460428</v>
      </c>
      <c r="K1328" t="b">
        <v>0</v>
      </c>
      <c r="L1328" s="7">
        <v>11</v>
      </c>
      <c r="M1328" t="b">
        <v>0</v>
      </c>
      <c r="N1328" t="s">
        <v>8253</v>
      </c>
      <c r="O1328" s="5">
        <f t="shared" si="122"/>
        <v>1.1299999999999999</v>
      </c>
      <c r="P1328" s="6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6"/>
        <v>41974.791990740734</v>
      </c>
      <c r="T1328" s="10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8226</v>
      </c>
      <c r="I1329">
        <v>1432916235</v>
      </c>
      <c r="J1329">
        <v>1430324235</v>
      </c>
      <c r="K1329" t="b">
        <v>0</v>
      </c>
      <c r="L1329" s="7">
        <v>41</v>
      </c>
      <c r="M1329" t="b">
        <v>0</v>
      </c>
      <c r="N1329" t="s">
        <v>8253</v>
      </c>
      <c r="O1329" s="5">
        <f t="shared" si="122"/>
        <v>3.5520833333333335</v>
      </c>
      <c r="P1329" s="6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6"/>
        <v>42123.678645833337</v>
      </c>
      <c r="T1329" s="10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8226</v>
      </c>
      <c r="I1330">
        <v>1476458734</v>
      </c>
      <c r="J1330">
        <v>1472570734</v>
      </c>
      <c r="K1330" t="b">
        <v>0</v>
      </c>
      <c r="L1330" s="7">
        <v>15</v>
      </c>
      <c r="M1330" t="b">
        <v>0</v>
      </c>
      <c r="N1330" t="s">
        <v>8253</v>
      </c>
      <c r="O1330" s="5">
        <f t="shared" si="122"/>
        <v>2.3306666666666667</v>
      </c>
      <c r="P1330" s="6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6"/>
        <v>42612.642754629633</v>
      </c>
      <c r="T1330" s="10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8226</v>
      </c>
      <c r="I1331">
        <v>1417501145</v>
      </c>
      <c r="J1331">
        <v>1414041545</v>
      </c>
      <c r="K1331" t="b">
        <v>0</v>
      </c>
      <c r="L1331" s="7">
        <v>9</v>
      </c>
      <c r="M1331" t="b">
        <v>0</v>
      </c>
      <c r="N1331" t="s">
        <v>8253</v>
      </c>
      <c r="O1331" s="5">
        <f t="shared" si="122"/>
        <v>0.81600000000000006</v>
      </c>
      <c r="P1331" s="6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6"/>
        <v>41935.221585648149</v>
      </c>
      <c r="T1331" s="10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8226</v>
      </c>
      <c r="I1332">
        <v>1467432000</v>
      </c>
      <c r="J1332">
        <v>1464763109</v>
      </c>
      <c r="K1332" t="b">
        <v>0</v>
      </c>
      <c r="L1332" s="7">
        <v>50</v>
      </c>
      <c r="M1332" t="b">
        <v>0</v>
      </c>
      <c r="N1332" t="s">
        <v>8253</v>
      </c>
      <c r="O1332" s="5">
        <f t="shared" si="122"/>
        <v>22.494285714285713</v>
      </c>
      <c r="P1332" s="6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6"/>
        <v>42522.276724537034</v>
      </c>
      <c r="T1332" s="10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8226</v>
      </c>
      <c r="I1333">
        <v>1471435554</v>
      </c>
      <c r="J1333">
        <v>1468843554</v>
      </c>
      <c r="K1333" t="b">
        <v>0</v>
      </c>
      <c r="L1333" s="7">
        <v>34</v>
      </c>
      <c r="M1333" t="b">
        <v>0</v>
      </c>
      <c r="N1333" t="s">
        <v>8253</v>
      </c>
      <c r="O1333" s="5">
        <f t="shared" si="122"/>
        <v>1.3668</v>
      </c>
      <c r="P1333" s="6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6"/>
        <v>42569.50409722222</v>
      </c>
      <c r="T1333" s="10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8224</v>
      </c>
      <c r="H1334" t="s">
        <v>8237</v>
      </c>
      <c r="I1334">
        <v>1485480408</v>
      </c>
      <c r="J1334">
        <v>1482888408</v>
      </c>
      <c r="K1334" t="b">
        <v>0</v>
      </c>
      <c r="L1334" s="7">
        <v>0</v>
      </c>
      <c r="M1334" t="b">
        <v>0</v>
      </c>
      <c r="N1334" t="s">
        <v>8253</v>
      </c>
      <c r="O1334" s="5">
        <f t="shared" si="122"/>
        <v>0</v>
      </c>
      <c r="P1334" s="6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0">
        <f t="shared" si="126"/>
        <v>42732.060277777782</v>
      </c>
      <c r="T1334" s="10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8224</v>
      </c>
      <c r="H1335" t="s">
        <v>8228</v>
      </c>
      <c r="I1335">
        <v>1405478025</v>
      </c>
      <c r="J1335">
        <v>1402886025</v>
      </c>
      <c r="K1335" t="b">
        <v>0</v>
      </c>
      <c r="L1335" s="7">
        <v>0</v>
      </c>
      <c r="M1335" t="b">
        <v>0</v>
      </c>
      <c r="N1335" t="s">
        <v>8253</v>
      </c>
      <c r="O1335" s="5">
        <f t="shared" si="122"/>
        <v>0</v>
      </c>
      <c r="P1335" s="6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0">
        <f t="shared" si="126"/>
        <v>41806.106770833336</v>
      </c>
      <c r="T1335" s="10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8226</v>
      </c>
      <c r="I1336">
        <v>1457721287</v>
      </c>
      <c r="J1336">
        <v>1455129287</v>
      </c>
      <c r="K1336" t="b">
        <v>0</v>
      </c>
      <c r="L1336" s="7">
        <v>276</v>
      </c>
      <c r="M1336" t="b">
        <v>0</v>
      </c>
      <c r="N1336" t="s">
        <v>8253</v>
      </c>
      <c r="O1336" s="5">
        <f t="shared" si="122"/>
        <v>10.754135338345865</v>
      </c>
      <c r="P1336" s="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6"/>
        <v>42410.774155092593</v>
      </c>
      <c r="T1336" s="10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8226</v>
      </c>
      <c r="I1337">
        <v>1449354502</v>
      </c>
      <c r="J1337">
        <v>1446762502</v>
      </c>
      <c r="K1337" t="b">
        <v>0</v>
      </c>
      <c r="L1337" s="7">
        <v>16</v>
      </c>
      <c r="M1337" t="b">
        <v>0</v>
      </c>
      <c r="N1337" t="s">
        <v>8253</v>
      </c>
      <c r="O1337" s="5">
        <f t="shared" si="122"/>
        <v>19.759999999999998</v>
      </c>
      <c r="P1337" s="6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6"/>
        <v>42313.936365740738</v>
      </c>
      <c r="T1337" s="10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8226</v>
      </c>
      <c r="I1338">
        <v>1418849028</v>
      </c>
      <c r="J1338">
        <v>1415825028</v>
      </c>
      <c r="K1338" t="b">
        <v>0</v>
      </c>
      <c r="L1338" s="7">
        <v>224</v>
      </c>
      <c r="M1338" t="b">
        <v>0</v>
      </c>
      <c r="N1338" t="s">
        <v>8253</v>
      </c>
      <c r="O1338" s="5">
        <f t="shared" si="122"/>
        <v>84.946999999999989</v>
      </c>
      <c r="P1338" s="6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6"/>
        <v>41955.863750000004</v>
      </c>
      <c r="T1338" s="10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8226</v>
      </c>
      <c r="I1339">
        <v>1488549079</v>
      </c>
      <c r="J1339">
        <v>1485957079</v>
      </c>
      <c r="K1339" t="b">
        <v>0</v>
      </c>
      <c r="L1339" s="7">
        <v>140</v>
      </c>
      <c r="M1339" t="b">
        <v>0</v>
      </c>
      <c r="N1339" t="s">
        <v>8253</v>
      </c>
      <c r="O1339" s="5">
        <f t="shared" si="122"/>
        <v>49.381999999999998</v>
      </c>
      <c r="P1339" s="6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6"/>
        <v>42767.577303240745</v>
      </c>
      <c r="T1339" s="10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8226</v>
      </c>
      <c r="I1340">
        <v>1438543033</v>
      </c>
      <c r="J1340">
        <v>1435951033</v>
      </c>
      <c r="K1340" t="b">
        <v>0</v>
      </c>
      <c r="L1340" s="7">
        <v>15</v>
      </c>
      <c r="M1340" t="b">
        <v>0</v>
      </c>
      <c r="N1340" t="s">
        <v>8253</v>
      </c>
      <c r="O1340" s="5">
        <f t="shared" si="122"/>
        <v>3.3033333333333332</v>
      </c>
      <c r="P1340" s="6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6"/>
        <v>42188.803622685184</v>
      </c>
      <c r="T1340" s="10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8226</v>
      </c>
      <c r="I1341">
        <v>1418056315</v>
      </c>
      <c r="J1341">
        <v>1414164715</v>
      </c>
      <c r="K1341" t="b">
        <v>0</v>
      </c>
      <c r="L1341" s="7">
        <v>37</v>
      </c>
      <c r="M1341" t="b">
        <v>0</v>
      </c>
      <c r="N1341" t="s">
        <v>8253</v>
      </c>
      <c r="O1341" s="5">
        <f t="shared" si="122"/>
        <v>6.6339999999999995</v>
      </c>
      <c r="P1341" s="6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6"/>
        <v>41936.647164351853</v>
      </c>
      <c r="T1341" s="10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8226</v>
      </c>
      <c r="I1342">
        <v>1408112253</v>
      </c>
      <c r="J1342">
        <v>1405520253</v>
      </c>
      <c r="K1342" t="b">
        <v>0</v>
      </c>
      <c r="L1342" s="7">
        <v>0</v>
      </c>
      <c r="M1342" t="b">
        <v>0</v>
      </c>
      <c r="N1342" t="s">
        <v>8253</v>
      </c>
      <c r="O1342" s="5">
        <f t="shared" si="122"/>
        <v>0</v>
      </c>
      <c r="P1342" s="6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0">
        <f t="shared" si="126"/>
        <v>41836.595520833333</v>
      </c>
      <c r="T1342" s="10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8224</v>
      </c>
      <c r="H1343" t="s">
        <v>8227</v>
      </c>
      <c r="I1343">
        <v>1475333917</v>
      </c>
      <c r="J1343">
        <v>1472569117</v>
      </c>
      <c r="K1343" t="b">
        <v>0</v>
      </c>
      <c r="L1343" s="7">
        <v>46</v>
      </c>
      <c r="M1343" t="b">
        <v>0</v>
      </c>
      <c r="N1343" t="s">
        <v>8253</v>
      </c>
      <c r="O1343" s="5">
        <f t="shared" si="122"/>
        <v>70.36</v>
      </c>
      <c r="P1343" s="6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6"/>
        <v>42612.624039351853</v>
      </c>
      <c r="T1343" s="10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8226</v>
      </c>
      <c r="I1344">
        <v>1437161739</v>
      </c>
      <c r="J1344">
        <v>1434569739</v>
      </c>
      <c r="K1344" t="b">
        <v>0</v>
      </c>
      <c r="L1344" s="7">
        <v>1</v>
      </c>
      <c r="M1344" t="b">
        <v>0</v>
      </c>
      <c r="N1344" t="s">
        <v>8253</v>
      </c>
      <c r="O1344" s="5">
        <f t="shared" si="122"/>
        <v>0.2</v>
      </c>
      <c r="P1344" s="6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6"/>
        <v>42172.816423611104</v>
      </c>
      <c r="T1344" s="10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8226</v>
      </c>
      <c r="I1345">
        <v>1471579140</v>
      </c>
      <c r="J1345">
        <v>1466512683</v>
      </c>
      <c r="K1345" t="b">
        <v>0</v>
      </c>
      <c r="L1345" s="7">
        <v>323</v>
      </c>
      <c r="M1345" t="b">
        <v>0</v>
      </c>
      <c r="N1345" t="s">
        <v>8253</v>
      </c>
      <c r="O1345" s="5">
        <f t="shared" ref="O1345:O1408" si="128">(E1345/D1345)*100</f>
        <v>102.298</v>
      </c>
      <c r="P1345" s="6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6"/>
        <v>42542.526423611111</v>
      </c>
      <c r="T1345" s="10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8224</v>
      </c>
      <c r="H1346" t="s">
        <v>8231</v>
      </c>
      <c r="I1346">
        <v>1467313039</v>
      </c>
      <c r="J1346">
        <v>1464807439</v>
      </c>
      <c r="K1346" t="b">
        <v>0</v>
      </c>
      <c r="L1346" s="7">
        <v>139</v>
      </c>
      <c r="M1346" t="b">
        <v>1</v>
      </c>
      <c r="N1346" t="s">
        <v>8254</v>
      </c>
      <c r="O1346" s="5">
        <f t="shared" si="128"/>
        <v>377.73333333333335</v>
      </c>
      <c r="P1346" s="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si="126"/>
        <v>42522.789803240739</v>
      </c>
      <c r="T1346" s="10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8226</v>
      </c>
      <c r="I1347">
        <v>1405366359</v>
      </c>
      <c r="J1347">
        <v>1402342359</v>
      </c>
      <c r="K1347" t="b">
        <v>0</v>
      </c>
      <c r="L1347" s="7">
        <v>7</v>
      </c>
      <c r="M1347" t="b">
        <v>1</v>
      </c>
      <c r="N1347" t="s">
        <v>8254</v>
      </c>
      <c r="O1347" s="5">
        <f t="shared" si="128"/>
        <v>125</v>
      </c>
      <c r="P1347" s="6">
        <f t="shared" ref="P1347:P1410" si="129">IF(L1347,E1347/L1347,0)</f>
        <v>53.571428571428569</v>
      </c>
      <c r="Q1347" t="str">
        <f t="shared" ref="Q1347:Q1410" si="130">LEFT(N1347,SEARCH("/",N1347,1)-1)</f>
        <v>publishing</v>
      </c>
      <c r="R1347" t="str">
        <f t="shared" ref="R1347:R1410" si="131">RIGHT(N1347,LEN(N1347)-SEARCH("/",N1347))</f>
        <v>nonfiction</v>
      </c>
      <c r="S1347" s="10">
        <f t="shared" ref="S1347:S1410" si="132">(((J1347/60)/60/24)+DATE(1970,1,1))</f>
        <v>41799.814340277779</v>
      </c>
      <c r="T1347" s="10">
        <f t="shared" ref="T1347:T1410" si="133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8226</v>
      </c>
      <c r="I1348">
        <v>1372297751</v>
      </c>
      <c r="J1348">
        <v>1369705751</v>
      </c>
      <c r="K1348" t="b">
        <v>0</v>
      </c>
      <c r="L1348" s="7">
        <v>149</v>
      </c>
      <c r="M1348" t="b">
        <v>1</v>
      </c>
      <c r="N1348" t="s">
        <v>8254</v>
      </c>
      <c r="O1348" s="5">
        <f t="shared" si="128"/>
        <v>147.32653061224491</v>
      </c>
      <c r="P1348" s="6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32"/>
        <v>41422.075821759259</v>
      </c>
      <c r="T1348" s="10">
        <f t="shared" si="13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8226</v>
      </c>
      <c r="I1349">
        <v>1425741525</v>
      </c>
      <c r="J1349">
        <v>1423149525</v>
      </c>
      <c r="K1349" t="b">
        <v>0</v>
      </c>
      <c r="L1349" s="7">
        <v>31</v>
      </c>
      <c r="M1349" t="b">
        <v>1</v>
      </c>
      <c r="N1349" t="s">
        <v>8254</v>
      </c>
      <c r="O1349" s="5">
        <f t="shared" si="128"/>
        <v>102.2</v>
      </c>
      <c r="P1349" s="6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32"/>
        <v>42040.638020833328</v>
      </c>
      <c r="T1349" s="10">
        <f t="shared" si="13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8226</v>
      </c>
      <c r="I1350">
        <v>1418904533</v>
      </c>
      <c r="J1350">
        <v>1416485333</v>
      </c>
      <c r="K1350" t="b">
        <v>0</v>
      </c>
      <c r="L1350" s="7">
        <v>26</v>
      </c>
      <c r="M1350" t="b">
        <v>1</v>
      </c>
      <c r="N1350" t="s">
        <v>8254</v>
      </c>
      <c r="O1350" s="5">
        <f t="shared" si="128"/>
        <v>101.8723404255319</v>
      </c>
      <c r="P1350" s="6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32"/>
        <v>41963.506168981476</v>
      </c>
      <c r="T1350" s="10">
        <f t="shared" si="13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8224</v>
      </c>
      <c r="H1351" t="s">
        <v>8231</v>
      </c>
      <c r="I1351">
        <v>1450249140</v>
      </c>
      <c r="J1351">
        <v>1447055935</v>
      </c>
      <c r="K1351" t="b">
        <v>0</v>
      </c>
      <c r="L1351" s="7">
        <v>172</v>
      </c>
      <c r="M1351" t="b">
        <v>1</v>
      </c>
      <c r="N1351" t="s">
        <v>8254</v>
      </c>
      <c r="O1351" s="5">
        <f t="shared" si="128"/>
        <v>204.2</v>
      </c>
      <c r="P1351" s="6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32"/>
        <v>42317.33258101852</v>
      </c>
      <c r="T1351" s="10">
        <f t="shared" si="13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8226</v>
      </c>
      <c r="I1352">
        <v>1451089134</v>
      </c>
      <c r="J1352">
        <v>1448497134</v>
      </c>
      <c r="K1352" t="b">
        <v>0</v>
      </c>
      <c r="L1352" s="7">
        <v>78</v>
      </c>
      <c r="M1352" t="b">
        <v>1</v>
      </c>
      <c r="N1352" t="s">
        <v>8254</v>
      </c>
      <c r="O1352" s="5">
        <f t="shared" si="128"/>
        <v>104.05</v>
      </c>
      <c r="P1352" s="6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32"/>
        <v>42334.013124999998</v>
      </c>
      <c r="T1352" s="10">
        <f t="shared" si="13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8226</v>
      </c>
      <c r="I1353">
        <v>1455299144</v>
      </c>
      <c r="J1353">
        <v>1452707144</v>
      </c>
      <c r="K1353" t="b">
        <v>0</v>
      </c>
      <c r="L1353" s="7">
        <v>120</v>
      </c>
      <c r="M1353" t="b">
        <v>1</v>
      </c>
      <c r="N1353" t="s">
        <v>8254</v>
      </c>
      <c r="O1353" s="5">
        <f t="shared" si="128"/>
        <v>101.265</v>
      </c>
      <c r="P1353" s="6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32"/>
        <v>42382.74009259259</v>
      </c>
      <c r="T1353" s="10">
        <f t="shared" si="13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8226</v>
      </c>
      <c r="I1354">
        <v>1441425540</v>
      </c>
      <c r="J1354">
        <v>1436968366</v>
      </c>
      <c r="K1354" t="b">
        <v>0</v>
      </c>
      <c r="L1354" s="7">
        <v>227</v>
      </c>
      <c r="M1354" t="b">
        <v>1</v>
      </c>
      <c r="N1354" t="s">
        <v>8254</v>
      </c>
      <c r="O1354" s="5">
        <f t="shared" si="128"/>
        <v>136.13999999999999</v>
      </c>
      <c r="P1354" s="6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32"/>
        <v>42200.578310185185</v>
      </c>
      <c r="T1354" s="10">
        <f t="shared" si="13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8226</v>
      </c>
      <c r="I1355">
        <v>1362960000</v>
      </c>
      <c r="J1355">
        <v>1359946188</v>
      </c>
      <c r="K1355" t="b">
        <v>0</v>
      </c>
      <c r="L1355" s="7">
        <v>42</v>
      </c>
      <c r="M1355" t="b">
        <v>1</v>
      </c>
      <c r="N1355" t="s">
        <v>8254</v>
      </c>
      <c r="O1355" s="5">
        <f t="shared" si="128"/>
        <v>133.6</v>
      </c>
      <c r="P1355" s="6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32"/>
        <v>41309.11791666667</v>
      </c>
      <c r="T1355" s="10">
        <f t="shared" si="13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8227</v>
      </c>
      <c r="I1356">
        <v>1465672979</v>
      </c>
      <c r="J1356">
        <v>1463080979</v>
      </c>
      <c r="K1356" t="b">
        <v>0</v>
      </c>
      <c r="L1356" s="7">
        <v>64</v>
      </c>
      <c r="M1356" t="b">
        <v>1</v>
      </c>
      <c r="N1356" t="s">
        <v>8254</v>
      </c>
      <c r="O1356" s="5">
        <f t="shared" si="128"/>
        <v>130.25</v>
      </c>
      <c r="P1356" s="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32"/>
        <v>42502.807627314818</v>
      </c>
      <c r="T1356" s="10">
        <f t="shared" si="13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8227</v>
      </c>
      <c r="I1357">
        <v>1354269600</v>
      </c>
      <c r="J1357">
        <v>1351663605</v>
      </c>
      <c r="K1357" t="b">
        <v>0</v>
      </c>
      <c r="L1357" s="7">
        <v>121</v>
      </c>
      <c r="M1357" t="b">
        <v>1</v>
      </c>
      <c r="N1357" t="s">
        <v>8254</v>
      </c>
      <c r="O1357" s="5">
        <f t="shared" si="128"/>
        <v>122.67999999999999</v>
      </c>
      <c r="P1357" s="6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32"/>
        <v>41213.254687499997</v>
      </c>
      <c r="T1357" s="10">
        <f t="shared" si="13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8226</v>
      </c>
      <c r="I1358">
        <v>1372985760</v>
      </c>
      <c r="J1358">
        <v>1370393760</v>
      </c>
      <c r="K1358" t="b">
        <v>0</v>
      </c>
      <c r="L1358" s="7">
        <v>87</v>
      </c>
      <c r="M1358" t="b">
        <v>1</v>
      </c>
      <c r="N1358" t="s">
        <v>8254</v>
      </c>
      <c r="O1358" s="5">
        <f t="shared" si="128"/>
        <v>182.81058823529412</v>
      </c>
      <c r="P1358" s="6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32"/>
        <v>41430.038888888892</v>
      </c>
      <c r="T1358" s="10">
        <f t="shared" si="13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8226</v>
      </c>
      <c r="I1359">
        <v>1362117540</v>
      </c>
      <c r="J1359">
        <v>1359587137</v>
      </c>
      <c r="K1359" t="b">
        <v>0</v>
      </c>
      <c r="L1359" s="7">
        <v>65</v>
      </c>
      <c r="M1359" t="b">
        <v>1</v>
      </c>
      <c r="N1359" t="s">
        <v>8254</v>
      </c>
      <c r="O1359" s="5">
        <f t="shared" si="128"/>
        <v>125.29999999999998</v>
      </c>
      <c r="P1359" s="6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32"/>
        <v>41304.962233796294</v>
      </c>
      <c r="T1359" s="10">
        <f t="shared" si="13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8226</v>
      </c>
      <c r="I1360">
        <v>1309009323</v>
      </c>
      <c r="J1360">
        <v>1306417323</v>
      </c>
      <c r="K1360" t="b">
        <v>0</v>
      </c>
      <c r="L1360" s="7">
        <v>49</v>
      </c>
      <c r="M1360" t="b">
        <v>1</v>
      </c>
      <c r="N1360" t="s">
        <v>8254</v>
      </c>
      <c r="O1360" s="5">
        <f t="shared" si="128"/>
        <v>111.66666666666667</v>
      </c>
      <c r="P1360" s="6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32"/>
        <v>40689.570868055554</v>
      </c>
      <c r="T1360" s="10">
        <f t="shared" si="13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8226</v>
      </c>
      <c r="I1361">
        <v>1309980790</v>
      </c>
      <c r="J1361">
        <v>1304623990</v>
      </c>
      <c r="K1361" t="b">
        <v>0</v>
      </c>
      <c r="L1361" s="7">
        <v>19</v>
      </c>
      <c r="M1361" t="b">
        <v>1</v>
      </c>
      <c r="N1361" t="s">
        <v>8254</v>
      </c>
      <c r="O1361" s="5">
        <f t="shared" si="128"/>
        <v>115.75757575757575</v>
      </c>
      <c r="P1361" s="6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32"/>
        <v>40668.814699074072</v>
      </c>
      <c r="T1361" s="10">
        <f t="shared" si="13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8226</v>
      </c>
      <c r="I1362">
        <v>1343943420</v>
      </c>
      <c r="J1362">
        <v>1341524220</v>
      </c>
      <c r="K1362" t="b">
        <v>0</v>
      </c>
      <c r="L1362" s="7">
        <v>81</v>
      </c>
      <c r="M1362" t="b">
        <v>1</v>
      </c>
      <c r="N1362" t="s">
        <v>8254</v>
      </c>
      <c r="O1362" s="5">
        <f t="shared" si="128"/>
        <v>173.2</v>
      </c>
      <c r="P1362" s="6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32"/>
        <v>41095.900694444441</v>
      </c>
      <c r="T1362" s="10">
        <f t="shared" si="13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8227</v>
      </c>
      <c r="I1363">
        <v>1403370772</v>
      </c>
      <c r="J1363">
        <v>1400778772</v>
      </c>
      <c r="K1363" t="b">
        <v>0</v>
      </c>
      <c r="L1363" s="7">
        <v>264</v>
      </c>
      <c r="M1363" t="b">
        <v>1</v>
      </c>
      <c r="N1363" t="s">
        <v>8254</v>
      </c>
      <c r="O1363" s="5">
        <f t="shared" si="128"/>
        <v>125.98333333333333</v>
      </c>
      <c r="P1363" s="6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32"/>
        <v>41781.717268518521</v>
      </c>
      <c r="T1363" s="10">
        <f t="shared" si="13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8226</v>
      </c>
      <c r="I1364">
        <v>1378592731</v>
      </c>
      <c r="J1364">
        <v>1373408731</v>
      </c>
      <c r="K1364" t="b">
        <v>0</v>
      </c>
      <c r="L1364" s="7">
        <v>25</v>
      </c>
      <c r="M1364" t="b">
        <v>1</v>
      </c>
      <c r="N1364" t="s">
        <v>8254</v>
      </c>
      <c r="O1364" s="5">
        <f t="shared" si="128"/>
        <v>109.1</v>
      </c>
      <c r="P1364" s="6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32"/>
        <v>41464.934386574074</v>
      </c>
      <c r="T1364" s="10">
        <f t="shared" si="13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8226</v>
      </c>
      <c r="I1365">
        <v>1455523140</v>
      </c>
      <c r="J1365">
        <v>1453925727</v>
      </c>
      <c r="K1365" t="b">
        <v>0</v>
      </c>
      <c r="L1365" s="7">
        <v>5</v>
      </c>
      <c r="M1365" t="b">
        <v>1</v>
      </c>
      <c r="N1365" t="s">
        <v>8254</v>
      </c>
      <c r="O1365" s="5">
        <f t="shared" si="128"/>
        <v>100</v>
      </c>
      <c r="P1365" s="6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32"/>
        <v>42396.8440625</v>
      </c>
      <c r="T1365" s="10">
        <f t="shared" si="13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8224</v>
      </c>
      <c r="H1366" t="s">
        <v>8233</v>
      </c>
      <c r="I1366">
        <v>1420648906</v>
      </c>
      <c r="J1366">
        <v>1415464906</v>
      </c>
      <c r="K1366" t="b">
        <v>0</v>
      </c>
      <c r="L1366" s="7">
        <v>144</v>
      </c>
      <c r="M1366" t="b">
        <v>1</v>
      </c>
      <c r="N1366" t="s">
        <v>8256</v>
      </c>
      <c r="O1366" s="5">
        <f t="shared" si="128"/>
        <v>118.64285714285714</v>
      </c>
      <c r="P1366" s="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32"/>
        <v>41951.695671296293</v>
      </c>
      <c r="T1366" s="10">
        <f t="shared" si="13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8226</v>
      </c>
      <c r="I1367">
        <v>1426523752</v>
      </c>
      <c r="J1367">
        <v>1423935352</v>
      </c>
      <c r="K1367" t="b">
        <v>0</v>
      </c>
      <c r="L1367" s="7">
        <v>92</v>
      </c>
      <c r="M1367" t="b">
        <v>1</v>
      </c>
      <c r="N1367" t="s">
        <v>8256</v>
      </c>
      <c r="O1367" s="5">
        <f t="shared" si="128"/>
        <v>100.26666666666667</v>
      </c>
      <c r="P1367" s="6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32"/>
        <v>42049.733240740738</v>
      </c>
      <c r="T1367" s="10">
        <f t="shared" si="13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8226</v>
      </c>
      <c r="I1368">
        <v>1417049663</v>
      </c>
      <c r="J1368">
        <v>1413158063</v>
      </c>
      <c r="K1368" t="b">
        <v>0</v>
      </c>
      <c r="L1368" s="7">
        <v>147</v>
      </c>
      <c r="M1368" t="b">
        <v>1</v>
      </c>
      <c r="N1368" t="s">
        <v>8256</v>
      </c>
      <c r="O1368" s="5">
        <f t="shared" si="128"/>
        <v>126.48920000000001</v>
      </c>
      <c r="P1368" s="6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32"/>
        <v>41924.996099537035</v>
      </c>
      <c r="T1368" s="10">
        <f t="shared" si="13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8226</v>
      </c>
      <c r="I1369">
        <v>1447463050</v>
      </c>
      <c r="J1369">
        <v>1444867450</v>
      </c>
      <c r="K1369" t="b">
        <v>0</v>
      </c>
      <c r="L1369" s="7">
        <v>90</v>
      </c>
      <c r="M1369" t="b">
        <v>1</v>
      </c>
      <c r="N1369" t="s">
        <v>8256</v>
      </c>
      <c r="O1369" s="5">
        <f t="shared" si="128"/>
        <v>114.26</v>
      </c>
      <c r="P1369" s="6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32"/>
        <v>42292.002893518518</v>
      </c>
      <c r="T1369" s="10">
        <f t="shared" si="13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8226</v>
      </c>
      <c r="I1370">
        <v>1434342894</v>
      </c>
      <c r="J1370">
        <v>1432269294</v>
      </c>
      <c r="K1370" t="b">
        <v>0</v>
      </c>
      <c r="L1370" s="7">
        <v>87</v>
      </c>
      <c r="M1370" t="b">
        <v>1</v>
      </c>
      <c r="N1370" t="s">
        <v>8256</v>
      </c>
      <c r="O1370" s="5">
        <f t="shared" si="128"/>
        <v>110.7</v>
      </c>
      <c r="P1370" s="6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32"/>
        <v>42146.190902777773</v>
      </c>
      <c r="T1370" s="10">
        <f t="shared" si="13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8226</v>
      </c>
      <c r="I1371">
        <v>1397225746</v>
      </c>
      <c r="J1371">
        <v>1394633746</v>
      </c>
      <c r="K1371" t="b">
        <v>0</v>
      </c>
      <c r="L1371" s="7">
        <v>406</v>
      </c>
      <c r="M1371" t="b">
        <v>1</v>
      </c>
      <c r="N1371" t="s">
        <v>8256</v>
      </c>
      <c r="O1371" s="5">
        <f t="shared" si="128"/>
        <v>105.34805315203954</v>
      </c>
      <c r="P1371" s="6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32"/>
        <v>41710.594282407408</v>
      </c>
      <c r="T1371" s="10">
        <f t="shared" si="13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8226</v>
      </c>
      <c r="I1372">
        <v>1381881890</v>
      </c>
      <c r="J1372">
        <v>1380585890</v>
      </c>
      <c r="K1372" t="b">
        <v>0</v>
      </c>
      <c r="L1372" s="7">
        <v>20</v>
      </c>
      <c r="M1372" t="b">
        <v>1</v>
      </c>
      <c r="N1372" t="s">
        <v>8256</v>
      </c>
      <c r="O1372" s="5">
        <f t="shared" si="128"/>
        <v>103.66666666666666</v>
      </c>
      <c r="P1372" s="6">
        <f t="shared" si="129"/>
        <v>77.75</v>
      </c>
      <c r="Q1372" t="str">
        <f t="shared" si="130"/>
        <v>music</v>
      </c>
      <c r="R1372" t="str">
        <f t="shared" si="131"/>
        <v>rock</v>
      </c>
      <c r="S1372" s="10">
        <f t="shared" si="132"/>
        <v>41548.00335648148</v>
      </c>
      <c r="T1372" s="10">
        <f t="shared" si="13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8226</v>
      </c>
      <c r="I1373">
        <v>1431022342</v>
      </c>
      <c r="J1373">
        <v>1428430342</v>
      </c>
      <c r="K1373" t="b">
        <v>0</v>
      </c>
      <c r="L1373" s="7">
        <v>70</v>
      </c>
      <c r="M1373" t="b">
        <v>1</v>
      </c>
      <c r="N1373" t="s">
        <v>8256</v>
      </c>
      <c r="O1373" s="5">
        <f t="shared" si="128"/>
        <v>107.08672667523933</v>
      </c>
      <c r="P1373" s="6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32"/>
        <v>42101.758587962962</v>
      </c>
      <c r="T1373" s="10">
        <f t="shared" si="13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8226</v>
      </c>
      <c r="I1374">
        <v>1342115132</v>
      </c>
      <c r="J1374">
        <v>1339523132</v>
      </c>
      <c r="K1374" t="b">
        <v>0</v>
      </c>
      <c r="L1374" s="7">
        <v>16</v>
      </c>
      <c r="M1374" t="b">
        <v>1</v>
      </c>
      <c r="N1374" t="s">
        <v>8256</v>
      </c>
      <c r="O1374" s="5">
        <f t="shared" si="128"/>
        <v>124</v>
      </c>
      <c r="P1374" s="6">
        <f t="shared" si="129"/>
        <v>38.75</v>
      </c>
      <c r="Q1374" t="str">
        <f t="shared" si="130"/>
        <v>music</v>
      </c>
      <c r="R1374" t="str">
        <f t="shared" si="131"/>
        <v>rock</v>
      </c>
      <c r="S1374" s="10">
        <f t="shared" si="132"/>
        <v>41072.739953703705</v>
      </c>
      <c r="T1374" s="10">
        <f t="shared" si="13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8226</v>
      </c>
      <c r="I1375">
        <v>1483138233</v>
      </c>
      <c r="J1375">
        <v>1480546233</v>
      </c>
      <c r="K1375" t="b">
        <v>0</v>
      </c>
      <c r="L1375" s="7">
        <v>52</v>
      </c>
      <c r="M1375" t="b">
        <v>1</v>
      </c>
      <c r="N1375" t="s">
        <v>8256</v>
      </c>
      <c r="O1375" s="5">
        <f t="shared" si="128"/>
        <v>105.01</v>
      </c>
      <c r="P1375" s="6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32"/>
        <v>42704.95177083333</v>
      </c>
      <c r="T1375" s="10">
        <f t="shared" si="13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8226</v>
      </c>
      <c r="I1376">
        <v>1458874388</v>
      </c>
      <c r="J1376">
        <v>1456285988</v>
      </c>
      <c r="K1376" t="b">
        <v>0</v>
      </c>
      <c r="L1376" s="7">
        <v>66</v>
      </c>
      <c r="M1376" t="b">
        <v>1</v>
      </c>
      <c r="N1376" t="s">
        <v>8256</v>
      </c>
      <c r="O1376" s="5">
        <f t="shared" si="128"/>
        <v>189.46666666666667</v>
      </c>
      <c r="P1376" s="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32"/>
        <v>42424.161898148144</v>
      </c>
      <c r="T1376" s="10">
        <f t="shared" si="13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8224</v>
      </c>
      <c r="H1377" t="s">
        <v>8229</v>
      </c>
      <c r="I1377">
        <v>1484444119</v>
      </c>
      <c r="J1377">
        <v>1481852119</v>
      </c>
      <c r="K1377" t="b">
        <v>0</v>
      </c>
      <c r="L1377" s="7">
        <v>109</v>
      </c>
      <c r="M1377" t="b">
        <v>1</v>
      </c>
      <c r="N1377" t="s">
        <v>8256</v>
      </c>
      <c r="O1377" s="5">
        <f t="shared" si="128"/>
        <v>171.32499999999999</v>
      </c>
      <c r="P1377" s="6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32"/>
        <v>42720.066192129627</v>
      </c>
      <c r="T1377" s="10">
        <f t="shared" si="13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8227</v>
      </c>
      <c r="I1378">
        <v>1480784606</v>
      </c>
      <c r="J1378">
        <v>1478189006</v>
      </c>
      <c r="K1378" t="b">
        <v>0</v>
      </c>
      <c r="L1378" s="7">
        <v>168</v>
      </c>
      <c r="M1378" t="b">
        <v>1</v>
      </c>
      <c r="N1378" t="s">
        <v>8256</v>
      </c>
      <c r="O1378" s="5">
        <f t="shared" si="128"/>
        <v>252.48648648648651</v>
      </c>
      <c r="P1378" s="6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32"/>
        <v>42677.669050925921</v>
      </c>
      <c r="T1378" s="10">
        <f t="shared" si="13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8226</v>
      </c>
      <c r="I1379">
        <v>1486095060</v>
      </c>
      <c r="J1379">
        <v>1484198170</v>
      </c>
      <c r="K1379" t="b">
        <v>0</v>
      </c>
      <c r="L1379" s="7">
        <v>31</v>
      </c>
      <c r="M1379" t="b">
        <v>1</v>
      </c>
      <c r="N1379" t="s">
        <v>8256</v>
      </c>
      <c r="O1379" s="5">
        <f t="shared" si="128"/>
        <v>116.15384615384616</v>
      </c>
      <c r="P1379" s="6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32"/>
        <v>42747.219560185185</v>
      </c>
      <c r="T1379" s="10">
        <f t="shared" si="13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8227</v>
      </c>
      <c r="I1380">
        <v>1470075210</v>
      </c>
      <c r="J1380">
        <v>1468779210</v>
      </c>
      <c r="K1380" t="b">
        <v>0</v>
      </c>
      <c r="L1380" s="7">
        <v>133</v>
      </c>
      <c r="M1380" t="b">
        <v>1</v>
      </c>
      <c r="N1380" t="s">
        <v>8256</v>
      </c>
      <c r="O1380" s="5">
        <f t="shared" si="128"/>
        <v>203.35000000000002</v>
      </c>
      <c r="P1380" s="6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32"/>
        <v>42568.759374999994</v>
      </c>
      <c r="T1380" s="10">
        <f t="shared" si="13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8226</v>
      </c>
      <c r="I1381">
        <v>1433504876</v>
      </c>
      <c r="J1381">
        <v>1430912876</v>
      </c>
      <c r="K1381" t="b">
        <v>0</v>
      </c>
      <c r="L1381" s="7">
        <v>151</v>
      </c>
      <c r="M1381" t="b">
        <v>1</v>
      </c>
      <c r="N1381" t="s">
        <v>8256</v>
      </c>
      <c r="O1381" s="5">
        <f t="shared" si="128"/>
        <v>111.60000000000001</v>
      </c>
      <c r="P1381" s="6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32"/>
        <v>42130.491620370376</v>
      </c>
      <c r="T1381" s="10">
        <f t="shared" si="13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8226</v>
      </c>
      <c r="I1382">
        <v>1433815200</v>
      </c>
      <c r="J1382">
        <v>1431886706</v>
      </c>
      <c r="K1382" t="b">
        <v>0</v>
      </c>
      <c r="L1382" s="7">
        <v>5</v>
      </c>
      <c r="M1382" t="b">
        <v>1</v>
      </c>
      <c r="N1382" t="s">
        <v>8256</v>
      </c>
      <c r="O1382" s="5">
        <f t="shared" si="128"/>
        <v>424</v>
      </c>
      <c r="P1382" s="6">
        <f t="shared" si="129"/>
        <v>21.2</v>
      </c>
      <c r="Q1382" t="str">
        <f t="shared" si="130"/>
        <v>music</v>
      </c>
      <c r="R1382" t="str">
        <f t="shared" si="131"/>
        <v>rock</v>
      </c>
      <c r="S1382" s="10">
        <f t="shared" si="132"/>
        <v>42141.762800925921</v>
      </c>
      <c r="T1382" s="10">
        <f t="shared" si="13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8226</v>
      </c>
      <c r="I1383">
        <v>1482988125</v>
      </c>
      <c r="J1383">
        <v>1480396125</v>
      </c>
      <c r="K1383" t="b">
        <v>0</v>
      </c>
      <c r="L1383" s="7">
        <v>73</v>
      </c>
      <c r="M1383" t="b">
        <v>1</v>
      </c>
      <c r="N1383" t="s">
        <v>8256</v>
      </c>
      <c r="O1383" s="5">
        <f t="shared" si="128"/>
        <v>107.1</v>
      </c>
      <c r="P1383" s="6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32"/>
        <v>42703.214409722219</v>
      </c>
      <c r="T1383" s="10">
        <f t="shared" si="13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8226</v>
      </c>
      <c r="I1384">
        <v>1367867536</v>
      </c>
      <c r="J1384">
        <v>1365275536</v>
      </c>
      <c r="K1384" t="b">
        <v>0</v>
      </c>
      <c r="L1384" s="7">
        <v>148</v>
      </c>
      <c r="M1384" t="b">
        <v>1</v>
      </c>
      <c r="N1384" t="s">
        <v>8256</v>
      </c>
      <c r="O1384" s="5">
        <f t="shared" si="128"/>
        <v>104.3625</v>
      </c>
      <c r="P1384" s="6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32"/>
        <v>41370.800185185188</v>
      </c>
      <c r="T1384" s="10">
        <f t="shared" si="13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8224</v>
      </c>
      <c r="H1385" t="s">
        <v>8231</v>
      </c>
      <c r="I1385">
        <v>1482457678</v>
      </c>
      <c r="J1385">
        <v>1480729678</v>
      </c>
      <c r="K1385" t="b">
        <v>0</v>
      </c>
      <c r="L1385" s="7">
        <v>93</v>
      </c>
      <c r="M1385" t="b">
        <v>1</v>
      </c>
      <c r="N1385" t="s">
        <v>8256</v>
      </c>
      <c r="O1385" s="5">
        <f t="shared" si="128"/>
        <v>212.40909090909091</v>
      </c>
      <c r="P1385" s="6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32"/>
        <v>42707.074976851851</v>
      </c>
      <c r="T1385" s="10">
        <f t="shared" si="13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8226</v>
      </c>
      <c r="I1386">
        <v>1436117922</v>
      </c>
      <c r="J1386">
        <v>1433525922</v>
      </c>
      <c r="K1386" t="b">
        <v>0</v>
      </c>
      <c r="L1386" s="7">
        <v>63</v>
      </c>
      <c r="M1386" t="b">
        <v>1</v>
      </c>
      <c r="N1386" t="s">
        <v>8256</v>
      </c>
      <c r="O1386" s="5">
        <f t="shared" si="128"/>
        <v>124.08571428571429</v>
      </c>
      <c r="P1386" s="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32"/>
        <v>42160.735208333332</v>
      </c>
      <c r="T1386" s="10">
        <f t="shared" si="13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8224</v>
      </c>
      <c r="H1387" t="s">
        <v>8229</v>
      </c>
      <c r="I1387">
        <v>1461931860</v>
      </c>
      <c r="J1387">
        <v>1457109121</v>
      </c>
      <c r="K1387" t="b">
        <v>0</v>
      </c>
      <c r="L1387" s="7">
        <v>134</v>
      </c>
      <c r="M1387" t="b">
        <v>1</v>
      </c>
      <c r="N1387" t="s">
        <v>8256</v>
      </c>
      <c r="O1387" s="5">
        <f t="shared" si="128"/>
        <v>110.406125</v>
      </c>
      <c r="P1387" s="6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32"/>
        <v>42433.688900462963</v>
      </c>
      <c r="T1387" s="10">
        <f t="shared" si="13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8226</v>
      </c>
      <c r="I1388">
        <v>1438183889</v>
      </c>
      <c r="J1388">
        <v>1435591889</v>
      </c>
      <c r="K1388" t="b">
        <v>0</v>
      </c>
      <c r="L1388" s="7">
        <v>14</v>
      </c>
      <c r="M1388" t="b">
        <v>1</v>
      </c>
      <c r="N1388" t="s">
        <v>8256</v>
      </c>
      <c r="O1388" s="5">
        <f t="shared" si="128"/>
        <v>218.75</v>
      </c>
      <c r="P1388" s="6">
        <f t="shared" si="129"/>
        <v>62.5</v>
      </c>
      <c r="Q1388" t="str">
        <f t="shared" si="130"/>
        <v>music</v>
      </c>
      <c r="R1388" t="str">
        <f t="shared" si="131"/>
        <v>rock</v>
      </c>
      <c r="S1388" s="10">
        <f t="shared" si="132"/>
        <v>42184.646863425922</v>
      </c>
      <c r="T1388" s="10">
        <f t="shared" si="13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8226</v>
      </c>
      <c r="I1389">
        <v>1433305800</v>
      </c>
      <c r="J1389">
        <v>1430604395</v>
      </c>
      <c r="K1389" t="b">
        <v>0</v>
      </c>
      <c r="L1389" s="7">
        <v>78</v>
      </c>
      <c r="M1389" t="b">
        <v>1</v>
      </c>
      <c r="N1389" t="s">
        <v>8256</v>
      </c>
      <c r="O1389" s="5">
        <f t="shared" si="128"/>
        <v>136.625</v>
      </c>
      <c r="P1389" s="6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32"/>
        <v>42126.92123842593</v>
      </c>
      <c r="T1389" s="10">
        <f t="shared" si="13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8226</v>
      </c>
      <c r="I1390">
        <v>1476720840</v>
      </c>
      <c r="J1390">
        <v>1474469117</v>
      </c>
      <c r="K1390" t="b">
        <v>0</v>
      </c>
      <c r="L1390" s="7">
        <v>112</v>
      </c>
      <c r="M1390" t="b">
        <v>1</v>
      </c>
      <c r="N1390" t="s">
        <v>8256</v>
      </c>
      <c r="O1390" s="5">
        <f t="shared" si="128"/>
        <v>134.8074</v>
      </c>
      <c r="P1390" s="6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32"/>
        <v>42634.614780092597</v>
      </c>
      <c r="T1390" s="10">
        <f t="shared" si="13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8227</v>
      </c>
      <c r="I1391">
        <v>1471087957</v>
      </c>
      <c r="J1391">
        <v>1468495957</v>
      </c>
      <c r="K1391" t="b">
        <v>0</v>
      </c>
      <c r="L1391" s="7">
        <v>34</v>
      </c>
      <c r="M1391" t="b">
        <v>1</v>
      </c>
      <c r="N1391" t="s">
        <v>8256</v>
      </c>
      <c r="O1391" s="5">
        <f t="shared" si="128"/>
        <v>145.4</v>
      </c>
      <c r="P1391" s="6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32"/>
        <v>42565.480983796297</v>
      </c>
      <c r="T1391" s="10">
        <f t="shared" si="13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8226</v>
      </c>
      <c r="I1392">
        <v>1430154720</v>
      </c>
      <c r="J1392">
        <v>1427224606</v>
      </c>
      <c r="K1392" t="b">
        <v>0</v>
      </c>
      <c r="L1392" s="7">
        <v>19</v>
      </c>
      <c r="M1392" t="b">
        <v>1</v>
      </c>
      <c r="N1392" t="s">
        <v>8256</v>
      </c>
      <c r="O1392" s="5">
        <f t="shared" si="128"/>
        <v>109.10714285714285</v>
      </c>
      <c r="P1392" s="6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32"/>
        <v>42087.803310185183</v>
      </c>
      <c r="T1392" s="10">
        <f t="shared" si="13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8226</v>
      </c>
      <c r="I1393">
        <v>1440219540</v>
      </c>
      <c r="J1393">
        <v>1436369818</v>
      </c>
      <c r="K1393" t="b">
        <v>0</v>
      </c>
      <c r="L1393" s="7">
        <v>13</v>
      </c>
      <c r="M1393" t="b">
        <v>1</v>
      </c>
      <c r="N1393" t="s">
        <v>8256</v>
      </c>
      <c r="O1393" s="5">
        <f t="shared" si="128"/>
        <v>110.2</v>
      </c>
      <c r="P1393" s="6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32"/>
        <v>42193.650671296295</v>
      </c>
      <c r="T1393" s="10">
        <f t="shared" si="13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8226</v>
      </c>
      <c r="I1394">
        <v>1456976586</v>
      </c>
      <c r="J1394">
        <v>1454298186</v>
      </c>
      <c r="K1394" t="b">
        <v>0</v>
      </c>
      <c r="L1394" s="7">
        <v>104</v>
      </c>
      <c r="M1394" t="b">
        <v>1</v>
      </c>
      <c r="N1394" t="s">
        <v>8256</v>
      </c>
      <c r="O1394" s="5">
        <f t="shared" si="128"/>
        <v>113.64000000000001</v>
      </c>
      <c r="P1394" s="6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32"/>
        <v>42401.154930555553</v>
      </c>
      <c r="T1394" s="10">
        <f t="shared" si="13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8226</v>
      </c>
      <c r="I1395">
        <v>1470068523</v>
      </c>
      <c r="J1395">
        <v>1467476523</v>
      </c>
      <c r="K1395" t="b">
        <v>0</v>
      </c>
      <c r="L1395" s="7">
        <v>52</v>
      </c>
      <c r="M1395" t="b">
        <v>1</v>
      </c>
      <c r="N1395" t="s">
        <v>8256</v>
      </c>
      <c r="O1395" s="5">
        <f t="shared" si="128"/>
        <v>102.35000000000001</v>
      </c>
      <c r="P1395" s="6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32"/>
        <v>42553.681979166664</v>
      </c>
      <c r="T1395" s="10">
        <f t="shared" si="13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8226</v>
      </c>
      <c r="I1396">
        <v>1488337200</v>
      </c>
      <c r="J1396">
        <v>1484623726</v>
      </c>
      <c r="K1396" t="b">
        <v>0</v>
      </c>
      <c r="L1396" s="7">
        <v>17</v>
      </c>
      <c r="M1396" t="b">
        <v>1</v>
      </c>
      <c r="N1396" t="s">
        <v>8256</v>
      </c>
      <c r="O1396" s="5">
        <f t="shared" si="128"/>
        <v>122.13333333333334</v>
      </c>
      <c r="P1396" s="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32"/>
        <v>42752.144976851851</v>
      </c>
      <c r="T1396" s="10">
        <f t="shared" si="13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8226</v>
      </c>
      <c r="I1397">
        <v>1484430481</v>
      </c>
      <c r="J1397">
        <v>1481838481</v>
      </c>
      <c r="K1397" t="b">
        <v>0</v>
      </c>
      <c r="L1397" s="7">
        <v>82</v>
      </c>
      <c r="M1397" t="b">
        <v>1</v>
      </c>
      <c r="N1397" t="s">
        <v>8256</v>
      </c>
      <c r="O1397" s="5">
        <f t="shared" si="128"/>
        <v>111.88571428571427</v>
      </c>
      <c r="P1397" s="6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32"/>
        <v>42719.90834490741</v>
      </c>
      <c r="T1397" s="10">
        <f t="shared" si="13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8226</v>
      </c>
      <c r="I1398">
        <v>1423871882</v>
      </c>
      <c r="J1398">
        <v>1421279882</v>
      </c>
      <c r="K1398" t="b">
        <v>0</v>
      </c>
      <c r="L1398" s="7">
        <v>73</v>
      </c>
      <c r="M1398" t="b">
        <v>1</v>
      </c>
      <c r="N1398" t="s">
        <v>8256</v>
      </c>
      <c r="O1398" s="5">
        <f t="shared" si="128"/>
        <v>107.3</v>
      </c>
      <c r="P1398" s="6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32"/>
        <v>42018.99863425926</v>
      </c>
      <c r="T1398" s="10">
        <f t="shared" si="13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8226</v>
      </c>
      <c r="I1399">
        <v>1477603140</v>
      </c>
      <c r="J1399">
        <v>1475013710</v>
      </c>
      <c r="K1399" t="b">
        <v>0</v>
      </c>
      <c r="L1399" s="7">
        <v>158</v>
      </c>
      <c r="M1399" t="b">
        <v>1</v>
      </c>
      <c r="N1399" t="s">
        <v>8256</v>
      </c>
      <c r="O1399" s="5">
        <f t="shared" si="128"/>
        <v>113.85000000000001</v>
      </c>
      <c r="P1399" s="6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32"/>
        <v>42640.917939814812</v>
      </c>
      <c r="T1399" s="10">
        <f t="shared" si="13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8226</v>
      </c>
      <c r="I1400">
        <v>1467752334</v>
      </c>
      <c r="J1400">
        <v>1465160334</v>
      </c>
      <c r="K1400" t="b">
        <v>0</v>
      </c>
      <c r="L1400" s="7">
        <v>65</v>
      </c>
      <c r="M1400" t="b">
        <v>1</v>
      </c>
      <c r="N1400" t="s">
        <v>8256</v>
      </c>
      <c r="O1400" s="5">
        <f t="shared" si="128"/>
        <v>109.68181818181819</v>
      </c>
      <c r="P1400" s="6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32"/>
        <v>42526.874236111107</v>
      </c>
      <c r="T1400" s="10">
        <f t="shared" si="13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8226</v>
      </c>
      <c r="I1401">
        <v>1412640373</v>
      </c>
      <c r="J1401">
        <v>1410048373</v>
      </c>
      <c r="K1401" t="b">
        <v>0</v>
      </c>
      <c r="L1401" s="7">
        <v>184</v>
      </c>
      <c r="M1401" t="b">
        <v>1</v>
      </c>
      <c r="N1401" t="s">
        <v>8256</v>
      </c>
      <c r="O1401" s="5">
        <f t="shared" si="128"/>
        <v>126.14444444444443</v>
      </c>
      <c r="P1401" s="6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32"/>
        <v>41889.004317129627</v>
      </c>
      <c r="T1401" s="10">
        <f t="shared" si="13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8227</v>
      </c>
      <c r="I1402">
        <v>1465709400</v>
      </c>
      <c r="J1402">
        <v>1462695073</v>
      </c>
      <c r="K1402" t="b">
        <v>0</v>
      </c>
      <c r="L1402" s="7">
        <v>34</v>
      </c>
      <c r="M1402" t="b">
        <v>1</v>
      </c>
      <c r="N1402" t="s">
        <v>8256</v>
      </c>
      <c r="O1402" s="5">
        <f t="shared" si="128"/>
        <v>167.42857142857144</v>
      </c>
      <c r="P1402" s="6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32"/>
        <v>42498.341122685189</v>
      </c>
      <c r="T1402" s="10">
        <f t="shared" si="13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8226</v>
      </c>
      <c r="I1403">
        <v>1369612474</v>
      </c>
      <c r="J1403">
        <v>1367798074</v>
      </c>
      <c r="K1403" t="b">
        <v>0</v>
      </c>
      <c r="L1403" s="7">
        <v>240</v>
      </c>
      <c r="M1403" t="b">
        <v>1</v>
      </c>
      <c r="N1403" t="s">
        <v>8256</v>
      </c>
      <c r="O1403" s="5">
        <f t="shared" si="128"/>
        <v>496.52000000000004</v>
      </c>
      <c r="P1403" s="6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32"/>
        <v>41399.99622685185</v>
      </c>
      <c r="T1403" s="10">
        <f t="shared" si="13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8227</v>
      </c>
      <c r="I1404">
        <v>1430439411</v>
      </c>
      <c r="J1404">
        <v>1425259011</v>
      </c>
      <c r="K1404" t="b">
        <v>0</v>
      </c>
      <c r="L1404" s="7">
        <v>113</v>
      </c>
      <c r="M1404" t="b">
        <v>1</v>
      </c>
      <c r="N1404" t="s">
        <v>8256</v>
      </c>
      <c r="O1404" s="5">
        <f t="shared" si="128"/>
        <v>109.16</v>
      </c>
      <c r="P1404" s="6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32"/>
        <v>42065.053368055553</v>
      </c>
      <c r="T1404" s="10">
        <f t="shared" si="13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8226</v>
      </c>
      <c r="I1405">
        <v>1374802235</v>
      </c>
      <c r="J1405">
        <v>1372210235</v>
      </c>
      <c r="K1405" t="b">
        <v>0</v>
      </c>
      <c r="L1405" s="7">
        <v>66</v>
      </c>
      <c r="M1405" t="b">
        <v>1</v>
      </c>
      <c r="N1405" t="s">
        <v>8256</v>
      </c>
      <c r="O1405" s="5">
        <f t="shared" si="128"/>
        <v>102.57499999999999</v>
      </c>
      <c r="P1405" s="6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32"/>
        <v>41451.062905092593</v>
      </c>
      <c r="T1405" s="10">
        <f t="shared" si="13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8224</v>
      </c>
      <c r="H1406" t="s">
        <v>8227</v>
      </c>
      <c r="I1406">
        <v>1424607285</v>
      </c>
      <c r="J1406">
        <v>1422447285</v>
      </c>
      <c r="K1406" t="b">
        <v>1</v>
      </c>
      <c r="L1406" s="7">
        <v>5</v>
      </c>
      <c r="M1406" t="b">
        <v>0</v>
      </c>
      <c r="N1406" t="s">
        <v>8267</v>
      </c>
      <c r="O1406" s="5">
        <f t="shared" si="128"/>
        <v>1.6620689655172414</v>
      </c>
      <c r="P1406" s="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32"/>
        <v>42032.510243055556</v>
      </c>
      <c r="T1406" s="10">
        <f t="shared" si="13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8226</v>
      </c>
      <c r="I1407">
        <v>1417195201</v>
      </c>
      <c r="J1407">
        <v>1414599601</v>
      </c>
      <c r="K1407" t="b">
        <v>1</v>
      </c>
      <c r="L1407" s="7">
        <v>17</v>
      </c>
      <c r="M1407" t="b">
        <v>0</v>
      </c>
      <c r="N1407" t="s">
        <v>8267</v>
      </c>
      <c r="O1407" s="5">
        <f t="shared" si="128"/>
        <v>0.42</v>
      </c>
      <c r="P1407" s="6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32"/>
        <v>41941.680567129632</v>
      </c>
      <c r="T1407" s="10">
        <f t="shared" si="13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8224</v>
      </c>
      <c r="H1408" t="s">
        <v>8229</v>
      </c>
      <c r="I1408">
        <v>1449914400</v>
      </c>
      <c r="J1408">
        <v>1445336607</v>
      </c>
      <c r="K1408" t="b">
        <v>0</v>
      </c>
      <c r="L1408" s="7">
        <v>3</v>
      </c>
      <c r="M1408" t="b">
        <v>0</v>
      </c>
      <c r="N1408" t="s">
        <v>8267</v>
      </c>
      <c r="O1408" s="5">
        <f t="shared" si="128"/>
        <v>0.125</v>
      </c>
      <c r="P1408" s="6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32"/>
        <v>42297.432951388888</v>
      </c>
      <c r="T1408" s="10">
        <f t="shared" si="13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8226</v>
      </c>
      <c r="I1409">
        <v>1407847978</v>
      </c>
      <c r="J1409">
        <v>1405687978</v>
      </c>
      <c r="K1409" t="b">
        <v>0</v>
      </c>
      <c r="L1409" s="7">
        <v>2</v>
      </c>
      <c r="M1409" t="b">
        <v>0</v>
      </c>
      <c r="N1409" t="s">
        <v>8267</v>
      </c>
      <c r="O1409" s="5">
        <f t="shared" ref="O1409:O1472" si="134">(E1409/D1409)*100</f>
        <v>0.5</v>
      </c>
      <c r="P1409" s="6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32"/>
        <v>41838.536782407406</v>
      </c>
      <c r="T1409" s="10">
        <f t="shared" si="13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8224</v>
      </c>
      <c r="H1410" t="s">
        <v>8227</v>
      </c>
      <c r="I1410">
        <v>1447451756</v>
      </c>
      <c r="J1410">
        <v>1444856156</v>
      </c>
      <c r="K1410" t="b">
        <v>0</v>
      </c>
      <c r="L1410" s="7">
        <v>6</v>
      </c>
      <c r="M1410" t="b">
        <v>0</v>
      </c>
      <c r="N1410" t="s">
        <v>8267</v>
      </c>
      <c r="O1410" s="5">
        <f t="shared" si="134"/>
        <v>7.1999999999999993</v>
      </c>
      <c r="P1410" s="6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0">
        <f t="shared" si="132"/>
        <v>42291.872175925921</v>
      </c>
      <c r="T1410" s="10">
        <f t="shared" si="13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8226</v>
      </c>
      <c r="I1411">
        <v>1420085535</v>
      </c>
      <c r="J1411">
        <v>1414897935</v>
      </c>
      <c r="K1411" t="b">
        <v>0</v>
      </c>
      <c r="L1411" s="7">
        <v>0</v>
      </c>
      <c r="M1411" t="b">
        <v>0</v>
      </c>
      <c r="N1411" t="s">
        <v>8267</v>
      </c>
      <c r="O1411" s="5">
        <f t="shared" si="134"/>
        <v>0</v>
      </c>
      <c r="P1411" s="6">
        <f t="shared" ref="P1411:P1474" si="135">IF(L1411,E1411/L1411,0)</f>
        <v>0</v>
      </c>
      <c r="Q1411" t="str">
        <f t="shared" ref="Q1411:Q1474" si="136">LEFT(N1411,SEARCH("/",N1411,1)-1)</f>
        <v>publishing</v>
      </c>
      <c r="R1411" t="str">
        <f t="shared" ref="R1411:R1474" si="137">RIGHT(N1411,LEN(N1411)-SEARCH("/",N1411))</f>
        <v>translations</v>
      </c>
      <c r="S1411" s="10">
        <f t="shared" ref="S1411:S1474" si="138">(((J1411/60)/60/24)+DATE(1970,1,1))</f>
        <v>41945.133506944447</v>
      </c>
      <c r="T1411" s="10">
        <f t="shared" ref="T1411:T1474" si="139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8224</v>
      </c>
      <c r="H1412" t="s">
        <v>8229</v>
      </c>
      <c r="I1412">
        <v>1464939520</v>
      </c>
      <c r="J1412">
        <v>1461051520</v>
      </c>
      <c r="K1412" t="b">
        <v>0</v>
      </c>
      <c r="L1412" s="7">
        <v>1</v>
      </c>
      <c r="M1412" t="b">
        <v>0</v>
      </c>
      <c r="N1412" t="s">
        <v>8267</v>
      </c>
      <c r="O1412" s="5">
        <f t="shared" si="134"/>
        <v>1.6666666666666666E-2</v>
      </c>
      <c r="P1412" s="6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8"/>
        <v>42479.318518518514</v>
      </c>
      <c r="T1412" s="10">
        <f t="shared" si="13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8224</v>
      </c>
      <c r="H1413" t="s">
        <v>8227</v>
      </c>
      <c r="I1413">
        <v>1423185900</v>
      </c>
      <c r="J1413">
        <v>1420766700</v>
      </c>
      <c r="K1413" t="b">
        <v>0</v>
      </c>
      <c r="L1413" s="7">
        <v>3</v>
      </c>
      <c r="M1413" t="b">
        <v>0</v>
      </c>
      <c r="N1413" t="s">
        <v>8267</v>
      </c>
      <c r="O1413" s="5">
        <f t="shared" si="134"/>
        <v>0.23333333333333336</v>
      </c>
      <c r="P1413" s="6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8"/>
        <v>42013.059027777781</v>
      </c>
      <c r="T1413" s="10">
        <f t="shared" si="13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8226</v>
      </c>
      <c r="I1414">
        <v>1417656699</v>
      </c>
      <c r="J1414">
        <v>1415064699</v>
      </c>
      <c r="K1414" t="b">
        <v>0</v>
      </c>
      <c r="L1414" s="7">
        <v>13</v>
      </c>
      <c r="M1414" t="b">
        <v>0</v>
      </c>
      <c r="N1414" t="s">
        <v>8267</v>
      </c>
      <c r="O1414" s="5">
        <f t="shared" si="134"/>
        <v>4.5714285714285712</v>
      </c>
      <c r="P1414" s="6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8"/>
        <v>41947.063645833332</v>
      </c>
      <c r="T1414" s="10">
        <f t="shared" si="13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8224</v>
      </c>
      <c r="H1415" t="s">
        <v>8229</v>
      </c>
      <c r="I1415">
        <v>1455964170</v>
      </c>
      <c r="J1415">
        <v>1450780170</v>
      </c>
      <c r="K1415" t="b">
        <v>0</v>
      </c>
      <c r="L1415" s="7">
        <v>1</v>
      </c>
      <c r="M1415" t="b">
        <v>0</v>
      </c>
      <c r="N1415" t="s">
        <v>8267</v>
      </c>
      <c r="O1415" s="5">
        <f t="shared" si="134"/>
        <v>5</v>
      </c>
      <c r="P1415" s="6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8"/>
        <v>42360.437152777777</v>
      </c>
      <c r="T1415" s="10">
        <f t="shared" si="13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8226</v>
      </c>
      <c r="I1416">
        <v>1483423467</v>
      </c>
      <c r="J1416">
        <v>1480831467</v>
      </c>
      <c r="K1416" t="b">
        <v>0</v>
      </c>
      <c r="L1416" s="7">
        <v>1</v>
      </c>
      <c r="M1416" t="b">
        <v>0</v>
      </c>
      <c r="N1416" t="s">
        <v>8267</v>
      </c>
      <c r="O1416" s="5">
        <f t="shared" si="134"/>
        <v>0.2</v>
      </c>
      <c r="P1416" s="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8"/>
        <v>42708.25309027778</v>
      </c>
      <c r="T1416" s="10">
        <f t="shared" si="13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8226</v>
      </c>
      <c r="I1417">
        <v>1439741591</v>
      </c>
      <c r="J1417">
        <v>1436285591</v>
      </c>
      <c r="K1417" t="b">
        <v>0</v>
      </c>
      <c r="L1417" s="7">
        <v>9</v>
      </c>
      <c r="M1417" t="b">
        <v>0</v>
      </c>
      <c r="N1417" t="s">
        <v>8267</v>
      </c>
      <c r="O1417" s="5">
        <f t="shared" si="134"/>
        <v>18.181818181818183</v>
      </c>
      <c r="P1417" s="6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8"/>
        <v>42192.675821759258</v>
      </c>
      <c r="T1417" s="10">
        <f t="shared" si="13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8226</v>
      </c>
      <c r="I1418">
        <v>1448147619</v>
      </c>
      <c r="J1418">
        <v>1445552019</v>
      </c>
      <c r="K1418" t="b">
        <v>0</v>
      </c>
      <c r="L1418" s="7">
        <v>0</v>
      </c>
      <c r="M1418" t="b">
        <v>0</v>
      </c>
      <c r="N1418" t="s">
        <v>8267</v>
      </c>
      <c r="O1418" s="5">
        <f t="shared" si="134"/>
        <v>0</v>
      </c>
      <c r="P1418" s="6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0">
        <f t="shared" si="138"/>
        <v>42299.926145833335</v>
      </c>
      <c r="T1418" s="10">
        <f t="shared" si="13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8226</v>
      </c>
      <c r="I1419">
        <v>1442315460</v>
      </c>
      <c r="J1419">
        <v>1439696174</v>
      </c>
      <c r="K1419" t="b">
        <v>0</v>
      </c>
      <c r="L1419" s="7">
        <v>2</v>
      </c>
      <c r="M1419" t="b">
        <v>0</v>
      </c>
      <c r="N1419" t="s">
        <v>8267</v>
      </c>
      <c r="O1419" s="5">
        <f t="shared" si="134"/>
        <v>1.2222222222222223</v>
      </c>
      <c r="P1419" s="6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8"/>
        <v>42232.15016203704</v>
      </c>
      <c r="T1419" s="10">
        <f t="shared" si="13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8224</v>
      </c>
      <c r="H1420" t="s">
        <v>8229</v>
      </c>
      <c r="I1420">
        <v>1456397834</v>
      </c>
      <c r="J1420">
        <v>1453805834</v>
      </c>
      <c r="K1420" t="b">
        <v>0</v>
      </c>
      <c r="L1420" s="7">
        <v>1</v>
      </c>
      <c r="M1420" t="b">
        <v>0</v>
      </c>
      <c r="N1420" t="s">
        <v>8267</v>
      </c>
      <c r="O1420" s="5">
        <f t="shared" si="134"/>
        <v>0.2</v>
      </c>
      <c r="P1420" s="6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8"/>
        <v>42395.456412037034</v>
      </c>
      <c r="T1420" s="10">
        <f t="shared" si="13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8226</v>
      </c>
      <c r="I1421">
        <v>1476010619</v>
      </c>
      <c r="J1421">
        <v>1473418619</v>
      </c>
      <c r="K1421" t="b">
        <v>0</v>
      </c>
      <c r="L1421" s="7">
        <v>10</v>
      </c>
      <c r="M1421" t="b">
        <v>0</v>
      </c>
      <c r="N1421" t="s">
        <v>8267</v>
      </c>
      <c r="O1421" s="5">
        <f t="shared" si="134"/>
        <v>7.0634920634920633</v>
      </c>
      <c r="P1421" s="6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8"/>
        <v>42622.456238425926</v>
      </c>
      <c r="T1421" s="10">
        <f t="shared" si="13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8226</v>
      </c>
      <c r="I1422">
        <v>1467129686</v>
      </c>
      <c r="J1422">
        <v>1464969686</v>
      </c>
      <c r="K1422" t="b">
        <v>0</v>
      </c>
      <c r="L1422" s="7">
        <v>3</v>
      </c>
      <c r="M1422" t="b">
        <v>0</v>
      </c>
      <c r="N1422" t="s">
        <v>8267</v>
      </c>
      <c r="O1422" s="5">
        <f t="shared" si="134"/>
        <v>2.7272727272727271</v>
      </c>
      <c r="P1422" s="6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8"/>
        <v>42524.667662037042</v>
      </c>
      <c r="T1422" s="10">
        <f t="shared" si="13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8224</v>
      </c>
      <c r="H1423" t="s">
        <v>8235</v>
      </c>
      <c r="I1423">
        <v>1423432709</v>
      </c>
      <c r="J1423">
        <v>1420840709</v>
      </c>
      <c r="K1423" t="b">
        <v>0</v>
      </c>
      <c r="L1423" s="7">
        <v>2</v>
      </c>
      <c r="M1423" t="b">
        <v>0</v>
      </c>
      <c r="N1423" t="s">
        <v>8267</v>
      </c>
      <c r="O1423" s="5">
        <f t="shared" si="134"/>
        <v>0.1</v>
      </c>
      <c r="P1423" s="6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8"/>
        <v>42013.915613425925</v>
      </c>
      <c r="T1423" s="10">
        <f t="shared" si="13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8224</v>
      </c>
      <c r="H1424" t="s">
        <v>8230</v>
      </c>
      <c r="I1424">
        <v>1474436704</v>
      </c>
      <c r="J1424">
        <v>1471844704</v>
      </c>
      <c r="K1424" t="b">
        <v>0</v>
      </c>
      <c r="L1424" s="7">
        <v>2</v>
      </c>
      <c r="M1424" t="b">
        <v>0</v>
      </c>
      <c r="N1424" t="s">
        <v>8267</v>
      </c>
      <c r="O1424" s="5">
        <f t="shared" si="134"/>
        <v>0.104</v>
      </c>
      <c r="P1424" s="6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8"/>
        <v>42604.239629629628</v>
      </c>
      <c r="T1424" s="10">
        <f t="shared" si="13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8224</v>
      </c>
      <c r="H1425" t="s">
        <v>8228</v>
      </c>
      <c r="I1425">
        <v>1451637531</v>
      </c>
      <c r="J1425">
        <v>1449045531</v>
      </c>
      <c r="K1425" t="b">
        <v>0</v>
      </c>
      <c r="L1425" s="7">
        <v>1</v>
      </c>
      <c r="M1425" t="b">
        <v>0</v>
      </c>
      <c r="N1425" t="s">
        <v>8267</v>
      </c>
      <c r="O1425" s="5">
        <f t="shared" si="134"/>
        <v>0.33333333333333337</v>
      </c>
      <c r="P1425" s="6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8"/>
        <v>42340.360312500001</v>
      </c>
      <c r="T1425" s="10">
        <f t="shared" si="13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8226</v>
      </c>
      <c r="I1426">
        <v>1479233602</v>
      </c>
      <c r="J1426">
        <v>1478106802</v>
      </c>
      <c r="K1426" t="b">
        <v>0</v>
      </c>
      <c r="L1426" s="7">
        <v>14</v>
      </c>
      <c r="M1426" t="b">
        <v>0</v>
      </c>
      <c r="N1426" t="s">
        <v>8267</v>
      </c>
      <c r="O1426" s="5">
        <f t="shared" si="134"/>
        <v>20.36</v>
      </c>
      <c r="P1426" s="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8"/>
        <v>42676.717615740738</v>
      </c>
      <c r="T1426" s="10">
        <f t="shared" si="13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8226</v>
      </c>
      <c r="I1427">
        <v>1430276959</v>
      </c>
      <c r="J1427">
        <v>1427684959</v>
      </c>
      <c r="K1427" t="b">
        <v>0</v>
      </c>
      <c r="L1427" s="7">
        <v>0</v>
      </c>
      <c r="M1427" t="b">
        <v>0</v>
      </c>
      <c r="N1427" t="s">
        <v>8267</v>
      </c>
      <c r="O1427" s="5">
        <f t="shared" si="134"/>
        <v>0</v>
      </c>
      <c r="P1427" s="6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0">
        <f t="shared" si="138"/>
        <v>42093.131469907406</v>
      </c>
      <c r="T1427" s="10">
        <f t="shared" si="13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8224</v>
      </c>
      <c r="H1428" t="s">
        <v>8229</v>
      </c>
      <c r="I1428">
        <v>1440408120</v>
      </c>
      <c r="J1428">
        <v>1435224120</v>
      </c>
      <c r="K1428" t="b">
        <v>0</v>
      </c>
      <c r="L1428" s="7">
        <v>0</v>
      </c>
      <c r="M1428" t="b">
        <v>0</v>
      </c>
      <c r="N1428" t="s">
        <v>8267</v>
      </c>
      <c r="O1428" s="5">
        <f t="shared" si="134"/>
        <v>0</v>
      </c>
      <c r="P1428" s="6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0">
        <f t="shared" si="138"/>
        <v>42180.390277777777</v>
      </c>
      <c r="T1428" s="10">
        <f t="shared" si="13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8224</v>
      </c>
      <c r="H1429" t="s">
        <v>8229</v>
      </c>
      <c r="I1429">
        <v>1474230385</v>
      </c>
      <c r="J1429">
        <v>1471638385</v>
      </c>
      <c r="K1429" t="b">
        <v>0</v>
      </c>
      <c r="L1429" s="7">
        <v>4</v>
      </c>
      <c r="M1429" t="b">
        <v>0</v>
      </c>
      <c r="N1429" t="s">
        <v>8267</v>
      </c>
      <c r="O1429" s="5">
        <f t="shared" si="134"/>
        <v>8.3800000000000008</v>
      </c>
      <c r="P1429" s="6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8"/>
        <v>42601.851678240739</v>
      </c>
      <c r="T1429" s="10">
        <f t="shared" si="13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8224</v>
      </c>
      <c r="H1430" t="s">
        <v>8229</v>
      </c>
      <c r="I1430">
        <v>1459584417</v>
      </c>
      <c r="J1430">
        <v>1456996017</v>
      </c>
      <c r="K1430" t="b">
        <v>0</v>
      </c>
      <c r="L1430" s="7">
        <v>3</v>
      </c>
      <c r="M1430" t="b">
        <v>0</v>
      </c>
      <c r="N1430" t="s">
        <v>8267</v>
      </c>
      <c r="O1430" s="5">
        <f t="shared" si="134"/>
        <v>4.5</v>
      </c>
      <c r="P1430" s="6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8"/>
        <v>42432.379826388889</v>
      </c>
      <c r="T1430" s="10">
        <f t="shared" si="13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8226</v>
      </c>
      <c r="I1431">
        <v>1428629242</v>
      </c>
      <c r="J1431">
        <v>1426037242</v>
      </c>
      <c r="K1431" t="b">
        <v>0</v>
      </c>
      <c r="L1431" s="7">
        <v>0</v>
      </c>
      <c r="M1431" t="b">
        <v>0</v>
      </c>
      <c r="N1431" t="s">
        <v>8267</v>
      </c>
      <c r="O1431" s="5">
        <f t="shared" si="134"/>
        <v>0</v>
      </c>
      <c r="P1431" s="6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0">
        <f t="shared" si="138"/>
        <v>42074.060671296291</v>
      </c>
      <c r="T1431" s="10">
        <f t="shared" si="13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8226</v>
      </c>
      <c r="I1432">
        <v>1419017488</v>
      </c>
      <c r="J1432">
        <v>1416339088</v>
      </c>
      <c r="K1432" t="b">
        <v>0</v>
      </c>
      <c r="L1432" s="7">
        <v>5</v>
      </c>
      <c r="M1432" t="b">
        <v>0</v>
      </c>
      <c r="N1432" t="s">
        <v>8267</v>
      </c>
      <c r="O1432" s="5">
        <f t="shared" si="134"/>
        <v>8.06</v>
      </c>
      <c r="P1432" s="6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8"/>
        <v>41961.813518518517</v>
      </c>
      <c r="T1432" s="10">
        <f t="shared" si="13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8226</v>
      </c>
      <c r="I1433">
        <v>1448517816</v>
      </c>
      <c r="J1433">
        <v>1445922216</v>
      </c>
      <c r="K1433" t="b">
        <v>0</v>
      </c>
      <c r="L1433" s="7">
        <v>47</v>
      </c>
      <c r="M1433" t="b">
        <v>0</v>
      </c>
      <c r="N1433" t="s">
        <v>8267</v>
      </c>
      <c r="O1433" s="5">
        <f t="shared" si="134"/>
        <v>31.94705882352941</v>
      </c>
      <c r="P1433" s="6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8"/>
        <v>42304.210833333331</v>
      </c>
      <c r="T1433" s="10">
        <f t="shared" si="13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8226</v>
      </c>
      <c r="I1434">
        <v>1437417828</v>
      </c>
      <c r="J1434">
        <v>1434825828</v>
      </c>
      <c r="K1434" t="b">
        <v>0</v>
      </c>
      <c r="L1434" s="7">
        <v>0</v>
      </c>
      <c r="M1434" t="b">
        <v>0</v>
      </c>
      <c r="N1434" t="s">
        <v>8267</v>
      </c>
      <c r="O1434" s="5">
        <f t="shared" si="134"/>
        <v>0</v>
      </c>
      <c r="P1434" s="6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0">
        <f t="shared" si="138"/>
        <v>42175.780416666668</v>
      </c>
      <c r="T1434" s="10">
        <f t="shared" si="13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8224</v>
      </c>
      <c r="H1435" t="s">
        <v>8229</v>
      </c>
      <c r="I1435">
        <v>1481367600</v>
      </c>
      <c r="J1435">
        <v>1477839675</v>
      </c>
      <c r="K1435" t="b">
        <v>0</v>
      </c>
      <c r="L1435" s="7">
        <v>10</v>
      </c>
      <c r="M1435" t="b">
        <v>0</v>
      </c>
      <c r="N1435" t="s">
        <v>8267</v>
      </c>
      <c r="O1435" s="5">
        <f t="shared" si="134"/>
        <v>6.708333333333333</v>
      </c>
      <c r="P1435" s="6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8"/>
        <v>42673.625868055555</v>
      </c>
      <c r="T1435" s="10">
        <f t="shared" si="13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8224</v>
      </c>
      <c r="H1436" t="s">
        <v>8233</v>
      </c>
      <c r="I1436">
        <v>1433775600</v>
      </c>
      <c r="J1436">
        <v>1431973478</v>
      </c>
      <c r="K1436" t="b">
        <v>0</v>
      </c>
      <c r="L1436" s="7">
        <v>11</v>
      </c>
      <c r="M1436" t="b">
        <v>0</v>
      </c>
      <c r="N1436" t="s">
        <v>8267</v>
      </c>
      <c r="O1436" s="5">
        <f t="shared" si="134"/>
        <v>9.9878048780487809</v>
      </c>
      <c r="P1436" s="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8"/>
        <v>42142.767106481479</v>
      </c>
      <c r="T1436" s="10">
        <f t="shared" si="13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8224</v>
      </c>
      <c r="H1437" t="s">
        <v>8229</v>
      </c>
      <c r="I1437">
        <v>1444589020</v>
      </c>
      <c r="J1437">
        <v>1441997020</v>
      </c>
      <c r="K1437" t="b">
        <v>0</v>
      </c>
      <c r="L1437" s="7">
        <v>2</v>
      </c>
      <c r="M1437" t="b">
        <v>0</v>
      </c>
      <c r="N1437" t="s">
        <v>8267</v>
      </c>
      <c r="O1437" s="5">
        <f t="shared" si="134"/>
        <v>0.1</v>
      </c>
      <c r="P1437" s="6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8"/>
        <v>42258.780324074076</v>
      </c>
      <c r="T1437" s="10">
        <f t="shared" si="13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8224</v>
      </c>
      <c r="H1438" t="s">
        <v>8229</v>
      </c>
      <c r="I1438">
        <v>1456043057</v>
      </c>
      <c r="J1438">
        <v>1453451057</v>
      </c>
      <c r="K1438" t="b">
        <v>0</v>
      </c>
      <c r="L1438" s="7">
        <v>2</v>
      </c>
      <c r="M1438" t="b">
        <v>0</v>
      </c>
      <c r="N1438" t="s">
        <v>8267</v>
      </c>
      <c r="O1438" s="5">
        <f t="shared" si="134"/>
        <v>0.77</v>
      </c>
      <c r="P1438" s="6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8"/>
        <v>42391.35019675926</v>
      </c>
      <c r="T1438" s="10">
        <f t="shared" si="13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8226</v>
      </c>
      <c r="I1439">
        <v>1405227540</v>
      </c>
      <c r="J1439">
        <v>1402058739</v>
      </c>
      <c r="K1439" t="b">
        <v>0</v>
      </c>
      <c r="L1439" s="7">
        <v>22</v>
      </c>
      <c r="M1439" t="b">
        <v>0</v>
      </c>
      <c r="N1439" t="s">
        <v>8267</v>
      </c>
      <c r="O1439" s="5">
        <f t="shared" si="134"/>
        <v>26.900000000000002</v>
      </c>
      <c r="P1439" s="6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8"/>
        <v>41796.531701388885</v>
      </c>
      <c r="T1439" s="10">
        <f t="shared" si="13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8224</v>
      </c>
      <c r="H1440" t="s">
        <v>8233</v>
      </c>
      <c r="I1440">
        <v>1461765300</v>
      </c>
      <c r="J1440">
        <v>1459198499</v>
      </c>
      <c r="K1440" t="b">
        <v>0</v>
      </c>
      <c r="L1440" s="7">
        <v>8</v>
      </c>
      <c r="M1440" t="b">
        <v>0</v>
      </c>
      <c r="N1440" t="s">
        <v>8267</v>
      </c>
      <c r="O1440" s="5">
        <f t="shared" si="134"/>
        <v>3</v>
      </c>
      <c r="P1440" s="6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8"/>
        <v>42457.871516203704</v>
      </c>
      <c r="T1440" s="10">
        <f t="shared" si="13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8224</v>
      </c>
      <c r="H1441" t="s">
        <v>8231</v>
      </c>
      <c r="I1441">
        <v>1425758101</v>
      </c>
      <c r="J1441">
        <v>1423166101</v>
      </c>
      <c r="K1441" t="b">
        <v>0</v>
      </c>
      <c r="L1441" s="7">
        <v>6</v>
      </c>
      <c r="M1441" t="b">
        <v>0</v>
      </c>
      <c r="N1441" t="s">
        <v>8267</v>
      </c>
      <c r="O1441" s="5">
        <f t="shared" si="134"/>
        <v>6.6055045871559637</v>
      </c>
      <c r="P1441" s="6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8"/>
        <v>42040.829872685179</v>
      </c>
      <c r="T1441" s="10">
        <f t="shared" si="13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8224</v>
      </c>
      <c r="H1442" t="s">
        <v>8229</v>
      </c>
      <c r="I1442">
        <v>1464285463</v>
      </c>
      <c r="J1442">
        <v>1461693463</v>
      </c>
      <c r="K1442" t="b">
        <v>0</v>
      </c>
      <c r="L1442" s="7">
        <v>1</v>
      </c>
      <c r="M1442" t="b">
        <v>0</v>
      </c>
      <c r="N1442" t="s">
        <v>8267</v>
      </c>
      <c r="O1442" s="5">
        <f t="shared" si="134"/>
        <v>7.6923076923076927E-3</v>
      </c>
      <c r="P1442" s="6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8"/>
        <v>42486.748414351852</v>
      </c>
      <c r="T1442" s="10">
        <f t="shared" si="13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8224</v>
      </c>
      <c r="H1443" t="s">
        <v>8227</v>
      </c>
      <c r="I1443">
        <v>1441995769</v>
      </c>
      <c r="J1443">
        <v>1436811769</v>
      </c>
      <c r="K1443" t="b">
        <v>0</v>
      </c>
      <c r="L1443" s="7">
        <v>3</v>
      </c>
      <c r="M1443" t="b">
        <v>0</v>
      </c>
      <c r="N1443" t="s">
        <v>8267</v>
      </c>
      <c r="O1443" s="5">
        <f t="shared" si="134"/>
        <v>1.1222222222222222</v>
      </c>
      <c r="P1443" s="6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8"/>
        <v>42198.765844907408</v>
      </c>
      <c r="T1443" s="10">
        <f t="shared" si="13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8226</v>
      </c>
      <c r="I1444">
        <v>1464190158</v>
      </c>
      <c r="J1444">
        <v>1461598158</v>
      </c>
      <c r="K1444" t="b">
        <v>0</v>
      </c>
      <c r="L1444" s="7">
        <v>0</v>
      </c>
      <c r="M1444" t="b">
        <v>0</v>
      </c>
      <c r="N1444" t="s">
        <v>8267</v>
      </c>
      <c r="O1444" s="5">
        <f t="shared" si="134"/>
        <v>0</v>
      </c>
      <c r="P1444" s="6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0">
        <f t="shared" si="138"/>
        <v>42485.64534722222</v>
      </c>
      <c r="T1444" s="10">
        <f t="shared" si="13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8224</v>
      </c>
      <c r="H1445" t="s">
        <v>8229</v>
      </c>
      <c r="I1445">
        <v>1483395209</v>
      </c>
      <c r="J1445">
        <v>1480803209</v>
      </c>
      <c r="K1445" t="b">
        <v>0</v>
      </c>
      <c r="L1445" s="7">
        <v>0</v>
      </c>
      <c r="M1445" t="b">
        <v>0</v>
      </c>
      <c r="N1445" t="s">
        <v>8267</v>
      </c>
      <c r="O1445" s="5">
        <f t="shared" si="134"/>
        <v>0</v>
      </c>
      <c r="P1445" s="6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0">
        <f t="shared" si="138"/>
        <v>42707.926030092596</v>
      </c>
      <c r="T1445" s="10">
        <f t="shared" si="13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8224</v>
      </c>
      <c r="H1446" t="s">
        <v>8229</v>
      </c>
      <c r="I1446">
        <v>1442091462</v>
      </c>
      <c r="J1446">
        <v>1436907462</v>
      </c>
      <c r="K1446" t="b">
        <v>0</v>
      </c>
      <c r="L1446" s="7">
        <v>0</v>
      </c>
      <c r="M1446" t="b">
        <v>0</v>
      </c>
      <c r="N1446" t="s">
        <v>8267</v>
      </c>
      <c r="O1446" s="5">
        <f t="shared" si="134"/>
        <v>0</v>
      </c>
      <c r="P1446" s="6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0">
        <f t="shared" si="138"/>
        <v>42199.873402777783</v>
      </c>
      <c r="T1446" s="10">
        <f t="shared" si="13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8224</v>
      </c>
      <c r="H1447" t="s">
        <v>8229</v>
      </c>
      <c r="I1447">
        <v>1434286855</v>
      </c>
      <c r="J1447">
        <v>1431694855</v>
      </c>
      <c r="K1447" t="b">
        <v>0</v>
      </c>
      <c r="L1447" s="7">
        <v>0</v>
      </c>
      <c r="M1447" t="b">
        <v>0</v>
      </c>
      <c r="N1447" t="s">
        <v>8267</v>
      </c>
      <c r="O1447" s="5">
        <f t="shared" si="134"/>
        <v>0</v>
      </c>
      <c r="P1447" s="6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0">
        <f t="shared" si="138"/>
        <v>42139.542303240742</v>
      </c>
      <c r="T1447" s="10">
        <f t="shared" si="13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8224</v>
      </c>
      <c r="H1448" t="s">
        <v>8229</v>
      </c>
      <c r="I1448">
        <v>1461235478</v>
      </c>
      <c r="J1448">
        <v>1459507478</v>
      </c>
      <c r="K1448" t="b">
        <v>0</v>
      </c>
      <c r="L1448" s="7">
        <v>0</v>
      </c>
      <c r="M1448" t="b">
        <v>0</v>
      </c>
      <c r="N1448" t="s">
        <v>8267</v>
      </c>
      <c r="O1448" s="5">
        <f t="shared" si="134"/>
        <v>0</v>
      </c>
      <c r="P1448" s="6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0">
        <f t="shared" si="138"/>
        <v>42461.447662037041</v>
      </c>
      <c r="T1448" s="10">
        <f t="shared" si="13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8226</v>
      </c>
      <c r="I1449">
        <v>1467999134</v>
      </c>
      <c r="J1449">
        <v>1465407134</v>
      </c>
      <c r="K1449" t="b">
        <v>0</v>
      </c>
      <c r="L1449" s="7">
        <v>3</v>
      </c>
      <c r="M1449" t="b">
        <v>0</v>
      </c>
      <c r="N1449" t="s">
        <v>8267</v>
      </c>
      <c r="O1449" s="5">
        <f t="shared" si="134"/>
        <v>1.4999999999999999E-2</v>
      </c>
      <c r="P1449" s="6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8"/>
        <v>42529.730717592596</v>
      </c>
      <c r="T1449" s="10">
        <f t="shared" si="13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8224</v>
      </c>
      <c r="H1450" t="s">
        <v>8228</v>
      </c>
      <c r="I1450">
        <v>1432272300</v>
      </c>
      <c r="J1450">
        <v>1429655318</v>
      </c>
      <c r="K1450" t="b">
        <v>0</v>
      </c>
      <c r="L1450" s="7">
        <v>0</v>
      </c>
      <c r="M1450" t="b">
        <v>0</v>
      </c>
      <c r="N1450" t="s">
        <v>8267</v>
      </c>
      <c r="O1450" s="5">
        <f t="shared" si="134"/>
        <v>0</v>
      </c>
      <c r="P1450" s="6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0">
        <f t="shared" si="138"/>
        <v>42115.936550925922</v>
      </c>
      <c r="T1450" s="10">
        <f t="shared" si="13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8226</v>
      </c>
      <c r="I1451">
        <v>1431286105</v>
      </c>
      <c r="J1451">
        <v>1427138905</v>
      </c>
      <c r="K1451" t="b">
        <v>0</v>
      </c>
      <c r="L1451" s="7">
        <v>0</v>
      </c>
      <c r="M1451" t="b">
        <v>0</v>
      </c>
      <c r="N1451" t="s">
        <v>8267</v>
      </c>
      <c r="O1451" s="5">
        <f t="shared" si="134"/>
        <v>0</v>
      </c>
      <c r="P1451" s="6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0">
        <f t="shared" si="138"/>
        <v>42086.811400462961</v>
      </c>
      <c r="T1451" s="10">
        <f t="shared" si="13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8226</v>
      </c>
      <c r="I1452">
        <v>1455941197</v>
      </c>
      <c r="J1452">
        <v>1453349197</v>
      </c>
      <c r="K1452" t="b">
        <v>0</v>
      </c>
      <c r="L1452" s="7">
        <v>1</v>
      </c>
      <c r="M1452" t="b">
        <v>0</v>
      </c>
      <c r="N1452" t="s">
        <v>8267</v>
      </c>
      <c r="O1452" s="5">
        <f t="shared" si="134"/>
        <v>1E-3</v>
      </c>
      <c r="P1452" s="6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8"/>
        <v>42390.171261574069</v>
      </c>
      <c r="T1452" s="10">
        <f t="shared" si="13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8226</v>
      </c>
      <c r="I1453">
        <v>1416355259</v>
      </c>
      <c r="J1453">
        <v>1413759659</v>
      </c>
      <c r="K1453" t="b">
        <v>0</v>
      </c>
      <c r="L1453" s="7">
        <v>2</v>
      </c>
      <c r="M1453" t="b">
        <v>0</v>
      </c>
      <c r="N1453" t="s">
        <v>8267</v>
      </c>
      <c r="O1453" s="5">
        <f t="shared" si="134"/>
        <v>1.0554089709762533E-2</v>
      </c>
      <c r="P1453" s="6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8"/>
        <v>41931.959016203706</v>
      </c>
      <c r="T1453" s="10">
        <f t="shared" si="13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8226</v>
      </c>
      <c r="I1454">
        <v>1406566363</v>
      </c>
      <c r="J1454">
        <v>1403974363</v>
      </c>
      <c r="K1454" t="b">
        <v>0</v>
      </c>
      <c r="L1454" s="7">
        <v>0</v>
      </c>
      <c r="M1454" t="b">
        <v>0</v>
      </c>
      <c r="N1454" t="s">
        <v>8267</v>
      </c>
      <c r="O1454" s="5">
        <f t="shared" si="134"/>
        <v>0</v>
      </c>
      <c r="P1454" s="6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0">
        <f t="shared" si="138"/>
        <v>41818.703275462962</v>
      </c>
      <c r="T1454" s="10">
        <f t="shared" si="13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8224</v>
      </c>
      <c r="H1455" t="s">
        <v>8229</v>
      </c>
      <c r="I1455">
        <v>1492270947</v>
      </c>
      <c r="J1455">
        <v>1488386547</v>
      </c>
      <c r="K1455" t="b">
        <v>0</v>
      </c>
      <c r="L1455" s="7">
        <v>0</v>
      </c>
      <c r="M1455" t="b">
        <v>0</v>
      </c>
      <c r="N1455" t="s">
        <v>8267</v>
      </c>
      <c r="O1455" s="5">
        <f t="shared" si="134"/>
        <v>0</v>
      </c>
      <c r="P1455" s="6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0">
        <f t="shared" si="138"/>
        <v>42795.696145833332</v>
      </c>
      <c r="T1455" s="10">
        <f t="shared" si="13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8224</v>
      </c>
      <c r="H1456" t="s">
        <v>8229</v>
      </c>
      <c r="I1456">
        <v>1461535140</v>
      </c>
      <c r="J1456">
        <v>1459716480</v>
      </c>
      <c r="K1456" t="b">
        <v>0</v>
      </c>
      <c r="L1456" s="7">
        <v>1</v>
      </c>
      <c r="M1456" t="b">
        <v>0</v>
      </c>
      <c r="N1456" t="s">
        <v>8267</v>
      </c>
      <c r="O1456" s="5">
        <f t="shared" si="134"/>
        <v>0.85714285714285721</v>
      </c>
      <c r="P1456" s="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8"/>
        <v>42463.866666666669</v>
      </c>
      <c r="T1456" s="10">
        <f t="shared" si="13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8226</v>
      </c>
      <c r="I1457">
        <v>1409924340</v>
      </c>
      <c r="J1457">
        <v>1405181320</v>
      </c>
      <c r="K1457" t="b">
        <v>0</v>
      </c>
      <c r="L1457" s="7">
        <v>7</v>
      </c>
      <c r="M1457" t="b">
        <v>0</v>
      </c>
      <c r="N1457" t="s">
        <v>8267</v>
      </c>
      <c r="O1457" s="5">
        <f t="shared" si="134"/>
        <v>10.5</v>
      </c>
      <c r="P1457" s="6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8"/>
        <v>41832.672685185185</v>
      </c>
      <c r="T1457" s="10">
        <f t="shared" si="13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8224</v>
      </c>
      <c r="H1458" t="s">
        <v>8229</v>
      </c>
      <c r="I1458">
        <v>1483459365</v>
      </c>
      <c r="J1458">
        <v>1480867365</v>
      </c>
      <c r="K1458" t="b">
        <v>0</v>
      </c>
      <c r="L1458" s="7">
        <v>3</v>
      </c>
      <c r="M1458" t="b">
        <v>0</v>
      </c>
      <c r="N1458" t="s">
        <v>8267</v>
      </c>
      <c r="O1458" s="5">
        <f t="shared" si="134"/>
        <v>2.9000000000000004</v>
      </c>
      <c r="P1458" s="6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8"/>
        <v>42708.668576388889</v>
      </c>
      <c r="T1458" s="10">
        <f t="shared" si="13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8226</v>
      </c>
      <c r="I1459">
        <v>1447281044</v>
      </c>
      <c r="J1459">
        <v>1444685444</v>
      </c>
      <c r="K1459" t="b">
        <v>0</v>
      </c>
      <c r="L1459" s="7">
        <v>0</v>
      </c>
      <c r="M1459" t="b">
        <v>0</v>
      </c>
      <c r="N1459" t="s">
        <v>8267</v>
      </c>
      <c r="O1459" s="5">
        <f t="shared" si="134"/>
        <v>0</v>
      </c>
      <c r="P1459" s="6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0">
        <f t="shared" si="138"/>
        <v>42289.89634259259</v>
      </c>
      <c r="T1459" s="10">
        <f t="shared" si="13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8226</v>
      </c>
      <c r="I1460">
        <v>1407729600</v>
      </c>
      <c r="J1460">
        <v>1405097760</v>
      </c>
      <c r="K1460" t="b">
        <v>0</v>
      </c>
      <c r="L1460" s="7">
        <v>0</v>
      </c>
      <c r="M1460" t="b">
        <v>0</v>
      </c>
      <c r="N1460" t="s">
        <v>8267</v>
      </c>
      <c r="O1460" s="5">
        <f t="shared" si="134"/>
        <v>0</v>
      </c>
      <c r="P1460" s="6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0">
        <f t="shared" si="138"/>
        <v>41831.705555555556</v>
      </c>
      <c r="T1460" s="10">
        <f t="shared" si="13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8224</v>
      </c>
      <c r="H1461" t="s">
        <v>8233</v>
      </c>
      <c r="I1461">
        <v>1449077100</v>
      </c>
      <c r="J1461">
        <v>1446612896</v>
      </c>
      <c r="K1461" t="b">
        <v>0</v>
      </c>
      <c r="L1461" s="7">
        <v>0</v>
      </c>
      <c r="M1461" t="b">
        <v>0</v>
      </c>
      <c r="N1461" t="s">
        <v>8267</v>
      </c>
      <c r="O1461" s="5">
        <f t="shared" si="134"/>
        <v>0</v>
      </c>
      <c r="P1461" s="6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0">
        <f t="shared" si="138"/>
        <v>42312.204814814817</v>
      </c>
      <c r="T1461" s="10">
        <f t="shared" si="13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8226</v>
      </c>
      <c r="I1462">
        <v>1417391100</v>
      </c>
      <c r="J1462">
        <v>1412371898</v>
      </c>
      <c r="K1462" t="b">
        <v>0</v>
      </c>
      <c r="L1462" s="7">
        <v>0</v>
      </c>
      <c r="M1462" t="b">
        <v>0</v>
      </c>
      <c r="N1462" t="s">
        <v>8267</v>
      </c>
      <c r="O1462" s="5">
        <f t="shared" si="134"/>
        <v>0</v>
      </c>
      <c r="P1462" s="6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0">
        <f t="shared" si="138"/>
        <v>41915.896967592591</v>
      </c>
      <c r="T1462" s="10">
        <f t="shared" si="13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8226</v>
      </c>
      <c r="I1463">
        <v>1413849600</v>
      </c>
      <c r="J1463">
        <v>1410967754</v>
      </c>
      <c r="K1463" t="b">
        <v>1</v>
      </c>
      <c r="L1463" s="7">
        <v>340</v>
      </c>
      <c r="M1463" t="b">
        <v>1</v>
      </c>
      <c r="N1463" t="s">
        <v>8268</v>
      </c>
      <c r="O1463" s="5">
        <f t="shared" si="134"/>
        <v>101.24459999999999</v>
      </c>
      <c r="P1463" s="6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8"/>
        <v>41899.645300925928</v>
      </c>
      <c r="T1463" s="10">
        <f t="shared" si="13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8226</v>
      </c>
      <c r="I1464">
        <v>1365609271</v>
      </c>
      <c r="J1464">
        <v>1363017271</v>
      </c>
      <c r="K1464" t="b">
        <v>1</v>
      </c>
      <c r="L1464" s="7">
        <v>150</v>
      </c>
      <c r="M1464" t="b">
        <v>1</v>
      </c>
      <c r="N1464" t="s">
        <v>8268</v>
      </c>
      <c r="O1464" s="5">
        <f t="shared" si="134"/>
        <v>108.5175</v>
      </c>
      <c r="P1464" s="6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8"/>
        <v>41344.662858796299</v>
      </c>
      <c r="T1464" s="10">
        <f t="shared" si="13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8226</v>
      </c>
      <c r="I1465">
        <v>1365367938</v>
      </c>
      <c r="J1465">
        <v>1361483538</v>
      </c>
      <c r="K1465" t="b">
        <v>1</v>
      </c>
      <c r="L1465" s="7">
        <v>25</v>
      </c>
      <c r="M1465" t="b">
        <v>1</v>
      </c>
      <c r="N1465" t="s">
        <v>8268</v>
      </c>
      <c r="O1465" s="5">
        <f t="shared" si="134"/>
        <v>147.66666666666666</v>
      </c>
      <c r="P1465" s="6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8"/>
        <v>41326.911319444444</v>
      </c>
      <c r="T1465" s="10">
        <f t="shared" si="13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8226</v>
      </c>
      <c r="I1466">
        <v>1361029958</v>
      </c>
      <c r="J1466">
        <v>1358437958</v>
      </c>
      <c r="K1466" t="b">
        <v>1</v>
      </c>
      <c r="L1466" s="7">
        <v>234</v>
      </c>
      <c r="M1466" t="b">
        <v>1</v>
      </c>
      <c r="N1466" t="s">
        <v>8268</v>
      </c>
      <c r="O1466" s="5">
        <f t="shared" si="134"/>
        <v>163.19999999999999</v>
      </c>
      <c r="P1466" s="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8"/>
        <v>41291.661550925928</v>
      </c>
      <c r="T1466" s="10">
        <f t="shared" si="13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8226</v>
      </c>
      <c r="I1467">
        <v>1332385200</v>
      </c>
      <c r="J1467">
        <v>1329759452</v>
      </c>
      <c r="K1467" t="b">
        <v>1</v>
      </c>
      <c r="L1467" s="7">
        <v>2602</v>
      </c>
      <c r="M1467" t="b">
        <v>1</v>
      </c>
      <c r="N1467" t="s">
        <v>8268</v>
      </c>
      <c r="O1467" s="5">
        <f t="shared" si="134"/>
        <v>456.41449999999998</v>
      </c>
      <c r="P1467" s="6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8"/>
        <v>40959.734398148146</v>
      </c>
      <c r="T1467" s="10">
        <f t="shared" si="13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8226</v>
      </c>
      <c r="I1468">
        <v>1452574800</v>
      </c>
      <c r="J1468">
        <v>1449029266</v>
      </c>
      <c r="K1468" t="b">
        <v>1</v>
      </c>
      <c r="L1468" s="7">
        <v>248</v>
      </c>
      <c r="M1468" t="b">
        <v>1</v>
      </c>
      <c r="N1468" t="s">
        <v>8268</v>
      </c>
      <c r="O1468" s="5">
        <f t="shared" si="134"/>
        <v>107.87731249999999</v>
      </c>
      <c r="P1468" s="6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8"/>
        <v>42340.172060185185</v>
      </c>
      <c r="T1468" s="10">
        <f t="shared" si="13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8226</v>
      </c>
      <c r="I1469">
        <v>1332699285</v>
      </c>
      <c r="J1469">
        <v>1327518885</v>
      </c>
      <c r="K1469" t="b">
        <v>1</v>
      </c>
      <c r="L1469" s="7">
        <v>600</v>
      </c>
      <c r="M1469" t="b">
        <v>1</v>
      </c>
      <c r="N1469" t="s">
        <v>8268</v>
      </c>
      <c r="O1469" s="5">
        <f t="shared" si="134"/>
        <v>115.08</v>
      </c>
      <c r="P1469" s="6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8"/>
        <v>40933.80190972222</v>
      </c>
      <c r="T1469" s="10">
        <f t="shared" si="13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8226</v>
      </c>
      <c r="I1470">
        <v>1307838049</v>
      </c>
      <c r="J1470">
        <v>1302654049</v>
      </c>
      <c r="K1470" t="b">
        <v>1</v>
      </c>
      <c r="L1470" s="7">
        <v>293</v>
      </c>
      <c r="M1470" t="b">
        <v>1</v>
      </c>
      <c r="N1470" t="s">
        <v>8268</v>
      </c>
      <c r="O1470" s="5">
        <f t="shared" si="134"/>
        <v>102.36842105263158</v>
      </c>
      <c r="P1470" s="6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8"/>
        <v>40646.014456018522</v>
      </c>
      <c r="T1470" s="10">
        <f t="shared" si="13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8226</v>
      </c>
      <c r="I1471">
        <v>1360938109</v>
      </c>
      <c r="J1471">
        <v>1358346109</v>
      </c>
      <c r="K1471" t="b">
        <v>1</v>
      </c>
      <c r="L1471" s="7">
        <v>321</v>
      </c>
      <c r="M1471" t="b">
        <v>1</v>
      </c>
      <c r="N1471" t="s">
        <v>8268</v>
      </c>
      <c r="O1471" s="5">
        <f t="shared" si="134"/>
        <v>108.42485875706214</v>
      </c>
      <c r="P1471" s="6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8"/>
        <v>41290.598483796297</v>
      </c>
      <c r="T1471" s="10">
        <f t="shared" si="13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8226</v>
      </c>
      <c r="I1472">
        <v>1356724263</v>
      </c>
      <c r="J1472">
        <v>1354909863</v>
      </c>
      <c r="K1472" t="b">
        <v>1</v>
      </c>
      <c r="L1472" s="7">
        <v>81</v>
      </c>
      <c r="M1472" t="b">
        <v>1</v>
      </c>
      <c r="N1472" t="s">
        <v>8268</v>
      </c>
      <c r="O1472" s="5">
        <f t="shared" si="134"/>
        <v>125.13333333333334</v>
      </c>
      <c r="P1472" s="6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8"/>
        <v>41250.827118055553</v>
      </c>
      <c r="T1472" s="10">
        <f t="shared" si="13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8226</v>
      </c>
      <c r="I1473">
        <v>1428620334</v>
      </c>
      <c r="J1473">
        <v>1426028334</v>
      </c>
      <c r="K1473" t="b">
        <v>1</v>
      </c>
      <c r="L1473" s="7">
        <v>343</v>
      </c>
      <c r="M1473" t="b">
        <v>1</v>
      </c>
      <c r="N1473" t="s">
        <v>8268</v>
      </c>
      <c r="O1473" s="5">
        <f t="shared" ref="O1473:O1536" si="140">(E1473/D1473)*100</f>
        <v>103.840625</v>
      </c>
      <c r="P1473" s="6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8"/>
        <v>42073.957569444443</v>
      </c>
      <c r="T1473" s="10">
        <f t="shared" si="13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8226</v>
      </c>
      <c r="I1474">
        <v>1381928503</v>
      </c>
      <c r="J1474">
        <v>1379336503</v>
      </c>
      <c r="K1474" t="b">
        <v>1</v>
      </c>
      <c r="L1474" s="7">
        <v>336</v>
      </c>
      <c r="M1474" t="b">
        <v>1</v>
      </c>
      <c r="N1474" t="s">
        <v>8268</v>
      </c>
      <c r="O1474" s="5">
        <f t="shared" si="140"/>
        <v>138.70400000000001</v>
      </c>
      <c r="P1474" s="6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si="138"/>
        <v>41533.542858796296</v>
      </c>
      <c r="T1474" s="10">
        <f t="shared" si="139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8226</v>
      </c>
      <c r="I1475">
        <v>1330644639</v>
      </c>
      <c r="J1475">
        <v>1328052639</v>
      </c>
      <c r="K1475" t="b">
        <v>1</v>
      </c>
      <c r="L1475" s="7">
        <v>47</v>
      </c>
      <c r="M1475" t="b">
        <v>1</v>
      </c>
      <c r="N1475" t="s">
        <v>8268</v>
      </c>
      <c r="O1475" s="5">
        <f t="shared" si="140"/>
        <v>120.51600000000001</v>
      </c>
      <c r="P1475" s="6">
        <f t="shared" ref="P1475:P1538" si="141">IF(L1475,E1475/L1475,0)</f>
        <v>38.462553191489363</v>
      </c>
      <c r="Q1475" t="str">
        <f t="shared" ref="Q1475:Q1538" si="142">LEFT(N1475,SEARCH("/",N1475,1)-1)</f>
        <v>publishing</v>
      </c>
      <c r="R1475" t="str">
        <f t="shared" ref="R1475:R1538" si="143">RIGHT(N1475,LEN(N1475)-SEARCH("/",N1475))</f>
        <v>radio &amp; podcasts</v>
      </c>
      <c r="S1475" s="10">
        <f t="shared" ref="S1475:S1538" si="144">(((J1475/60)/60/24)+DATE(1970,1,1))</f>
        <v>40939.979618055557</v>
      </c>
      <c r="T1475" s="10">
        <f t="shared" ref="T1475:T1538" si="145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8226</v>
      </c>
      <c r="I1476">
        <v>1379093292</v>
      </c>
      <c r="J1476">
        <v>1376501292</v>
      </c>
      <c r="K1476" t="b">
        <v>1</v>
      </c>
      <c r="L1476" s="7">
        <v>76</v>
      </c>
      <c r="M1476" t="b">
        <v>1</v>
      </c>
      <c r="N1476" t="s">
        <v>8268</v>
      </c>
      <c r="O1476" s="5">
        <f t="shared" si="140"/>
        <v>112.26666666666667</v>
      </c>
      <c r="P1476" s="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44"/>
        <v>41500.727916666663</v>
      </c>
      <c r="T1476" s="10">
        <f t="shared" si="14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8226</v>
      </c>
      <c r="I1477">
        <v>1419051540</v>
      </c>
      <c r="J1477">
        <v>1416244863</v>
      </c>
      <c r="K1477" t="b">
        <v>1</v>
      </c>
      <c r="L1477" s="7">
        <v>441</v>
      </c>
      <c r="M1477" t="b">
        <v>1</v>
      </c>
      <c r="N1477" t="s">
        <v>8268</v>
      </c>
      <c r="O1477" s="5">
        <f t="shared" si="140"/>
        <v>188.66966666666667</v>
      </c>
      <c r="P1477" s="6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44"/>
        <v>41960.722951388889</v>
      </c>
      <c r="T1477" s="10">
        <f t="shared" si="14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8226</v>
      </c>
      <c r="I1478">
        <v>1315616422</v>
      </c>
      <c r="J1478">
        <v>1313024422</v>
      </c>
      <c r="K1478" t="b">
        <v>1</v>
      </c>
      <c r="L1478" s="7">
        <v>916</v>
      </c>
      <c r="M1478" t="b">
        <v>1</v>
      </c>
      <c r="N1478" t="s">
        <v>8268</v>
      </c>
      <c r="O1478" s="5">
        <f t="shared" si="140"/>
        <v>661.55466666666666</v>
      </c>
      <c r="P1478" s="6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44"/>
        <v>40766.041921296295</v>
      </c>
      <c r="T1478" s="10">
        <f t="shared" si="14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8226</v>
      </c>
      <c r="I1479">
        <v>1324609200</v>
      </c>
      <c r="J1479">
        <v>1319467604</v>
      </c>
      <c r="K1479" t="b">
        <v>1</v>
      </c>
      <c r="L1479" s="7">
        <v>369</v>
      </c>
      <c r="M1479" t="b">
        <v>1</v>
      </c>
      <c r="N1479" t="s">
        <v>8268</v>
      </c>
      <c r="O1479" s="5">
        <f t="shared" si="140"/>
        <v>111.31</v>
      </c>
      <c r="P1479" s="6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44"/>
        <v>40840.615787037037</v>
      </c>
      <c r="T1479" s="10">
        <f t="shared" si="14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8226</v>
      </c>
      <c r="I1480">
        <v>1368564913</v>
      </c>
      <c r="J1480">
        <v>1367355313</v>
      </c>
      <c r="K1480" t="b">
        <v>1</v>
      </c>
      <c r="L1480" s="7">
        <v>20242</v>
      </c>
      <c r="M1480" t="b">
        <v>1</v>
      </c>
      <c r="N1480" t="s">
        <v>8268</v>
      </c>
      <c r="O1480" s="5">
        <f t="shared" si="140"/>
        <v>1181.6142199999999</v>
      </c>
      <c r="P1480" s="6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44"/>
        <v>41394.871678240743</v>
      </c>
      <c r="T1480" s="10">
        <f t="shared" si="14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8226</v>
      </c>
      <c r="I1481">
        <v>1399694340</v>
      </c>
      <c r="J1481">
        <v>1398448389</v>
      </c>
      <c r="K1481" t="b">
        <v>1</v>
      </c>
      <c r="L1481" s="7">
        <v>71</v>
      </c>
      <c r="M1481" t="b">
        <v>1</v>
      </c>
      <c r="N1481" t="s">
        <v>8268</v>
      </c>
      <c r="O1481" s="5">
        <f t="shared" si="140"/>
        <v>137.375</v>
      </c>
      <c r="P1481" s="6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44"/>
        <v>41754.745243055557</v>
      </c>
      <c r="T1481" s="10">
        <f t="shared" si="14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8226</v>
      </c>
      <c r="I1482">
        <v>1374858000</v>
      </c>
      <c r="J1482">
        <v>1373408699</v>
      </c>
      <c r="K1482" t="b">
        <v>1</v>
      </c>
      <c r="L1482" s="7">
        <v>635</v>
      </c>
      <c r="M1482" t="b">
        <v>1</v>
      </c>
      <c r="N1482" t="s">
        <v>8268</v>
      </c>
      <c r="O1482" s="5">
        <f t="shared" si="140"/>
        <v>117.04040000000001</v>
      </c>
      <c r="P1482" s="6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44"/>
        <v>41464.934016203704</v>
      </c>
      <c r="T1482" s="10">
        <f t="shared" si="14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8224</v>
      </c>
      <c r="H1483" t="s">
        <v>8231</v>
      </c>
      <c r="I1483">
        <v>1383430145</v>
      </c>
      <c r="J1483">
        <v>1380838145</v>
      </c>
      <c r="K1483" t="b">
        <v>0</v>
      </c>
      <c r="L1483" s="7">
        <v>6</v>
      </c>
      <c r="M1483" t="b">
        <v>0</v>
      </c>
      <c r="N1483" t="s">
        <v>8255</v>
      </c>
      <c r="O1483" s="5">
        <f t="shared" si="140"/>
        <v>2.1</v>
      </c>
      <c r="P1483" s="6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44"/>
        <v>41550.922974537039</v>
      </c>
      <c r="T1483" s="10">
        <f t="shared" si="14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8226</v>
      </c>
      <c r="I1484">
        <v>1347004260</v>
      </c>
      <c r="J1484">
        <v>1345062936</v>
      </c>
      <c r="K1484" t="b">
        <v>0</v>
      </c>
      <c r="L1484" s="7">
        <v>1</v>
      </c>
      <c r="M1484" t="b">
        <v>0</v>
      </c>
      <c r="N1484" t="s">
        <v>8255</v>
      </c>
      <c r="O1484" s="5">
        <f t="shared" si="140"/>
        <v>0.1</v>
      </c>
      <c r="P1484" s="6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0">
        <f t="shared" si="144"/>
        <v>41136.85805555556</v>
      </c>
      <c r="T1484" s="10">
        <f t="shared" si="14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8226</v>
      </c>
      <c r="I1485">
        <v>1469162275</v>
      </c>
      <c r="J1485">
        <v>1467002275</v>
      </c>
      <c r="K1485" t="b">
        <v>0</v>
      </c>
      <c r="L1485" s="7">
        <v>2</v>
      </c>
      <c r="M1485" t="b">
        <v>0</v>
      </c>
      <c r="N1485" t="s">
        <v>8255</v>
      </c>
      <c r="O1485" s="5">
        <f t="shared" si="140"/>
        <v>0.7142857142857143</v>
      </c>
      <c r="P1485" s="6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44"/>
        <v>42548.192997685182</v>
      </c>
      <c r="T1485" s="10">
        <f t="shared" si="14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8226</v>
      </c>
      <c r="I1486">
        <v>1342882260</v>
      </c>
      <c r="J1486">
        <v>1337834963</v>
      </c>
      <c r="K1486" t="b">
        <v>0</v>
      </c>
      <c r="L1486" s="7">
        <v>0</v>
      </c>
      <c r="M1486" t="b">
        <v>0</v>
      </c>
      <c r="N1486" t="s">
        <v>8255</v>
      </c>
      <c r="O1486" s="5">
        <f t="shared" si="140"/>
        <v>0</v>
      </c>
      <c r="P1486" s="6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0">
        <f t="shared" si="144"/>
        <v>41053.200960648144</v>
      </c>
      <c r="T1486" s="10">
        <f t="shared" si="14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8226</v>
      </c>
      <c r="I1487">
        <v>1434827173</v>
      </c>
      <c r="J1487">
        <v>1430939173</v>
      </c>
      <c r="K1487" t="b">
        <v>0</v>
      </c>
      <c r="L1487" s="7">
        <v>3</v>
      </c>
      <c r="M1487" t="b">
        <v>0</v>
      </c>
      <c r="N1487" t="s">
        <v>8255</v>
      </c>
      <c r="O1487" s="5">
        <f t="shared" si="140"/>
        <v>2.2388059701492535</v>
      </c>
      <c r="P1487" s="6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44"/>
        <v>42130.795983796299</v>
      </c>
      <c r="T1487" s="10">
        <f t="shared" si="14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8226</v>
      </c>
      <c r="I1488">
        <v>1425009761</v>
      </c>
      <c r="J1488">
        <v>1422417761</v>
      </c>
      <c r="K1488" t="b">
        <v>0</v>
      </c>
      <c r="L1488" s="7">
        <v>3</v>
      </c>
      <c r="M1488" t="b">
        <v>0</v>
      </c>
      <c r="N1488" t="s">
        <v>8255</v>
      </c>
      <c r="O1488" s="5">
        <f t="shared" si="140"/>
        <v>0.24</v>
      </c>
      <c r="P1488" s="6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44"/>
        <v>42032.168530092589</v>
      </c>
      <c r="T1488" s="10">
        <f t="shared" si="14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8226</v>
      </c>
      <c r="I1489">
        <v>1470175271</v>
      </c>
      <c r="J1489">
        <v>1467583271</v>
      </c>
      <c r="K1489" t="b">
        <v>0</v>
      </c>
      <c r="L1489" s="7">
        <v>0</v>
      </c>
      <c r="M1489" t="b">
        <v>0</v>
      </c>
      <c r="N1489" t="s">
        <v>8255</v>
      </c>
      <c r="O1489" s="5">
        <f t="shared" si="140"/>
        <v>0</v>
      </c>
      <c r="P1489" s="6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0">
        <f t="shared" si="144"/>
        <v>42554.917488425926</v>
      </c>
      <c r="T1489" s="10">
        <f t="shared" si="14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8224</v>
      </c>
      <c r="H1490" t="s">
        <v>8228</v>
      </c>
      <c r="I1490">
        <v>1388928660</v>
      </c>
      <c r="J1490">
        <v>1386336660</v>
      </c>
      <c r="K1490" t="b">
        <v>0</v>
      </c>
      <c r="L1490" s="7">
        <v>6</v>
      </c>
      <c r="M1490" t="b">
        <v>0</v>
      </c>
      <c r="N1490" t="s">
        <v>8255</v>
      </c>
      <c r="O1490" s="5">
        <f t="shared" si="140"/>
        <v>2.4</v>
      </c>
      <c r="P1490" s="6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44"/>
        <v>41614.563194444447</v>
      </c>
      <c r="T1490" s="10">
        <f t="shared" si="14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8226</v>
      </c>
      <c r="I1491">
        <v>1352994052</v>
      </c>
      <c r="J1491">
        <v>1350398452</v>
      </c>
      <c r="K1491" t="b">
        <v>0</v>
      </c>
      <c r="L1491" s="7">
        <v>0</v>
      </c>
      <c r="M1491" t="b">
        <v>0</v>
      </c>
      <c r="N1491" t="s">
        <v>8255</v>
      </c>
      <c r="O1491" s="5">
        <f t="shared" si="140"/>
        <v>0</v>
      </c>
      <c r="P1491" s="6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0">
        <f t="shared" si="144"/>
        <v>41198.611712962964</v>
      </c>
      <c r="T1491" s="10">
        <f t="shared" si="14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8226</v>
      </c>
      <c r="I1492">
        <v>1380720474</v>
      </c>
      <c r="J1492">
        <v>1378214874</v>
      </c>
      <c r="K1492" t="b">
        <v>0</v>
      </c>
      <c r="L1492" s="7">
        <v>19</v>
      </c>
      <c r="M1492" t="b">
        <v>0</v>
      </c>
      <c r="N1492" t="s">
        <v>8255</v>
      </c>
      <c r="O1492" s="5">
        <f t="shared" si="140"/>
        <v>30.862068965517242</v>
      </c>
      <c r="P1492" s="6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44"/>
        <v>41520.561041666668</v>
      </c>
      <c r="T1492" s="10">
        <f t="shared" si="14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8226</v>
      </c>
      <c r="I1493">
        <v>1424014680</v>
      </c>
      <c r="J1493">
        <v>1418922443</v>
      </c>
      <c r="K1493" t="b">
        <v>0</v>
      </c>
      <c r="L1493" s="7">
        <v>1</v>
      </c>
      <c r="M1493" t="b">
        <v>0</v>
      </c>
      <c r="N1493" t="s">
        <v>8255</v>
      </c>
      <c r="O1493" s="5">
        <f t="shared" si="140"/>
        <v>8.3333333333333321</v>
      </c>
      <c r="P1493" s="6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44"/>
        <v>41991.713460648149</v>
      </c>
      <c r="T1493" s="10">
        <f t="shared" si="14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8226</v>
      </c>
      <c r="I1494">
        <v>1308431646</v>
      </c>
      <c r="J1494">
        <v>1305839646</v>
      </c>
      <c r="K1494" t="b">
        <v>0</v>
      </c>
      <c r="L1494" s="7">
        <v>2</v>
      </c>
      <c r="M1494" t="b">
        <v>0</v>
      </c>
      <c r="N1494" t="s">
        <v>8255</v>
      </c>
      <c r="O1494" s="5">
        <f t="shared" si="140"/>
        <v>0.75</v>
      </c>
      <c r="P1494" s="6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44"/>
        <v>40682.884791666671</v>
      </c>
      <c r="T1494" s="10">
        <f t="shared" si="14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8226</v>
      </c>
      <c r="I1495">
        <v>1371415675</v>
      </c>
      <c r="J1495">
        <v>1368823675</v>
      </c>
      <c r="K1495" t="b">
        <v>0</v>
      </c>
      <c r="L1495" s="7">
        <v>0</v>
      </c>
      <c r="M1495" t="b">
        <v>0</v>
      </c>
      <c r="N1495" t="s">
        <v>8255</v>
      </c>
      <c r="O1495" s="5">
        <f t="shared" si="140"/>
        <v>0</v>
      </c>
      <c r="P1495" s="6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0">
        <f t="shared" si="144"/>
        <v>41411.866608796299</v>
      </c>
      <c r="T1495" s="10">
        <f t="shared" si="14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8226</v>
      </c>
      <c r="I1496">
        <v>1428075480</v>
      </c>
      <c r="J1496">
        <v>1425489613</v>
      </c>
      <c r="K1496" t="b">
        <v>0</v>
      </c>
      <c r="L1496" s="7">
        <v>11</v>
      </c>
      <c r="M1496" t="b">
        <v>0</v>
      </c>
      <c r="N1496" t="s">
        <v>8255</v>
      </c>
      <c r="O1496" s="5">
        <f t="shared" si="140"/>
        <v>8.9</v>
      </c>
      <c r="P1496" s="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44"/>
        <v>42067.722372685181</v>
      </c>
      <c r="T1496" s="10">
        <f t="shared" si="14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8226</v>
      </c>
      <c r="I1497">
        <v>1314471431</v>
      </c>
      <c r="J1497">
        <v>1311879431</v>
      </c>
      <c r="K1497" t="b">
        <v>0</v>
      </c>
      <c r="L1497" s="7">
        <v>0</v>
      </c>
      <c r="M1497" t="b">
        <v>0</v>
      </c>
      <c r="N1497" t="s">
        <v>8255</v>
      </c>
      <c r="O1497" s="5">
        <f t="shared" si="140"/>
        <v>0</v>
      </c>
      <c r="P1497" s="6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0">
        <f t="shared" si="144"/>
        <v>40752.789710648147</v>
      </c>
      <c r="T1497" s="10">
        <f t="shared" si="14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8226</v>
      </c>
      <c r="I1498">
        <v>1410866659</v>
      </c>
      <c r="J1498">
        <v>1405682659</v>
      </c>
      <c r="K1498" t="b">
        <v>0</v>
      </c>
      <c r="L1498" s="7">
        <v>0</v>
      </c>
      <c r="M1498" t="b">
        <v>0</v>
      </c>
      <c r="N1498" t="s">
        <v>8255</v>
      </c>
      <c r="O1498" s="5">
        <f t="shared" si="140"/>
        <v>0</v>
      </c>
      <c r="P1498" s="6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0">
        <f t="shared" si="144"/>
        <v>41838.475219907406</v>
      </c>
      <c r="T1498" s="10">
        <f t="shared" si="14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8226</v>
      </c>
      <c r="I1499">
        <v>1375299780</v>
      </c>
      <c r="J1499">
        <v>1371655522</v>
      </c>
      <c r="K1499" t="b">
        <v>0</v>
      </c>
      <c r="L1499" s="7">
        <v>1</v>
      </c>
      <c r="M1499" t="b">
        <v>0</v>
      </c>
      <c r="N1499" t="s">
        <v>8255</v>
      </c>
      <c r="O1499" s="5">
        <f t="shared" si="140"/>
        <v>6.6666666666666671E-3</v>
      </c>
      <c r="P1499" s="6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0">
        <f t="shared" si="144"/>
        <v>41444.64261574074</v>
      </c>
      <c r="T1499" s="10">
        <f t="shared" si="14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8226</v>
      </c>
      <c r="I1500">
        <v>1409787378</v>
      </c>
      <c r="J1500">
        <v>1405899378</v>
      </c>
      <c r="K1500" t="b">
        <v>0</v>
      </c>
      <c r="L1500" s="7">
        <v>3</v>
      </c>
      <c r="M1500" t="b">
        <v>0</v>
      </c>
      <c r="N1500" t="s">
        <v>8255</v>
      </c>
      <c r="O1500" s="5">
        <f t="shared" si="140"/>
        <v>1.9</v>
      </c>
      <c r="P1500" s="6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44"/>
        <v>41840.983541666668</v>
      </c>
      <c r="T1500" s="10">
        <f t="shared" si="14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8226</v>
      </c>
      <c r="I1501">
        <v>1470355833</v>
      </c>
      <c r="J1501">
        <v>1465171833</v>
      </c>
      <c r="K1501" t="b">
        <v>0</v>
      </c>
      <c r="L1501" s="7">
        <v>1</v>
      </c>
      <c r="M1501" t="b">
        <v>0</v>
      </c>
      <c r="N1501" t="s">
        <v>8255</v>
      </c>
      <c r="O1501" s="5">
        <f t="shared" si="140"/>
        <v>0.25</v>
      </c>
      <c r="P1501" s="6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0">
        <f t="shared" si="144"/>
        <v>42527.007326388892</v>
      </c>
      <c r="T1501" s="10">
        <f t="shared" si="14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8226</v>
      </c>
      <c r="I1502">
        <v>1367444557</v>
      </c>
      <c r="J1502">
        <v>1364852557</v>
      </c>
      <c r="K1502" t="b">
        <v>0</v>
      </c>
      <c r="L1502" s="7">
        <v>15</v>
      </c>
      <c r="M1502" t="b">
        <v>0</v>
      </c>
      <c r="N1502" t="s">
        <v>8255</v>
      </c>
      <c r="O1502" s="5">
        <f t="shared" si="140"/>
        <v>25.035714285714285</v>
      </c>
      <c r="P1502" s="6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44"/>
        <v>41365.904594907406</v>
      </c>
      <c r="T1502" s="10">
        <f t="shared" si="14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8224</v>
      </c>
      <c r="H1503" t="s">
        <v>8231</v>
      </c>
      <c r="I1503">
        <v>1436364023</v>
      </c>
      <c r="J1503">
        <v>1433772023</v>
      </c>
      <c r="K1503" t="b">
        <v>1</v>
      </c>
      <c r="L1503" s="7">
        <v>885</v>
      </c>
      <c r="M1503" t="b">
        <v>1</v>
      </c>
      <c r="N1503" t="s">
        <v>8265</v>
      </c>
      <c r="O1503" s="5">
        <f t="shared" si="140"/>
        <v>166.33076923076925</v>
      </c>
      <c r="P1503" s="6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44"/>
        <v>42163.583599537036</v>
      </c>
      <c r="T1503" s="10">
        <f t="shared" si="14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8227</v>
      </c>
      <c r="I1504">
        <v>1458943200</v>
      </c>
      <c r="J1504">
        <v>1456491680</v>
      </c>
      <c r="K1504" t="b">
        <v>1</v>
      </c>
      <c r="L1504" s="7">
        <v>329</v>
      </c>
      <c r="M1504" t="b">
        <v>1</v>
      </c>
      <c r="N1504" t="s">
        <v>8265</v>
      </c>
      <c r="O1504" s="5">
        <f t="shared" si="140"/>
        <v>101.44545454545455</v>
      </c>
      <c r="P1504" s="6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44"/>
        <v>42426.542592592596</v>
      </c>
      <c r="T1504" s="10">
        <f t="shared" si="14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8224</v>
      </c>
      <c r="H1505" t="s">
        <v>8229</v>
      </c>
      <c r="I1505">
        <v>1477210801</v>
      </c>
      <c r="J1505">
        <v>1472026801</v>
      </c>
      <c r="K1505" t="b">
        <v>1</v>
      </c>
      <c r="L1505" s="7">
        <v>71</v>
      </c>
      <c r="M1505" t="b">
        <v>1</v>
      </c>
      <c r="N1505" t="s">
        <v>8265</v>
      </c>
      <c r="O1505" s="5">
        <f t="shared" si="140"/>
        <v>107.89146666666667</v>
      </c>
      <c r="P1505" s="6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44"/>
        <v>42606.347233796296</v>
      </c>
      <c r="T1505" s="10">
        <f t="shared" si="14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8227</v>
      </c>
      <c r="I1506">
        <v>1402389180</v>
      </c>
      <c r="J1506">
        <v>1399996024</v>
      </c>
      <c r="K1506" t="b">
        <v>1</v>
      </c>
      <c r="L1506" s="7">
        <v>269</v>
      </c>
      <c r="M1506" t="b">
        <v>1</v>
      </c>
      <c r="N1506" t="s">
        <v>8265</v>
      </c>
      <c r="O1506" s="5">
        <f t="shared" si="140"/>
        <v>277.93846153846158</v>
      </c>
      <c r="P1506" s="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44"/>
        <v>41772.657685185186</v>
      </c>
      <c r="T1506" s="10">
        <f t="shared" si="14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8224</v>
      </c>
      <c r="H1507" t="s">
        <v>8229</v>
      </c>
      <c r="I1507">
        <v>1458676860</v>
      </c>
      <c r="J1507">
        <v>1455446303</v>
      </c>
      <c r="K1507" t="b">
        <v>1</v>
      </c>
      <c r="L1507" s="7">
        <v>345</v>
      </c>
      <c r="M1507" t="b">
        <v>1</v>
      </c>
      <c r="N1507" t="s">
        <v>8265</v>
      </c>
      <c r="O1507" s="5">
        <f t="shared" si="140"/>
        <v>103.58125</v>
      </c>
      <c r="P1507" s="6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44"/>
        <v>42414.44332175926</v>
      </c>
      <c r="T1507" s="10">
        <f t="shared" si="14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8227</v>
      </c>
      <c r="I1508">
        <v>1406227904</v>
      </c>
      <c r="J1508">
        <v>1403635904</v>
      </c>
      <c r="K1508" t="b">
        <v>1</v>
      </c>
      <c r="L1508" s="7">
        <v>43</v>
      </c>
      <c r="M1508" t="b">
        <v>1</v>
      </c>
      <c r="N1508" t="s">
        <v>8265</v>
      </c>
      <c r="O1508" s="5">
        <f t="shared" si="140"/>
        <v>111.4</v>
      </c>
      <c r="P1508" s="6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44"/>
        <v>41814.785925925928</v>
      </c>
      <c r="T1508" s="10">
        <f t="shared" si="14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8226</v>
      </c>
      <c r="I1509">
        <v>1273911000</v>
      </c>
      <c r="J1509">
        <v>1268822909</v>
      </c>
      <c r="K1509" t="b">
        <v>1</v>
      </c>
      <c r="L1509" s="7">
        <v>33</v>
      </c>
      <c r="M1509" t="b">
        <v>1</v>
      </c>
      <c r="N1509" t="s">
        <v>8265</v>
      </c>
      <c r="O1509" s="5">
        <f t="shared" si="140"/>
        <v>215</v>
      </c>
      <c r="P1509" s="6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44"/>
        <v>40254.450335648151</v>
      </c>
      <c r="T1509" s="10">
        <f t="shared" si="14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8226</v>
      </c>
      <c r="I1510">
        <v>1403880281</v>
      </c>
      <c r="J1510">
        <v>1401201881</v>
      </c>
      <c r="K1510" t="b">
        <v>1</v>
      </c>
      <c r="L1510" s="7">
        <v>211</v>
      </c>
      <c r="M1510" t="b">
        <v>1</v>
      </c>
      <c r="N1510" t="s">
        <v>8265</v>
      </c>
      <c r="O1510" s="5">
        <f t="shared" si="140"/>
        <v>110.76216216216217</v>
      </c>
      <c r="P1510" s="6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44"/>
        <v>41786.614363425928</v>
      </c>
      <c r="T1510" s="10">
        <f t="shared" si="14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8224</v>
      </c>
      <c r="H1511" t="s">
        <v>8229</v>
      </c>
      <c r="I1511">
        <v>1487113140</v>
      </c>
      <c r="J1511">
        <v>1484570885</v>
      </c>
      <c r="K1511" t="b">
        <v>1</v>
      </c>
      <c r="L1511" s="7">
        <v>196</v>
      </c>
      <c r="M1511" t="b">
        <v>1</v>
      </c>
      <c r="N1511" t="s">
        <v>8265</v>
      </c>
      <c r="O1511" s="5">
        <f t="shared" si="140"/>
        <v>123.64125714285714</v>
      </c>
      <c r="P1511" s="6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44"/>
        <v>42751.533391203702</v>
      </c>
      <c r="T1511" s="10">
        <f t="shared" si="14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8227</v>
      </c>
      <c r="I1512">
        <v>1405761278</v>
      </c>
      <c r="J1512">
        <v>1403169278</v>
      </c>
      <c r="K1512" t="b">
        <v>1</v>
      </c>
      <c r="L1512" s="7">
        <v>405</v>
      </c>
      <c r="M1512" t="b">
        <v>1</v>
      </c>
      <c r="N1512" t="s">
        <v>8265</v>
      </c>
      <c r="O1512" s="5">
        <f t="shared" si="140"/>
        <v>101.03500000000001</v>
      </c>
      <c r="P1512" s="6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44"/>
        <v>41809.385162037033</v>
      </c>
      <c r="T1512" s="10">
        <f t="shared" si="14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8226</v>
      </c>
      <c r="I1513">
        <v>1447858804</v>
      </c>
      <c r="J1513">
        <v>1445263204</v>
      </c>
      <c r="K1513" t="b">
        <v>1</v>
      </c>
      <c r="L1513" s="7">
        <v>206</v>
      </c>
      <c r="M1513" t="b">
        <v>1</v>
      </c>
      <c r="N1513" t="s">
        <v>8265</v>
      </c>
      <c r="O1513" s="5">
        <f t="shared" si="140"/>
        <v>111.79285714285714</v>
      </c>
      <c r="P1513" s="6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44"/>
        <v>42296.583379629628</v>
      </c>
      <c r="T1513" s="10">
        <f t="shared" si="14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8226</v>
      </c>
      <c r="I1514">
        <v>1486311939</v>
      </c>
      <c r="J1514">
        <v>1483719939</v>
      </c>
      <c r="K1514" t="b">
        <v>1</v>
      </c>
      <c r="L1514" s="7">
        <v>335</v>
      </c>
      <c r="M1514" t="b">
        <v>1</v>
      </c>
      <c r="N1514" t="s">
        <v>8265</v>
      </c>
      <c r="O1514" s="5">
        <f t="shared" si="140"/>
        <v>558.7714285714286</v>
      </c>
      <c r="P1514" s="6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44"/>
        <v>42741.684479166666</v>
      </c>
      <c r="T1514" s="10">
        <f t="shared" si="14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8227</v>
      </c>
      <c r="I1515">
        <v>1405523866</v>
      </c>
      <c r="J1515">
        <v>1402931866</v>
      </c>
      <c r="K1515" t="b">
        <v>1</v>
      </c>
      <c r="L1515" s="7">
        <v>215</v>
      </c>
      <c r="M1515" t="b">
        <v>1</v>
      </c>
      <c r="N1515" t="s">
        <v>8265</v>
      </c>
      <c r="O1515" s="5">
        <f t="shared" si="140"/>
        <v>150.01875000000001</v>
      </c>
      <c r="P1515" s="6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44"/>
        <v>41806.637337962966</v>
      </c>
      <c r="T1515" s="10">
        <f t="shared" si="14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8226</v>
      </c>
      <c r="I1516">
        <v>1443363640</v>
      </c>
      <c r="J1516">
        <v>1439907640</v>
      </c>
      <c r="K1516" t="b">
        <v>1</v>
      </c>
      <c r="L1516" s="7">
        <v>176</v>
      </c>
      <c r="M1516" t="b">
        <v>1</v>
      </c>
      <c r="N1516" t="s">
        <v>8265</v>
      </c>
      <c r="O1516" s="5">
        <f t="shared" si="140"/>
        <v>106.476</v>
      </c>
      <c r="P1516" s="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44"/>
        <v>42234.597685185188</v>
      </c>
      <c r="T1516" s="10">
        <f t="shared" si="14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8224</v>
      </c>
      <c r="H1517" t="s">
        <v>8234</v>
      </c>
      <c r="I1517">
        <v>1458104697</v>
      </c>
      <c r="J1517">
        <v>1455516297</v>
      </c>
      <c r="K1517" t="b">
        <v>1</v>
      </c>
      <c r="L1517" s="7">
        <v>555</v>
      </c>
      <c r="M1517" t="b">
        <v>1</v>
      </c>
      <c r="N1517" t="s">
        <v>8265</v>
      </c>
      <c r="O1517" s="5">
        <f t="shared" si="140"/>
        <v>157.18899999999999</v>
      </c>
      <c r="P1517" s="6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44"/>
        <v>42415.253437499996</v>
      </c>
      <c r="T1517" s="10">
        <f t="shared" si="14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8226</v>
      </c>
      <c r="I1518">
        <v>1475762400</v>
      </c>
      <c r="J1518">
        <v>1473160292</v>
      </c>
      <c r="K1518" t="b">
        <v>1</v>
      </c>
      <c r="L1518" s="7">
        <v>116</v>
      </c>
      <c r="M1518" t="b">
        <v>1</v>
      </c>
      <c r="N1518" t="s">
        <v>8265</v>
      </c>
      <c r="O1518" s="5">
        <f t="shared" si="140"/>
        <v>108.65882352941176</v>
      </c>
      <c r="P1518" s="6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44"/>
        <v>42619.466342592597</v>
      </c>
      <c r="T1518" s="10">
        <f t="shared" si="14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8226</v>
      </c>
      <c r="I1519">
        <v>1417845600</v>
      </c>
      <c r="J1519">
        <v>1415194553</v>
      </c>
      <c r="K1519" t="b">
        <v>1</v>
      </c>
      <c r="L1519" s="7">
        <v>615</v>
      </c>
      <c r="M1519" t="b">
        <v>1</v>
      </c>
      <c r="N1519" t="s">
        <v>8265</v>
      </c>
      <c r="O1519" s="5">
        <f t="shared" si="140"/>
        <v>161.97999999999999</v>
      </c>
      <c r="P1519" s="6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44"/>
        <v>41948.56658564815</v>
      </c>
      <c r="T1519" s="10">
        <f t="shared" si="14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8226</v>
      </c>
      <c r="I1520">
        <v>1401565252</v>
      </c>
      <c r="J1520">
        <v>1398973252</v>
      </c>
      <c r="K1520" t="b">
        <v>1</v>
      </c>
      <c r="L1520" s="7">
        <v>236</v>
      </c>
      <c r="M1520" t="b">
        <v>1</v>
      </c>
      <c r="N1520" t="s">
        <v>8265</v>
      </c>
      <c r="O1520" s="5">
        <f t="shared" si="140"/>
        <v>205.36666666666665</v>
      </c>
      <c r="P1520" s="6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44"/>
        <v>41760.8200462963</v>
      </c>
      <c r="T1520" s="10">
        <f t="shared" si="14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8226</v>
      </c>
      <c r="I1521">
        <v>1403301540</v>
      </c>
      <c r="J1521">
        <v>1400867283</v>
      </c>
      <c r="K1521" t="b">
        <v>1</v>
      </c>
      <c r="L1521" s="7">
        <v>145</v>
      </c>
      <c r="M1521" t="b">
        <v>1</v>
      </c>
      <c r="N1521" t="s">
        <v>8265</v>
      </c>
      <c r="O1521" s="5">
        <f t="shared" si="140"/>
        <v>103.36388888888889</v>
      </c>
      <c r="P1521" s="6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44"/>
        <v>41782.741701388892</v>
      </c>
      <c r="T1521" s="10">
        <f t="shared" si="14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8226</v>
      </c>
      <c r="I1522">
        <v>1418961600</v>
      </c>
      <c r="J1522">
        <v>1415824513</v>
      </c>
      <c r="K1522" t="b">
        <v>1</v>
      </c>
      <c r="L1522" s="7">
        <v>167</v>
      </c>
      <c r="M1522" t="b">
        <v>1</v>
      </c>
      <c r="N1522" t="s">
        <v>8265</v>
      </c>
      <c r="O1522" s="5">
        <f t="shared" si="140"/>
        <v>103.47222222222223</v>
      </c>
      <c r="P1522" s="6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44"/>
        <v>41955.857789351852</v>
      </c>
      <c r="T1522" s="10">
        <f t="shared" si="14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8226</v>
      </c>
      <c r="I1523">
        <v>1465272091</v>
      </c>
      <c r="J1523">
        <v>1462248091</v>
      </c>
      <c r="K1523" t="b">
        <v>1</v>
      </c>
      <c r="L1523" s="7">
        <v>235</v>
      </c>
      <c r="M1523" t="b">
        <v>1</v>
      </c>
      <c r="N1523" t="s">
        <v>8265</v>
      </c>
      <c r="O1523" s="5">
        <f t="shared" si="140"/>
        <v>106.81333333333333</v>
      </c>
      <c r="P1523" s="6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44"/>
        <v>42493.167719907404</v>
      </c>
      <c r="T1523" s="10">
        <f t="shared" si="14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8226</v>
      </c>
      <c r="I1524">
        <v>1413575739</v>
      </c>
      <c r="J1524">
        <v>1410983739</v>
      </c>
      <c r="K1524" t="b">
        <v>1</v>
      </c>
      <c r="L1524" s="7">
        <v>452</v>
      </c>
      <c r="M1524" t="b">
        <v>1</v>
      </c>
      <c r="N1524" t="s">
        <v>8265</v>
      </c>
      <c r="O1524" s="5">
        <f t="shared" si="140"/>
        <v>138.96574712643678</v>
      </c>
      <c r="P1524" s="6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44"/>
        <v>41899.830312500002</v>
      </c>
      <c r="T1524" s="10">
        <f t="shared" si="14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8226</v>
      </c>
      <c r="I1525">
        <v>1419292800</v>
      </c>
      <c r="J1525">
        <v>1416592916</v>
      </c>
      <c r="K1525" t="b">
        <v>1</v>
      </c>
      <c r="L1525" s="7">
        <v>241</v>
      </c>
      <c r="M1525" t="b">
        <v>1</v>
      </c>
      <c r="N1525" t="s">
        <v>8265</v>
      </c>
      <c r="O1525" s="5">
        <f t="shared" si="140"/>
        <v>124.84324324324325</v>
      </c>
      <c r="P1525" s="6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44"/>
        <v>41964.751342592594</v>
      </c>
      <c r="T1525" s="10">
        <f t="shared" si="14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8224</v>
      </c>
      <c r="H1526" t="s">
        <v>8235</v>
      </c>
      <c r="I1526">
        <v>1487592090</v>
      </c>
      <c r="J1526">
        <v>1485000090</v>
      </c>
      <c r="K1526" t="b">
        <v>1</v>
      </c>
      <c r="L1526" s="7">
        <v>28</v>
      </c>
      <c r="M1526" t="b">
        <v>1</v>
      </c>
      <c r="N1526" t="s">
        <v>8265</v>
      </c>
      <c r="O1526" s="5">
        <f t="shared" si="140"/>
        <v>206.99999999999997</v>
      </c>
      <c r="P1526" s="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44"/>
        <v>42756.501041666663</v>
      </c>
      <c r="T1526" s="10">
        <f t="shared" si="14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8226</v>
      </c>
      <c r="I1527">
        <v>1471539138</v>
      </c>
      <c r="J1527">
        <v>1468947138</v>
      </c>
      <c r="K1527" t="b">
        <v>1</v>
      </c>
      <c r="L1527" s="7">
        <v>140</v>
      </c>
      <c r="M1527" t="b">
        <v>1</v>
      </c>
      <c r="N1527" t="s">
        <v>8265</v>
      </c>
      <c r="O1527" s="5">
        <f t="shared" si="140"/>
        <v>174.00576923076923</v>
      </c>
      <c r="P1527" s="6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44"/>
        <v>42570.702986111108</v>
      </c>
      <c r="T1527" s="10">
        <f t="shared" si="14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8226</v>
      </c>
      <c r="I1528">
        <v>1453185447</v>
      </c>
      <c r="J1528">
        <v>1448951847</v>
      </c>
      <c r="K1528" t="b">
        <v>1</v>
      </c>
      <c r="L1528" s="7">
        <v>280</v>
      </c>
      <c r="M1528" t="b">
        <v>1</v>
      </c>
      <c r="N1528" t="s">
        <v>8265</v>
      </c>
      <c r="O1528" s="5">
        <f t="shared" si="140"/>
        <v>120.32608695652173</v>
      </c>
      <c r="P1528" s="6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44"/>
        <v>42339.276006944448</v>
      </c>
      <c r="T1528" s="10">
        <f t="shared" si="14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8226</v>
      </c>
      <c r="I1529">
        <v>1489497886</v>
      </c>
      <c r="J1529">
        <v>1487082286</v>
      </c>
      <c r="K1529" t="b">
        <v>1</v>
      </c>
      <c r="L1529" s="7">
        <v>70</v>
      </c>
      <c r="M1529" t="b">
        <v>1</v>
      </c>
      <c r="N1529" t="s">
        <v>8265</v>
      </c>
      <c r="O1529" s="5">
        <f t="shared" si="140"/>
        <v>110.44428571428573</v>
      </c>
      <c r="P1529" s="6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44"/>
        <v>42780.600532407407</v>
      </c>
      <c r="T1529" s="10">
        <f t="shared" si="14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8226</v>
      </c>
      <c r="I1530">
        <v>1485907200</v>
      </c>
      <c r="J1530">
        <v>1483292122</v>
      </c>
      <c r="K1530" t="b">
        <v>1</v>
      </c>
      <c r="L1530" s="7">
        <v>160</v>
      </c>
      <c r="M1530" t="b">
        <v>1</v>
      </c>
      <c r="N1530" t="s">
        <v>8265</v>
      </c>
      <c r="O1530" s="5">
        <f t="shared" si="140"/>
        <v>281.56666666666666</v>
      </c>
      <c r="P1530" s="6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44"/>
        <v>42736.732893518521</v>
      </c>
      <c r="T1530" s="10">
        <f t="shared" si="14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8226</v>
      </c>
      <c r="I1531">
        <v>1426773920</v>
      </c>
      <c r="J1531">
        <v>1424185520</v>
      </c>
      <c r="K1531" t="b">
        <v>1</v>
      </c>
      <c r="L1531" s="7">
        <v>141</v>
      </c>
      <c r="M1531" t="b">
        <v>1</v>
      </c>
      <c r="N1531" t="s">
        <v>8265</v>
      </c>
      <c r="O1531" s="5">
        <f t="shared" si="140"/>
        <v>100.67894736842105</v>
      </c>
      <c r="P1531" s="6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44"/>
        <v>42052.628703703704</v>
      </c>
      <c r="T1531" s="10">
        <f t="shared" si="14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8226</v>
      </c>
      <c r="I1532">
        <v>1445624695</v>
      </c>
      <c r="J1532">
        <v>1443464695</v>
      </c>
      <c r="K1532" t="b">
        <v>1</v>
      </c>
      <c r="L1532" s="7">
        <v>874</v>
      </c>
      <c r="M1532" t="b">
        <v>1</v>
      </c>
      <c r="N1532" t="s">
        <v>8265</v>
      </c>
      <c r="O1532" s="5">
        <f t="shared" si="140"/>
        <v>134.82571428571427</v>
      </c>
      <c r="P1532" s="6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44"/>
        <v>42275.767303240747</v>
      </c>
      <c r="T1532" s="10">
        <f t="shared" si="14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8226</v>
      </c>
      <c r="I1533">
        <v>1417402800</v>
      </c>
      <c r="J1533">
        <v>1414610126</v>
      </c>
      <c r="K1533" t="b">
        <v>1</v>
      </c>
      <c r="L1533" s="7">
        <v>73</v>
      </c>
      <c r="M1533" t="b">
        <v>1</v>
      </c>
      <c r="N1533" t="s">
        <v>8265</v>
      </c>
      <c r="O1533" s="5">
        <f t="shared" si="140"/>
        <v>175.95744680851064</v>
      </c>
      <c r="P1533" s="6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44"/>
        <v>41941.802384259259</v>
      </c>
      <c r="T1533" s="10">
        <f t="shared" si="14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8224</v>
      </c>
      <c r="H1534" t="s">
        <v>8228</v>
      </c>
      <c r="I1534">
        <v>1455548400</v>
      </c>
      <c r="J1534">
        <v>1453461865</v>
      </c>
      <c r="K1534" t="b">
        <v>1</v>
      </c>
      <c r="L1534" s="7">
        <v>294</v>
      </c>
      <c r="M1534" t="b">
        <v>1</v>
      </c>
      <c r="N1534" t="s">
        <v>8265</v>
      </c>
      <c r="O1534" s="5">
        <f t="shared" si="140"/>
        <v>484.02000000000004</v>
      </c>
      <c r="P1534" s="6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44"/>
        <v>42391.475289351853</v>
      </c>
      <c r="T1534" s="10">
        <f t="shared" si="14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8226</v>
      </c>
      <c r="I1535">
        <v>1462161540</v>
      </c>
      <c r="J1535">
        <v>1457913777</v>
      </c>
      <c r="K1535" t="b">
        <v>1</v>
      </c>
      <c r="L1535" s="7">
        <v>740</v>
      </c>
      <c r="M1535" t="b">
        <v>1</v>
      </c>
      <c r="N1535" t="s">
        <v>8265</v>
      </c>
      <c r="O1535" s="5">
        <f t="shared" si="140"/>
        <v>145.14000000000001</v>
      </c>
      <c r="P1535" s="6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44"/>
        <v>42443.00204861111</v>
      </c>
      <c r="T1535" s="10">
        <f t="shared" si="14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8226</v>
      </c>
      <c r="I1536">
        <v>1441383062</v>
      </c>
      <c r="J1536">
        <v>1438791062</v>
      </c>
      <c r="K1536" t="b">
        <v>1</v>
      </c>
      <c r="L1536" s="7">
        <v>369</v>
      </c>
      <c r="M1536" t="b">
        <v>1</v>
      </c>
      <c r="N1536" t="s">
        <v>8265</v>
      </c>
      <c r="O1536" s="5">
        <f t="shared" si="140"/>
        <v>417.73333333333335</v>
      </c>
      <c r="P1536" s="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44"/>
        <v>42221.67432870371</v>
      </c>
      <c r="T1536" s="10">
        <f t="shared" si="14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8226</v>
      </c>
      <c r="I1537">
        <v>1464040800</v>
      </c>
      <c r="J1537">
        <v>1461527631</v>
      </c>
      <c r="K1537" t="b">
        <v>1</v>
      </c>
      <c r="L1537" s="7">
        <v>110</v>
      </c>
      <c r="M1537" t="b">
        <v>1</v>
      </c>
      <c r="N1537" t="s">
        <v>8265</v>
      </c>
      <c r="O1537" s="5">
        <f t="shared" ref="O1537:O1600" si="146">(E1537/D1537)*100</f>
        <v>132.42499999999998</v>
      </c>
      <c r="P1537" s="6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44"/>
        <v>42484.829062500001</v>
      </c>
      <c r="T1537" s="10">
        <f t="shared" si="14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8226</v>
      </c>
      <c r="I1538">
        <v>1440702910</v>
      </c>
      <c r="J1538">
        <v>1438110910</v>
      </c>
      <c r="K1538" t="b">
        <v>1</v>
      </c>
      <c r="L1538" s="7">
        <v>455</v>
      </c>
      <c r="M1538" t="b">
        <v>1</v>
      </c>
      <c r="N1538" t="s">
        <v>8265</v>
      </c>
      <c r="O1538" s="5">
        <f t="shared" si="146"/>
        <v>250.30841666666666</v>
      </c>
      <c r="P1538" s="6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si="144"/>
        <v>42213.802199074074</v>
      </c>
      <c r="T1538" s="10">
        <f t="shared" si="14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8224</v>
      </c>
      <c r="H1539" t="s">
        <v>8229</v>
      </c>
      <c r="I1539">
        <v>1470506400</v>
      </c>
      <c r="J1539">
        <v>1467358427</v>
      </c>
      <c r="K1539" t="b">
        <v>1</v>
      </c>
      <c r="L1539" s="7">
        <v>224</v>
      </c>
      <c r="M1539" t="b">
        <v>1</v>
      </c>
      <c r="N1539" t="s">
        <v>8265</v>
      </c>
      <c r="O1539" s="5">
        <f t="shared" si="146"/>
        <v>179.9</v>
      </c>
      <c r="P1539" s="6">
        <f t="shared" ref="P1539:P1602" si="147">IF(L1539,E1539/L1539,0)</f>
        <v>96.375</v>
      </c>
      <c r="Q1539" t="str">
        <f t="shared" ref="Q1539:Q1602" si="148">LEFT(N1539,SEARCH("/",N1539,1)-1)</f>
        <v>photography</v>
      </c>
      <c r="R1539" t="str">
        <f t="shared" ref="R1539:R1602" si="149">RIGHT(N1539,LEN(N1539)-SEARCH("/",N1539))</f>
        <v>photobooks</v>
      </c>
      <c r="S1539" s="10">
        <f t="shared" ref="S1539:S1602" si="150">(((J1539/60)/60/24)+DATE(1970,1,1))</f>
        <v>42552.315127314811</v>
      </c>
      <c r="T1539" s="10">
        <f t="shared" ref="T1539:T1602" si="151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8226</v>
      </c>
      <c r="I1540">
        <v>1421952370</v>
      </c>
      <c r="J1540">
        <v>1418064370</v>
      </c>
      <c r="K1540" t="b">
        <v>1</v>
      </c>
      <c r="L1540" s="7">
        <v>46</v>
      </c>
      <c r="M1540" t="b">
        <v>1</v>
      </c>
      <c r="N1540" t="s">
        <v>8265</v>
      </c>
      <c r="O1540" s="5">
        <f t="shared" si="146"/>
        <v>102.62857142857142</v>
      </c>
      <c r="P1540" s="6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50"/>
        <v>41981.782060185185</v>
      </c>
      <c r="T1540" s="10">
        <f t="shared" si="15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8226</v>
      </c>
      <c r="I1541">
        <v>1483481019</v>
      </c>
      <c r="J1541">
        <v>1480629819</v>
      </c>
      <c r="K1541" t="b">
        <v>0</v>
      </c>
      <c r="L1541" s="7">
        <v>284</v>
      </c>
      <c r="M1541" t="b">
        <v>1</v>
      </c>
      <c r="N1541" t="s">
        <v>8265</v>
      </c>
      <c r="O1541" s="5">
        <f t="shared" si="146"/>
        <v>135.98609999999999</v>
      </c>
      <c r="P1541" s="6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50"/>
        <v>42705.919201388882</v>
      </c>
      <c r="T1541" s="10">
        <f t="shared" si="15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8226</v>
      </c>
      <c r="I1542">
        <v>1416964500</v>
      </c>
      <c r="J1542">
        <v>1414368616</v>
      </c>
      <c r="K1542" t="b">
        <v>1</v>
      </c>
      <c r="L1542" s="7">
        <v>98</v>
      </c>
      <c r="M1542" t="b">
        <v>1</v>
      </c>
      <c r="N1542" t="s">
        <v>8265</v>
      </c>
      <c r="O1542" s="5">
        <f t="shared" si="146"/>
        <v>117.86666666666667</v>
      </c>
      <c r="P1542" s="6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50"/>
        <v>41939.00712962963</v>
      </c>
      <c r="T1542" s="10">
        <f t="shared" si="15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8226</v>
      </c>
      <c r="I1543">
        <v>1420045538</v>
      </c>
      <c r="J1543">
        <v>1417453538</v>
      </c>
      <c r="K1543" t="b">
        <v>0</v>
      </c>
      <c r="L1543" s="7">
        <v>2</v>
      </c>
      <c r="M1543" t="b">
        <v>0</v>
      </c>
      <c r="N1543" t="s">
        <v>8269</v>
      </c>
      <c r="O1543" s="5">
        <f t="shared" si="146"/>
        <v>3.3333333333333333E-2</v>
      </c>
      <c r="P1543" s="6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0">
        <f t="shared" si="150"/>
        <v>41974.712245370371</v>
      </c>
      <c r="T1543" s="10">
        <f t="shared" si="15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8224</v>
      </c>
      <c r="H1544" t="s">
        <v>8231</v>
      </c>
      <c r="I1544">
        <v>1435708500</v>
      </c>
      <c r="J1544">
        <v>1434412500</v>
      </c>
      <c r="K1544" t="b">
        <v>0</v>
      </c>
      <c r="L1544" s="7">
        <v>1</v>
      </c>
      <c r="M1544" t="b">
        <v>0</v>
      </c>
      <c r="N1544" t="s">
        <v>8269</v>
      </c>
      <c r="O1544" s="5">
        <f t="shared" si="146"/>
        <v>4</v>
      </c>
      <c r="P1544" s="6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50"/>
        <v>42170.996527777781</v>
      </c>
      <c r="T1544" s="10">
        <f t="shared" si="15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8226</v>
      </c>
      <c r="I1545">
        <v>1416662034</v>
      </c>
      <c r="J1545">
        <v>1414066434</v>
      </c>
      <c r="K1545" t="b">
        <v>0</v>
      </c>
      <c r="L1545" s="7">
        <v>1</v>
      </c>
      <c r="M1545" t="b">
        <v>0</v>
      </c>
      <c r="N1545" t="s">
        <v>8269</v>
      </c>
      <c r="O1545" s="5">
        <f t="shared" si="146"/>
        <v>0.44444444444444442</v>
      </c>
      <c r="P1545" s="6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50"/>
        <v>41935.509652777779</v>
      </c>
      <c r="T1545" s="10">
        <f t="shared" si="15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8226</v>
      </c>
      <c r="I1546">
        <v>1427847480</v>
      </c>
      <c r="J1546">
        <v>1424222024</v>
      </c>
      <c r="K1546" t="b">
        <v>0</v>
      </c>
      <c r="L1546" s="7">
        <v>0</v>
      </c>
      <c r="M1546" t="b">
        <v>0</v>
      </c>
      <c r="N1546" t="s">
        <v>8269</v>
      </c>
      <c r="O1546" s="5">
        <f t="shared" si="146"/>
        <v>0</v>
      </c>
      <c r="P1546" s="6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0">
        <f t="shared" si="150"/>
        <v>42053.051203703704</v>
      </c>
      <c r="T1546" s="10">
        <f t="shared" si="15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8226</v>
      </c>
      <c r="I1547">
        <v>1425330960</v>
      </c>
      <c r="J1547">
        <v>1422393234</v>
      </c>
      <c r="K1547" t="b">
        <v>0</v>
      </c>
      <c r="L1547" s="7">
        <v>1</v>
      </c>
      <c r="M1547" t="b">
        <v>0</v>
      </c>
      <c r="N1547" t="s">
        <v>8269</v>
      </c>
      <c r="O1547" s="5">
        <f t="shared" si="146"/>
        <v>3.3333333333333333E-2</v>
      </c>
      <c r="P1547" s="6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0">
        <f t="shared" si="150"/>
        <v>42031.884652777779</v>
      </c>
      <c r="T1547" s="10">
        <f t="shared" si="15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8224</v>
      </c>
      <c r="H1548" t="s">
        <v>8227</v>
      </c>
      <c r="I1548">
        <v>1410930399</v>
      </c>
      <c r="J1548">
        <v>1405746399</v>
      </c>
      <c r="K1548" t="b">
        <v>0</v>
      </c>
      <c r="L1548" s="7">
        <v>11</v>
      </c>
      <c r="M1548" t="b">
        <v>0</v>
      </c>
      <c r="N1548" t="s">
        <v>8269</v>
      </c>
      <c r="O1548" s="5">
        <f t="shared" si="146"/>
        <v>28.9</v>
      </c>
      <c r="P1548" s="6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50"/>
        <v>41839.212951388887</v>
      </c>
      <c r="T1548" s="10">
        <f t="shared" si="15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8226</v>
      </c>
      <c r="I1549">
        <v>1487844882</v>
      </c>
      <c r="J1549">
        <v>1487240082</v>
      </c>
      <c r="K1549" t="b">
        <v>0</v>
      </c>
      <c r="L1549" s="7">
        <v>0</v>
      </c>
      <c r="M1549" t="b">
        <v>0</v>
      </c>
      <c r="N1549" t="s">
        <v>8269</v>
      </c>
      <c r="O1549" s="5">
        <f t="shared" si="146"/>
        <v>0</v>
      </c>
      <c r="P1549" s="6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0">
        <f t="shared" si="150"/>
        <v>42782.426875000005</v>
      </c>
      <c r="T1549" s="10">
        <f t="shared" si="15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8226</v>
      </c>
      <c r="I1550">
        <v>1447020620</v>
      </c>
      <c r="J1550">
        <v>1444425020</v>
      </c>
      <c r="K1550" t="b">
        <v>0</v>
      </c>
      <c r="L1550" s="7">
        <v>1</v>
      </c>
      <c r="M1550" t="b">
        <v>0</v>
      </c>
      <c r="N1550" t="s">
        <v>8269</v>
      </c>
      <c r="O1550" s="5">
        <f t="shared" si="146"/>
        <v>8.5714285714285712</v>
      </c>
      <c r="P1550" s="6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50"/>
        <v>42286.88217592593</v>
      </c>
      <c r="T1550" s="10">
        <f t="shared" si="15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8226</v>
      </c>
      <c r="I1551">
        <v>1446524159</v>
      </c>
      <c r="J1551">
        <v>1443928559</v>
      </c>
      <c r="K1551" t="b">
        <v>0</v>
      </c>
      <c r="L1551" s="7">
        <v>6</v>
      </c>
      <c r="M1551" t="b">
        <v>0</v>
      </c>
      <c r="N1551" t="s">
        <v>8269</v>
      </c>
      <c r="O1551" s="5">
        <f t="shared" si="146"/>
        <v>34</v>
      </c>
      <c r="P1551" s="6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50"/>
        <v>42281.136099537034</v>
      </c>
      <c r="T1551" s="10">
        <f t="shared" si="15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8224</v>
      </c>
      <c r="H1552" t="s">
        <v>8227</v>
      </c>
      <c r="I1552">
        <v>1463050034</v>
      </c>
      <c r="J1552">
        <v>1460458034</v>
      </c>
      <c r="K1552" t="b">
        <v>0</v>
      </c>
      <c r="L1552" s="7">
        <v>7</v>
      </c>
      <c r="M1552" t="b">
        <v>0</v>
      </c>
      <c r="N1552" t="s">
        <v>8269</v>
      </c>
      <c r="O1552" s="5">
        <f t="shared" si="146"/>
        <v>13.466666666666665</v>
      </c>
      <c r="P1552" s="6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50"/>
        <v>42472.449467592596</v>
      </c>
      <c r="T1552" s="10">
        <f t="shared" si="15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8226</v>
      </c>
      <c r="I1553">
        <v>1432756039</v>
      </c>
      <c r="J1553">
        <v>1430164039</v>
      </c>
      <c r="K1553" t="b">
        <v>0</v>
      </c>
      <c r="L1553" s="7">
        <v>0</v>
      </c>
      <c r="M1553" t="b">
        <v>0</v>
      </c>
      <c r="N1553" t="s">
        <v>8269</v>
      </c>
      <c r="O1553" s="5">
        <f t="shared" si="146"/>
        <v>0</v>
      </c>
      <c r="P1553" s="6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0">
        <f t="shared" si="150"/>
        <v>42121.824525462958</v>
      </c>
      <c r="T1553" s="10">
        <f t="shared" si="15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8226</v>
      </c>
      <c r="I1554">
        <v>1412135940</v>
      </c>
      <c r="J1554">
        <v>1410366708</v>
      </c>
      <c r="K1554" t="b">
        <v>0</v>
      </c>
      <c r="L1554" s="7">
        <v>16</v>
      </c>
      <c r="M1554" t="b">
        <v>0</v>
      </c>
      <c r="N1554" t="s">
        <v>8269</v>
      </c>
      <c r="O1554" s="5">
        <f t="shared" si="146"/>
        <v>49.186046511627907</v>
      </c>
      <c r="P1554" s="6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50"/>
        <v>41892.688750000001</v>
      </c>
      <c r="T1554" s="10">
        <f t="shared" si="15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8226</v>
      </c>
      <c r="I1555">
        <v>1441176447</v>
      </c>
      <c r="J1555">
        <v>1438584447</v>
      </c>
      <c r="K1555" t="b">
        <v>0</v>
      </c>
      <c r="L1555" s="7">
        <v>0</v>
      </c>
      <c r="M1555" t="b">
        <v>0</v>
      </c>
      <c r="N1555" t="s">
        <v>8269</v>
      </c>
      <c r="O1555" s="5">
        <f t="shared" si="146"/>
        <v>0</v>
      </c>
      <c r="P1555" s="6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0">
        <f t="shared" si="150"/>
        <v>42219.282951388886</v>
      </c>
      <c r="T1555" s="10">
        <f t="shared" si="15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8224</v>
      </c>
      <c r="H1556" t="s">
        <v>8228</v>
      </c>
      <c r="I1556">
        <v>1438495390</v>
      </c>
      <c r="J1556">
        <v>1435903390</v>
      </c>
      <c r="K1556" t="b">
        <v>0</v>
      </c>
      <c r="L1556" s="7">
        <v>0</v>
      </c>
      <c r="M1556" t="b">
        <v>0</v>
      </c>
      <c r="N1556" t="s">
        <v>8269</v>
      </c>
      <c r="O1556" s="5">
        <f t="shared" si="146"/>
        <v>0</v>
      </c>
      <c r="P1556" s="6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0">
        <f t="shared" si="150"/>
        <v>42188.252199074079</v>
      </c>
      <c r="T1556" s="10">
        <f t="shared" si="15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8226</v>
      </c>
      <c r="I1557">
        <v>1442509200</v>
      </c>
      <c r="J1557">
        <v>1440513832</v>
      </c>
      <c r="K1557" t="b">
        <v>0</v>
      </c>
      <c r="L1557" s="7">
        <v>0</v>
      </c>
      <c r="M1557" t="b">
        <v>0</v>
      </c>
      <c r="N1557" t="s">
        <v>8269</v>
      </c>
      <c r="O1557" s="5">
        <f t="shared" si="146"/>
        <v>0</v>
      </c>
      <c r="P1557" s="6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0">
        <f t="shared" si="150"/>
        <v>42241.613796296297</v>
      </c>
      <c r="T1557" s="10">
        <f t="shared" si="15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8224</v>
      </c>
      <c r="H1558" t="s">
        <v>8231</v>
      </c>
      <c r="I1558">
        <v>1467603624</v>
      </c>
      <c r="J1558">
        <v>1465011624</v>
      </c>
      <c r="K1558" t="b">
        <v>0</v>
      </c>
      <c r="L1558" s="7">
        <v>12</v>
      </c>
      <c r="M1558" t="b">
        <v>0</v>
      </c>
      <c r="N1558" t="s">
        <v>8269</v>
      </c>
      <c r="O1558" s="5">
        <f t="shared" si="146"/>
        <v>45.133333333333333</v>
      </c>
      <c r="P1558" s="6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50"/>
        <v>42525.153055555551</v>
      </c>
      <c r="T1558" s="10">
        <f t="shared" si="15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8226</v>
      </c>
      <c r="I1559">
        <v>1411227633</v>
      </c>
      <c r="J1559">
        <v>1408549233</v>
      </c>
      <c r="K1559" t="b">
        <v>0</v>
      </c>
      <c r="L1559" s="7">
        <v>1</v>
      </c>
      <c r="M1559" t="b">
        <v>0</v>
      </c>
      <c r="N1559" t="s">
        <v>8269</v>
      </c>
      <c r="O1559" s="5">
        <f t="shared" si="146"/>
        <v>4</v>
      </c>
      <c r="P1559" s="6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50"/>
        <v>41871.65315972222</v>
      </c>
      <c r="T1559" s="10">
        <f t="shared" si="15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8224</v>
      </c>
      <c r="H1560" t="s">
        <v>8227</v>
      </c>
      <c r="I1560">
        <v>1440763920</v>
      </c>
      <c r="J1560">
        <v>1435656759</v>
      </c>
      <c r="K1560" t="b">
        <v>0</v>
      </c>
      <c r="L1560" s="7">
        <v>3</v>
      </c>
      <c r="M1560" t="b">
        <v>0</v>
      </c>
      <c r="N1560" t="s">
        <v>8269</v>
      </c>
      <c r="O1560" s="5">
        <f t="shared" si="146"/>
        <v>4.666666666666667</v>
      </c>
      <c r="P1560" s="6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50"/>
        <v>42185.397673611107</v>
      </c>
      <c r="T1560" s="10">
        <f t="shared" si="15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8226</v>
      </c>
      <c r="I1561">
        <v>1430270199</v>
      </c>
      <c r="J1561">
        <v>1428974199</v>
      </c>
      <c r="K1561" t="b">
        <v>0</v>
      </c>
      <c r="L1561" s="7">
        <v>1</v>
      </c>
      <c r="M1561" t="b">
        <v>0</v>
      </c>
      <c r="N1561" t="s">
        <v>8269</v>
      </c>
      <c r="O1561" s="5">
        <f t="shared" si="146"/>
        <v>0.33333333333333337</v>
      </c>
      <c r="P1561" s="6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50"/>
        <v>42108.05322916666</v>
      </c>
      <c r="T1561" s="10">
        <f t="shared" si="15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8226</v>
      </c>
      <c r="I1562">
        <v>1415842193</v>
      </c>
      <c r="J1562">
        <v>1414110593</v>
      </c>
      <c r="K1562" t="b">
        <v>0</v>
      </c>
      <c r="L1562" s="7">
        <v>4</v>
      </c>
      <c r="M1562" t="b">
        <v>0</v>
      </c>
      <c r="N1562" t="s">
        <v>8269</v>
      </c>
      <c r="O1562" s="5">
        <f t="shared" si="146"/>
        <v>3.7600000000000002</v>
      </c>
      <c r="P1562" s="6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50"/>
        <v>41936.020752314813</v>
      </c>
      <c r="T1562" s="10">
        <f t="shared" si="15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8226</v>
      </c>
      <c r="I1563">
        <v>1383789603</v>
      </c>
      <c r="J1563">
        <v>1381194003</v>
      </c>
      <c r="K1563" t="b">
        <v>0</v>
      </c>
      <c r="L1563" s="7">
        <v>1</v>
      </c>
      <c r="M1563" t="b">
        <v>0</v>
      </c>
      <c r="N1563" t="s">
        <v>8270</v>
      </c>
      <c r="O1563" s="5">
        <f t="shared" si="146"/>
        <v>0.67</v>
      </c>
      <c r="P1563" s="6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50"/>
        <v>41555.041701388887</v>
      </c>
      <c r="T1563" s="10">
        <f t="shared" si="15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8226</v>
      </c>
      <c r="I1564">
        <v>1259715000</v>
      </c>
      <c r="J1564">
        <v>1253712916</v>
      </c>
      <c r="K1564" t="b">
        <v>0</v>
      </c>
      <c r="L1564" s="7">
        <v>0</v>
      </c>
      <c r="M1564" t="b">
        <v>0</v>
      </c>
      <c r="N1564" t="s">
        <v>8270</v>
      </c>
      <c r="O1564" s="5">
        <f t="shared" si="146"/>
        <v>0</v>
      </c>
      <c r="P1564" s="6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0">
        <f t="shared" si="150"/>
        <v>40079.566157407404</v>
      </c>
      <c r="T1564" s="10">
        <f t="shared" si="15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8224</v>
      </c>
      <c r="H1565" t="s">
        <v>8227</v>
      </c>
      <c r="I1565">
        <v>1394815751</v>
      </c>
      <c r="J1565">
        <v>1389635351</v>
      </c>
      <c r="K1565" t="b">
        <v>0</v>
      </c>
      <c r="L1565" s="7">
        <v>2</v>
      </c>
      <c r="M1565" t="b">
        <v>0</v>
      </c>
      <c r="N1565" t="s">
        <v>8270</v>
      </c>
      <c r="O1565" s="5">
        <f t="shared" si="146"/>
        <v>1.4166666666666665</v>
      </c>
      <c r="P1565" s="6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50"/>
        <v>41652.742488425924</v>
      </c>
      <c r="T1565" s="10">
        <f t="shared" si="15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8226</v>
      </c>
      <c r="I1566">
        <v>1432843500</v>
      </c>
      <c r="J1566">
        <v>1430124509</v>
      </c>
      <c r="K1566" t="b">
        <v>0</v>
      </c>
      <c r="L1566" s="7">
        <v>1</v>
      </c>
      <c r="M1566" t="b">
        <v>0</v>
      </c>
      <c r="N1566" t="s">
        <v>8270</v>
      </c>
      <c r="O1566" s="5">
        <f t="shared" si="146"/>
        <v>0.1</v>
      </c>
      <c r="P1566" s="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50"/>
        <v>42121.367002314815</v>
      </c>
      <c r="T1566" s="10">
        <f t="shared" si="15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8226</v>
      </c>
      <c r="I1567">
        <v>1307554261</v>
      </c>
      <c r="J1567">
        <v>1304962261</v>
      </c>
      <c r="K1567" t="b">
        <v>0</v>
      </c>
      <c r="L1567" s="7">
        <v>1</v>
      </c>
      <c r="M1567" t="b">
        <v>0</v>
      </c>
      <c r="N1567" t="s">
        <v>8270</v>
      </c>
      <c r="O1567" s="5">
        <f t="shared" si="146"/>
        <v>2.5</v>
      </c>
      <c r="P1567" s="6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50"/>
        <v>40672.729872685188</v>
      </c>
      <c r="T1567" s="10">
        <f t="shared" si="15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8226</v>
      </c>
      <c r="I1568">
        <v>1469656800</v>
      </c>
      <c r="J1568">
        <v>1467151204</v>
      </c>
      <c r="K1568" t="b">
        <v>0</v>
      </c>
      <c r="L1568" s="7">
        <v>59</v>
      </c>
      <c r="M1568" t="b">
        <v>0</v>
      </c>
      <c r="N1568" t="s">
        <v>8270</v>
      </c>
      <c r="O1568" s="5">
        <f t="shared" si="146"/>
        <v>21.25</v>
      </c>
      <c r="P1568" s="6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50"/>
        <v>42549.916712962964</v>
      </c>
      <c r="T1568" s="10">
        <f t="shared" si="15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8226</v>
      </c>
      <c r="I1569">
        <v>1392595200</v>
      </c>
      <c r="J1569">
        <v>1391293745</v>
      </c>
      <c r="K1569" t="b">
        <v>0</v>
      </c>
      <c r="L1569" s="7">
        <v>13</v>
      </c>
      <c r="M1569" t="b">
        <v>0</v>
      </c>
      <c r="N1569" t="s">
        <v>8270</v>
      </c>
      <c r="O1569" s="5">
        <f t="shared" si="146"/>
        <v>4.117647058823529</v>
      </c>
      <c r="P1569" s="6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50"/>
        <v>41671.936863425923</v>
      </c>
      <c r="T1569" s="10">
        <f t="shared" si="15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8226</v>
      </c>
      <c r="I1570">
        <v>1419384585</v>
      </c>
      <c r="J1570">
        <v>1416360585</v>
      </c>
      <c r="K1570" t="b">
        <v>0</v>
      </c>
      <c r="L1570" s="7">
        <v>22</v>
      </c>
      <c r="M1570" t="b">
        <v>0</v>
      </c>
      <c r="N1570" t="s">
        <v>8270</v>
      </c>
      <c r="O1570" s="5">
        <f t="shared" si="146"/>
        <v>13.639999999999999</v>
      </c>
      <c r="P1570" s="6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50"/>
        <v>41962.062326388885</v>
      </c>
      <c r="T1570" s="10">
        <f t="shared" si="15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8226</v>
      </c>
      <c r="I1571">
        <v>1369498714</v>
      </c>
      <c r="J1571">
        <v>1366906714</v>
      </c>
      <c r="K1571" t="b">
        <v>0</v>
      </c>
      <c r="L1571" s="7">
        <v>0</v>
      </c>
      <c r="M1571" t="b">
        <v>0</v>
      </c>
      <c r="N1571" t="s">
        <v>8270</v>
      </c>
      <c r="O1571" s="5">
        <f t="shared" si="146"/>
        <v>0</v>
      </c>
      <c r="P1571" s="6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0">
        <f t="shared" si="150"/>
        <v>41389.679560185185</v>
      </c>
      <c r="T1571" s="10">
        <f t="shared" si="15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8226</v>
      </c>
      <c r="I1572">
        <v>1460140282</v>
      </c>
      <c r="J1572">
        <v>1457551882</v>
      </c>
      <c r="K1572" t="b">
        <v>0</v>
      </c>
      <c r="L1572" s="7">
        <v>52</v>
      </c>
      <c r="M1572" t="b">
        <v>0</v>
      </c>
      <c r="N1572" t="s">
        <v>8270</v>
      </c>
      <c r="O1572" s="5">
        <f t="shared" si="146"/>
        <v>41.4</v>
      </c>
      <c r="P1572" s="6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50"/>
        <v>42438.813449074078</v>
      </c>
      <c r="T1572" s="10">
        <f t="shared" si="15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8224</v>
      </c>
      <c r="H1573" t="s">
        <v>8227</v>
      </c>
      <c r="I1573">
        <v>1434738483</v>
      </c>
      <c r="J1573">
        <v>1432146483</v>
      </c>
      <c r="K1573" t="b">
        <v>0</v>
      </c>
      <c r="L1573" s="7">
        <v>4</v>
      </c>
      <c r="M1573" t="b">
        <v>0</v>
      </c>
      <c r="N1573" t="s">
        <v>8270</v>
      </c>
      <c r="O1573" s="5">
        <f t="shared" si="146"/>
        <v>0.66115702479338845</v>
      </c>
      <c r="P1573" s="6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50"/>
        <v>42144.769479166673</v>
      </c>
      <c r="T1573" s="10">
        <f t="shared" si="15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8224</v>
      </c>
      <c r="H1574" t="s">
        <v>8227</v>
      </c>
      <c r="I1574">
        <v>1456703940</v>
      </c>
      <c r="J1574">
        <v>1454546859</v>
      </c>
      <c r="K1574" t="b">
        <v>0</v>
      </c>
      <c r="L1574" s="7">
        <v>3</v>
      </c>
      <c r="M1574" t="b">
        <v>0</v>
      </c>
      <c r="N1574" t="s">
        <v>8270</v>
      </c>
      <c r="O1574" s="5">
        <f t="shared" si="146"/>
        <v>5</v>
      </c>
      <c r="P1574" s="6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50"/>
        <v>42404.033090277779</v>
      </c>
      <c r="T1574" s="10">
        <f t="shared" si="15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8224</v>
      </c>
      <c r="H1575" t="s">
        <v>8231</v>
      </c>
      <c r="I1575">
        <v>1491019140</v>
      </c>
      <c r="J1575">
        <v>1487548802</v>
      </c>
      <c r="K1575" t="b">
        <v>0</v>
      </c>
      <c r="L1575" s="7">
        <v>3</v>
      </c>
      <c r="M1575" t="b">
        <v>0</v>
      </c>
      <c r="N1575" t="s">
        <v>8270</v>
      </c>
      <c r="O1575" s="5">
        <f t="shared" si="146"/>
        <v>2.4777777777777779</v>
      </c>
      <c r="P1575" s="6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50"/>
        <v>42786.000023148154</v>
      </c>
      <c r="T1575" s="10">
        <f t="shared" si="15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8226</v>
      </c>
      <c r="I1576">
        <v>1424211329</v>
      </c>
      <c r="J1576">
        <v>1421187329</v>
      </c>
      <c r="K1576" t="b">
        <v>0</v>
      </c>
      <c r="L1576" s="7">
        <v>6</v>
      </c>
      <c r="M1576" t="b">
        <v>0</v>
      </c>
      <c r="N1576" t="s">
        <v>8270</v>
      </c>
      <c r="O1576" s="5">
        <f t="shared" si="146"/>
        <v>5.0599999999999996</v>
      </c>
      <c r="P1576" s="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50"/>
        <v>42017.927418981482</v>
      </c>
      <c r="T1576" s="10">
        <f t="shared" si="15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8226</v>
      </c>
      <c r="I1577">
        <v>1404909296</v>
      </c>
      <c r="J1577">
        <v>1402317296</v>
      </c>
      <c r="K1577" t="b">
        <v>0</v>
      </c>
      <c r="L1577" s="7">
        <v>35</v>
      </c>
      <c r="M1577" t="b">
        <v>0</v>
      </c>
      <c r="N1577" t="s">
        <v>8270</v>
      </c>
      <c r="O1577" s="5">
        <f t="shared" si="146"/>
        <v>22.91</v>
      </c>
      <c r="P1577" s="6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50"/>
        <v>41799.524259259262</v>
      </c>
      <c r="T1577" s="10">
        <f t="shared" si="15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8226</v>
      </c>
      <c r="I1578">
        <v>1435698368</v>
      </c>
      <c r="J1578">
        <v>1431810368</v>
      </c>
      <c r="K1578" t="b">
        <v>0</v>
      </c>
      <c r="L1578" s="7">
        <v>10</v>
      </c>
      <c r="M1578" t="b">
        <v>0</v>
      </c>
      <c r="N1578" t="s">
        <v>8270</v>
      </c>
      <c r="O1578" s="5">
        <f t="shared" si="146"/>
        <v>13</v>
      </c>
      <c r="P1578" s="6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50"/>
        <v>42140.879259259258</v>
      </c>
      <c r="T1578" s="10">
        <f t="shared" si="15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8226</v>
      </c>
      <c r="I1579">
        <v>1343161248</v>
      </c>
      <c r="J1579">
        <v>1337977248</v>
      </c>
      <c r="K1579" t="b">
        <v>0</v>
      </c>
      <c r="L1579" s="7">
        <v>2</v>
      </c>
      <c r="M1579" t="b">
        <v>0</v>
      </c>
      <c r="N1579" t="s">
        <v>8270</v>
      </c>
      <c r="O1579" s="5">
        <f t="shared" si="146"/>
        <v>0.54999999999999993</v>
      </c>
      <c r="P1579" s="6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50"/>
        <v>41054.847777777781</v>
      </c>
      <c r="T1579" s="10">
        <f t="shared" si="15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8226</v>
      </c>
      <c r="I1580">
        <v>1283392800</v>
      </c>
      <c r="J1580">
        <v>1281317691</v>
      </c>
      <c r="K1580" t="b">
        <v>0</v>
      </c>
      <c r="L1580" s="7">
        <v>4</v>
      </c>
      <c r="M1580" t="b">
        <v>0</v>
      </c>
      <c r="N1580" t="s">
        <v>8270</v>
      </c>
      <c r="O1580" s="5">
        <f t="shared" si="146"/>
        <v>10.806536636794938</v>
      </c>
      <c r="P1580" s="6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50"/>
        <v>40399.065868055557</v>
      </c>
      <c r="T1580" s="10">
        <f t="shared" si="15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8226</v>
      </c>
      <c r="I1581">
        <v>1377734091</v>
      </c>
      <c r="J1581">
        <v>1374882891</v>
      </c>
      <c r="K1581" t="b">
        <v>0</v>
      </c>
      <c r="L1581" s="7">
        <v>2</v>
      </c>
      <c r="M1581" t="b">
        <v>0</v>
      </c>
      <c r="N1581" t="s">
        <v>8270</v>
      </c>
      <c r="O1581" s="5">
        <f t="shared" si="146"/>
        <v>0.84008400840084008</v>
      </c>
      <c r="P1581" s="6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50"/>
        <v>41481.996423611112</v>
      </c>
      <c r="T1581" s="10">
        <f t="shared" si="15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8226</v>
      </c>
      <c r="I1582">
        <v>1337562726</v>
      </c>
      <c r="J1582">
        <v>1332378726</v>
      </c>
      <c r="K1582" t="b">
        <v>0</v>
      </c>
      <c r="L1582" s="7">
        <v>0</v>
      </c>
      <c r="M1582" t="b">
        <v>0</v>
      </c>
      <c r="N1582" t="s">
        <v>8270</v>
      </c>
      <c r="O1582" s="5">
        <f t="shared" si="146"/>
        <v>0</v>
      </c>
      <c r="P1582" s="6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0">
        <f t="shared" si="150"/>
        <v>40990.050069444449</v>
      </c>
      <c r="T1582" s="10">
        <f t="shared" si="15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8224</v>
      </c>
      <c r="H1583" t="s">
        <v>8227</v>
      </c>
      <c r="I1583">
        <v>1450521990</v>
      </c>
      <c r="J1583">
        <v>1447757190</v>
      </c>
      <c r="K1583" t="b">
        <v>0</v>
      </c>
      <c r="L1583" s="7">
        <v>1</v>
      </c>
      <c r="M1583" t="b">
        <v>0</v>
      </c>
      <c r="N1583" t="s">
        <v>8271</v>
      </c>
      <c r="O1583" s="5">
        <f t="shared" si="146"/>
        <v>0.5</v>
      </c>
      <c r="P1583" s="6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0">
        <f t="shared" si="150"/>
        <v>42325.448958333334</v>
      </c>
      <c r="T1583" s="10">
        <f t="shared" si="15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8226</v>
      </c>
      <c r="I1584">
        <v>1445894400</v>
      </c>
      <c r="J1584">
        <v>1440961053</v>
      </c>
      <c r="K1584" t="b">
        <v>0</v>
      </c>
      <c r="L1584" s="7">
        <v>3</v>
      </c>
      <c r="M1584" t="b">
        <v>0</v>
      </c>
      <c r="N1584" t="s">
        <v>8271</v>
      </c>
      <c r="O1584" s="5">
        <f t="shared" si="146"/>
        <v>9.3000000000000007</v>
      </c>
      <c r="P1584" s="6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50"/>
        <v>42246.789965277778</v>
      </c>
      <c r="T1584" s="10">
        <f t="shared" si="15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8224</v>
      </c>
      <c r="H1585" t="s">
        <v>8227</v>
      </c>
      <c r="I1585">
        <v>1411681391</v>
      </c>
      <c r="J1585">
        <v>1409089391</v>
      </c>
      <c r="K1585" t="b">
        <v>0</v>
      </c>
      <c r="L1585" s="7">
        <v>1</v>
      </c>
      <c r="M1585" t="b">
        <v>0</v>
      </c>
      <c r="N1585" t="s">
        <v>8271</v>
      </c>
      <c r="O1585" s="5">
        <f t="shared" si="146"/>
        <v>7.4999999999999997E-2</v>
      </c>
      <c r="P1585" s="6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50"/>
        <v>41877.904988425929</v>
      </c>
      <c r="T1585" s="10">
        <f t="shared" si="15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8226</v>
      </c>
      <c r="I1586">
        <v>1401464101</v>
      </c>
      <c r="J1586">
        <v>1400600101</v>
      </c>
      <c r="K1586" t="b">
        <v>0</v>
      </c>
      <c r="L1586" s="7">
        <v>0</v>
      </c>
      <c r="M1586" t="b">
        <v>0</v>
      </c>
      <c r="N1586" t="s">
        <v>8271</v>
      </c>
      <c r="O1586" s="5">
        <f t="shared" si="146"/>
        <v>0</v>
      </c>
      <c r="P1586" s="6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0">
        <f t="shared" si="150"/>
        <v>41779.649317129632</v>
      </c>
      <c r="T1586" s="10">
        <f t="shared" si="15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8224</v>
      </c>
      <c r="H1587" t="s">
        <v>8231</v>
      </c>
      <c r="I1587">
        <v>1482663600</v>
      </c>
      <c r="J1587">
        <v>1480800568</v>
      </c>
      <c r="K1587" t="b">
        <v>0</v>
      </c>
      <c r="L1587" s="7">
        <v>12</v>
      </c>
      <c r="M1587" t="b">
        <v>0</v>
      </c>
      <c r="N1587" t="s">
        <v>8271</v>
      </c>
      <c r="O1587" s="5">
        <f t="shared" si="146"/>
        <v>79</v>
      </c>
      <c r="P1587" s="6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50"/>
        <v>42707.895462962959</v>
      </c>
      <c r="T1587" s="10">
        <f t="shared" si="15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8226</v>
      </c>
      <c r="I1588">
        <v>1428197422</v>
      </c>
      <c r="J1588">
        <v>1425609022</v>
      </c>
      <c r="K1588" t="b">
        <v>0</v>
      </c>
      <c r="L1588" s="7">
        <v>0</v>
      </c>
      <c r="M1588" t="b">
        <v>0</v>
      </c>
      <c r="N1588" t="s">
        <v>8271</v>
      </c>
      <c r="O1588" s="5">
        <f t="shared" si="146"/>
        <v>0</v>
      </c>
      <c r="P1588" s="6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0">
        <f t="shared" si="150"/>
        <v>42069.104421296302</v>
      </c>
      <c r="T1588" s="10">
        <f t="shared" si="15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8226</v>
      </c>
      <c r="I1589">
        <v>1418510965</v>
      </c>
      <c r="J1589">
        <v>1415918965</v>
      </c>
      <c r="K1589" t="b">
        <v>0</v>
      </c>
      <c r="L1589" s="7">
        <v>1</v>
      </c>
      <c r="M1589" t="b">
        <v>0</v>
      </c>
      <c r="N1589" t="s">
        <v>8271</v>
      </c>
      <c r="O1589" s="5">
        <f t="shared" si="146"/>
        <v>1.3333333333333334E-2</v>
      </c>
      <c r="P1589" s="6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0">
        <f t="shared" si="150"/>
        <v>41956.950983796298</v>
      </c>
      <c r="T1589" s="10">
        <f t="shared" si="15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8226</v>
      </c>
      <c r="I1590">
        <v>1422735120</v>
      </c>
      <c r="J1590">
        <v>1420091999</v>
      </c>
      <c r="K1590" t="b">
        <v>0</v>
      </c>
      <c r="L1590" s="7">
        <v>0</v>
      </c>
      <c r="M1590" t="b">
        <v>0</v>
      </c>
      <c r="N1590" t="s">
        <v>8271</v>
      </c>
      <c r="O1590" s="5">
        <f t="shared" si="146"/>
        <v>0</v>
      </c>
      <c r="P1590" s="6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0">
        <f t="shared" si="150"/>
        <v>42005.24998842593</v>
      </c>
      <c r="T1590" s="10">
        <f t="shared" si="15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8226</v>
      </c>
      <c r="I1591">
        <v>1444433886</v>
      </c>
      <c r="J1591">
        <v>1441841886</v>
      </c>
      <c r="K1591" t="b">
        <v>0</v>
      </c>
      <c r="L1591" s="7">
        <v>0</v>
      </c>
      <c r="M1591" t="b">
        <v>0</v>
      </c>
      <c r="N1591" t="s">
        <v>8271</v>
      </c>
      <c r="O1591" s="5">
        <f t="shared" si="146"/>
        <v>0</v>
      </c>
      <c r="P1591" s="6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0">
        <f t="shared" si="150"/>
        <v>42256.984791666662</v>
      </c>
      <c r="T1591" s="10">
        <f t="shared" si="15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8224</v>
      </c>
      <c r="H1592" t="s">
        <v>8229</v>
      </c>
      <c r="I1592">
        <v>1443040464</v>
      </c>
      <c r="J1592">
        <v>1440448464</v>
      </c>
      <c r="K1592" t="b">
        <v>0</v>
      </c>
      <c r="L1592" s="7">
        <v>2</v>
      </c>
      <c r="M1592" t="b">
        <v>0</v>
      </c>
      <c r="N1592" t="s">
        <v>8271</v>
      </c>
      <c r="O1592" s="5">
        <f t="shared" si="146"/>
        <v>1.7000000000000002</v>
      </c>
      <c r="P1592" s="6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50"/>
        <v>42240.857222222221</v>
      </c>
      <c r="T1592" s="10">
        <f t="shared" si="15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8224</v>
      </c>
      <c r="H1593" t="s">
        <v>8227</v>
      </c>
      <c r="I1593">
        <v>1459700741</v>
      </c>
      <c r="J1593">
        <v>1457112341</v>
      </c>
      <c r="K1593" t="b">
        <v>0</v>
      </c>
      <c r="L1593" s="7">
        <v>92</v>
      </c>
      <c r="M1593" t="b">
        <v>0</v>
      </c>
      <c r="N1593" t="s">
        <v>8271</v>
      </c>
      <c r="O1593" s="5">
        <f t="shared" si="146"/>
        <v>29.228571428571428</v>
      </c>
      <c r="P1593" s="6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50"/>
        <v>42433.726168981477</v>
      </c>
      <c r="T1593" s="10">
        <f t="shared" si="15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8226</v>
      </c>
      <c r="I1594">
        <v>1427503485</v>
      </c>
      <c r="J1594">
        <v>1423619085</v>
      </c>
      <c r="K1594" t="b">
        <v>0</v>
      </c>
      <c r="L1594" s="7">
        <v>0</v>
      </c>
      <c r="M1594" t="b">
        <v>0</v>
      </c>
      <c r="N1594" t="s">
        <v>8271</v>
      </c>
      <c r="O1594" s="5">
        <f t="shared" si="146"/>
        <v>0</v>
      </c>
      <c r="P1594" s="6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0">
        <f t="shared" si="150"/>
        <v>42046.072743055556</v>
      </c>
      <c r="T1594" s="10">
        <f t="shared" si="15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8226</v>
      </c>
      <c r="I1595">
        <v>1425154655</v>
      </c>
      <c r="J1595">
        <v>1422562655</v>
      </c>
      <c r="K1595" t="b">
        <v>0</v>
      </c>
      <c r="L1595" s="7">
        <v>3</v>
      </c>
      <c r="M1595" t="b">
        <v>0</v>
      </c>
      <c r="N1595" t="s">
        <v>8271</v>
      </c>
      <c r="O1595" s="5">
        <f t="shared" si="146"/>
        <v>1.3636363636363637E-2</v>
      </c>
      <c r="P1595" s="6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0">
        <f t="shared" si="150"/>
        <v>42033.845543981486</v>
      </c>
      <c r="T1595" s="10">
        <f t="shared" si="15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8226</v>
      </c>
      <c r="I1596">
        <v>1463329260</v>
      </c>
      <c r="J1596">
        <v>1458147982</v>
      </c>
      <c r="K1596" t="b">
        <v>0</v>
      </c>
      <c r="L1596" s="7">
        <v>10</v>
      </c>
      <c r="M1596" t="b">
        <v>0</v>
      </c>
      <c r="N1596" t="s">
        <v>8271</v>
      </c>
      <c r="O1596" s="5">
        <f t="shared" si="146"/>
        <v>20.5</v>
      </c>
      <c r="P1596" s="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50"/>
        <v>42445.712754629625</v>
      </c>
      <c r="T1596" s="10">
        <f t="shared" si="15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8226</v>
      </c>
      <c r="I1597">
        <v>1403122380</v>
      </c>
      <c r="J1597">
        <v>1400634728</v>
      </c>
      <c r="K1597" t="b">
        <v>0</v>
      </c>
      <c r="L1597" s="7">
        <v>7</v>
      </c>
      <c r="M1597" t="b">
        <v>0</v>
      </c>
      <c r="N1597" t="s">
        <v>8271</v>
      </c>
      <c r="O1597" s="5">
        <f t="shared" si="146"/>
        <v>0.27999999999999997</v>
      </c>
      <c r="P1597" s="6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50"/>
        <v>41780.050092592595</v>
      </c>
      <c r="T1597" s="10">
        <f t="shared" si="15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8224</v>
      </c>
      <c r="H1598" t="s">
        <v>8227</v>
      </c>
      <c r="I1598">
        <v>1418469569</v>
      </c>
      <c r="J1598">
        <v>1414577969</v>
      </c>
      <c r="K1598" t="b">
        <v>0</v>
      </c>
      <c r="L1598" s="7">
        <v>3</v>
      </c>
      <c r="M1598" t="b">
        <v>0</v>
      </c>
      <c r="N1598" t="s">
        <v>8271</v>
      </c>
      <c r="O1598" s="5">
        <f t="shared" si="146"/>
        <v>2.3076923076923079</v>
      </c>
      <c r="P1598" s="6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50"/>
        <v>41941.430196759262</v>
      </c>
      <c r="T1598" s="10">
        <f t="shared" si="15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8226</v>
      </c>
      <c r="I1599">
        <v>1474360197</v>
      </c>
      <c r="J1599">
        <v>1471768197</v>
      </c>
      <c r="K1599" t="b">
        <v>0</v>
      </c>
      <c r="L1599" s="7">
        <v>0</v>
      </c>
      <c r="M1599" t="b">
        <v>0</v>
      </c>
      <c r="N1599" t="s">
        <v>8271</v>
      </c>
      <c r="O1599" s="5">
        <f t="shared" si="146"/>
        <v>0</v>
      </c>
      <c r="P1599" s="6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0">
        <f t="shared" si="150"/>
        <v>42603.354131944448</v>
      </c>
      <c r="T1599" s="10">
        <f t="shared" si="15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8226</v>
      </c>
      <c r="I1600">
        <v>1437926458</v>
      </c>
      <c r="J1600">
        <v>1432742458</v>
      </c>
      <c r="K1600" t="b">
        <v>0</v>
      </c>
      <c r="L1600" s="7">
        <v>1</v>
      </c>
      <c r="M1600" t="b">
        <v>0</v>
      </c>
      <c r="N1600" t="s">
        <v>8271</v>
      </c>
      <c r="O1600" s="5">
        <f t="shared" si="146"/>
        <v>0.125</v>
      </c>
      <c r="P1600" s="6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0">
        <f t="shared" si="150"/>
        <v>42151.667337962965</v>
      </c>
      <c r="T1600" s="10">
        <f t="shared" si="15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8224</v>
      </c>
      <c r="H1601" t="s">
        <v>8227</v>
      </c>
      <c r="I1601">
        <v>1460116576</v>
      </c>
      <c r="J1601">
        <v>1457528176</v>
      </c>
      <c r="K1601" t="b">
        <v>0</v>
      </c>
      <c r="L1601" s="7">
        <v>0</v>
      </c>
      <c r="M1601" t="b">
        <v>0</v>
      </c>
      <c r="N1601" t="s">
        <v>8271</v>
      </c>
      <c r="O1601" s="5">
        <f t="shared" ref="O1601:O1664" si="152">(E1601/D1601)*100</f>
        <v>0</v>
      </c>
      <c r="P1601" s="6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0">
        <f t="shared" si="150"/>
        <v>42438.53907407407</v>
      </c>
      <c r="T1601" s="10">
        <f t="shared" si="15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8226</v>
      </c>
      <c r="I1602">
        <v>1405401060</v>
      </c>
      <c r="J1602">
        <v>1401585752</v>
      </c>
      <c r="K1602" t="b">
        <v>0</v>
      </c>
      <c r="L1602" s="7">
        <v>9</v>
      </c>
      <c r="M1602" t="b">
        <v>0</v>
      </c>
      <c r="N1602" t="s">
        <v>8271</v>
      </c>
      <c r="O1602" s="5">
        <f t="shared" si="152"/>
        <v>7.3400000000000007</v>
      </c>
      <c r="P1602" s="6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si="150"/>
        <v>41791.057314814818</v>
      </c>
      <c r="T1602" s="10">
        <f t="shared" si="15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8226</v>
      </c>
      <c r="I1603">
        <v>1304561633</v>
      </c>
      <c r="J1603">
        <v>1301969633</v>
      </c>
      <c r="K1603" t="b">
        <v>0</v>
      </c>
      <c r="L1603" s="7">
        <v>56</v>
      </c>
      <c r="M1603" t="b">
        <v>1</v>
      </c>
      <c r="N1603" t="s">
        <v>8256</v>
      </c>
      <c r="O1603" s="5">
        <f t="shared" si="152"/>
        <v>108.2492</v>
      </c>
      <c r="P1603" s="6">
        <f t="shared" ref="P1603:P1666" si="153">IF(L1603,E1603/L1603,0)</f>
        <v>48.325535714285714</v>
      </c>
      <c r="Q1603" t="str">
        <f t="shared" ref="Q1603:Q1666" si="154">LEFT(N1603,SEARCH("/",N1603,1)-1)</f>
        <v>music</v>
      </c>
      <c r="R1603" t="str">
        <f t="shared" ref="R1603:R1666" si="155">RIGHT(N1603,LEN(N1603)-SEARCH("/",N1603))</f>
        <v>rock</v>
      </c>
      <c r="S1603" s="10">
        <f t="shared" ref="S1603:S1666" si="156">(((J1603/60)/60/24)+DATE(1970,1,1))</f>
        <v>40638.092974537038</v>
      </c>
      <c r="T1603" s="10">
        <f t="shared" ref="T1603:T1666" si="157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8226</v>
      </c>
      <c r="I1604">
        <v>1318633200</v>
      </c>
      <c r="J1604">
        <v>1314947317</v>
      </c>
      <c r="K1604" t="b">
        <v>0</v>
      </c>
      <c r="L1604" s="7">
        <v>32</v>
      </c>
      <c r="M1604" t="b">
        <v>1</v>
      </c>
      <c r="N1604" t="s">
        <v>8256</v>
      </c>
      <c r="O1604" s="5">
        <f t="shared" si="152"/>
        <v>100.16666666666667</v>
      </c>
      <c r="P1604" s="6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6"/>
        <v>40788.297650462962</v>
      </c>
      <c r="T1604" s="10">
        <f t="shared" si="15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8226</v>
      </c>
      <c r="I1605">
        <v>1327723459</v>
      </c>
      <c r="J1605">
        <v>1322539459</v>
      </c>
      <c r="K1605" t="b">
        <v>0</v>
      </c>
      <c r="L1605" s="7">
        <v>30</v>
      </c>
      <c r="M1605" t="b">
        <v>1</v>
      </c>
      <c r="N1605" t="s">
        <v>8256</v>
      </c>
      <c r="O1605" s="5">
        <f t="shared" si="152"/>
        <v>100.03299999999999</v>
      </c>
      <c r="P1605" s="6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6"/>
        <v>40876.169664351852</v>
      </c>
      <c r="T1605" s="10">
        <f t="shared" si="15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8226</v>
      </c>
      <c r="I1606">
        <v>1332011835</v>
      </c>
      <c r="J1606">
        <v>1328559435</v>
      </c>
      <c r="K1606" t="b">
        <v>0</v>
      </c>
      <c r="L1606" s="7">
        <v>70</v>
      </c>
      <c r="M1606" t="b">
        <v>1</v>
      </c>
      <c r="N1606" t="s">
        <v>8256</v>
      </c>
      <c r="O1606" s="5">
        <f t="shared" si="152"/>
        <v>122.10714285714286</v>
      </c>
      <c r="P1606" s="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6"/>
        <v>40945.845312500001</v>
      </c>
      <c r="T1606" s="10">
        <f t="shared" si="15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8226</v>
      </c>
      <c r="I1607">
        <v>1312182000</v>
      </c>
      <c r="J1607">
        <v>1311380313</v>
      </c>
      <c r="K1607" t="b">
        <v>0</v>
      </c>
      <c r="L1607" s="7">
        <v>44</v>
      </c>
      <c r="M1607" t="b">
        <v>1</v>
      </c>
      <c r="N1607" t="s">
        <v>8256</v>
      </c>
      <c r="O1607" s="5">
        <f t="shared" si="152"/>
        <v>100.69333333333334</v>
      </c>
      <c r="P1607" s="6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6"/>
        <v>40747.012881944444</v>
      </c>
      <c r="T1607" s="10">
        <f t="shared" si="15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8226</v>
      </c>
      <c r="I1608">
        <v>1300930838</v>
      </c>
      <c r="J1608">
        <v>1293158438</v>
      </c>
      <c r="K1608" t="b">
        <v>0</v>
      </c>
      <c r="L1608" s="7">
        <v>92</v>
      </c>
      <c r="M1608" t="b">
        <v>1</v>
      </c>
      <c r="N1608" t="s">
        <v>8256</v>
      </c>
      <c r="O1608" s="5">
        <f t="shared" si="152"/>
        <v>101.004125</v>
      </c>
      <c r="P1608" s="6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6"/>
        <v>40536.111550925925</v>
      </c>
      <c r="T1608" s="10">
        <f t="shared" si="15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8226</v>
      </c>
      <c r="I1609">
        <v>1339701851</v>
      </c>
      <c r="J1609">
        <v>1337887451</v>
      </c>
      <c r="K1609" t="b">
        <v>0</v>
      </c>
      <c r="L1609" s="7">
        <v>205</v>
      </c>
      <c r="M1609" t="b">
        <v>1</v>
      </c>
      <c r="N1609" t="s">
        <v>8256</v>
      </c>
      <c r="O1609" s="5">
        <f t="shared" si="152"/>
        <v>145.11000000000001</v>
      </c>
      <c r="P1609" s="6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6"/>
        <v>41053.80846064815</v>
      </c>
      <c r="T1609" s="10">
        <f t="shared" si="15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8226</v>
      </c>
      <c r="I1610">
        <v>1388553960</v>
      </c>
      <c r="J1610">
        <v>1385754986</v>
      </c>
      <c r="K1610" t="b">
        <v>0</v>
      </c>
      <c r="L1610" s="7">
        <v>23</v>
      </c>
      <c r="M1610" t="b">
        <v>1</v>
      </c>
      <c r="N1610" t="s">
        <v>8256</v>
      </c>
      <c r="O1610" s="5">
        <f t="shared" si="152"/>
        <v>101.25</v>
      </c>
      <c r="P1610" s="6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6"/>
        <v>41607.83085648148</v>
      </c>
      <c r="T1610" s="10">
        <f t="shared" si="15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8226</v>
      </c>
      <c r="I1611">
        <v>1320220800</v>
      </c>
      <c r="J1611">
        <v>1315612909</v>
      </c>
      <c r="K1611" t="b">
        <v>0</v>
      </c>
      <c r="L1611" s="7">
        <v>4</v>
      </c>
      <c r="M1611" t="b">
        <v>1</v>
      </c>
      <c r="N1611" t="s">
        <v>8256</v>
      </c>
      <c r="O1611" s="5">
        <f t="shared" si="152"/>
        <v>118.33333333333333</v>
      </c>
      <c r="P1611" s="6">
        <f t="shared" si="153"/>
        <v>443.75</v>
      </c>
      <c r="Q1611" t="str">
        <f t="shared" si="154"/>
        <v>music</v>
      </c>
      <c r="R1611" t="str">
        <f t="shared" si="155"/>
        <v>rock</v>
      </c>
      <c r="S1611" s="10">
        <f t="shared" si="156"/>
        <v>40796.001261574071</v>
      </c>
      <c r="T1611" s="10">
        <f t="shared" si="15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8226</v>
      </c>
      <c r="I1612">
        <v>1355609510</v>
      </c>
      <c r="J1612">
        <v>1353017510</v>
      </c>
      <c r="K1612" t="b">
        <v>0</v>
      </c>
      <c r="L1612" s="7">
        <v>112</v>
      </c>
      <c r="M1612" t="b">
        <v>1</v>
      </c>
      <c r="N1612" t="s">
        <v>8256</v>
      </c>
      <c r="O1612" s="5">
        <f t="shared" si="152"/>
        <v>271.85000000000002</v>
      </c>
      <c r="P1612" s="6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6"/>
        <v>41228.924884259257</v>
      </c>
      <c r="T1612" s="10">
        <f t="shared" si="15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8226</v>
      </c>
      <c r="I1613">
        <v>1370390432</v>
      </c>
      <c r="J1613">
        <v>1368576032</v>
      </c>
      <c r="K1613" t="b">
        <v>0</v>
      </c>
      <c r="L1613" s="7">
        <v>27</v>
      </c>
      <c r="M1613" t="b">
        <v>1</v>
      </c>
      <c r="N1613" t="s">
        <v>8256</v>
      </c>
      <c r="O1613" s="5">
        <f t="shared" si="152"/>
        <v>125.125</v>
      </c>
      <c r="P1613" s="6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6"/>
        <v>41409.00037037037</v>
      </c>
      <c r="T1613" s="10">
        <f t="shared" si="15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8226</v>
      </c>
      <c r="I1614">
        <v>1357160384</v>
      </c>
      <c r="J1614">
        <v>1354568384</v>
      </c>
      <c r="K1614" t="b">
        <v>0</v>
      </c>
      <c r="L1614" s="7">
        <v>11</v>
      </c>
      <c r="M1614" t="b">
        <v>1</v>
      </c>
      <c r="N1614" t="s">
        <v>8256</v>
      </c>
      <c r="O1614" s="5">
        <f t="shared" si="152"/>
        <v>110.00000000000001</v>
      </c>
      <c r="P1614" s="6">
        <f t="shared" si="153"/>
        <v>50</v>
      </c>
      <c r="Q1614" t="str">
        <f t="shared" si="154"/>
        <v>music</v>
      </c>
      <c r="R1614" t="str">
        <f t="shared" si="155"/>
        <v>rock</v>
      </c>
      <c r="S1614" s="10">
        <f t="shared" si="156"/>
        <v>41246.874814814815</v>
      </c>
      <c r="T1614" s="10">
        <f t="shared" si="15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8226</v>
      </c>
      <c r="I1615">
        <v>1342921202</v>
      </c>
      <c r="J1615">
        <v>1340329202</v>
      </c>
      <c r="K1615" t="b">
        <v>0</v>
      </c>
      <c r="L1615" s="7">
        <v>26</v>
      </c>
      <c r="M1615" t="b">
        <v>1</v>
      </c>
      <c r="N1615" t="s">
        <v>8256</v>
      </c>
      <c r="O1615" s="5">
        <f t="shared" si="152"/>
        <v>101.49999999999999</v>
      </c>
      <c r="P1615" s="6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6"/>
        <v>41082.069467592592</v>
      </c>
      <c r="T1615" s="10">
        <f t="shared" si="15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8226</v>
      </c>
      <c r="I1616">
        <v>1407085200</v>
      </c>
      <c r="J1616">
        <v>1401924769</v>
      </c>
      <c r="K1616" t="b">
        <v>0</v>
      </c>
      <c r="L1616" s="7">
        <v>77</v>
      </c>
      <c r="M1616" t="b">
        <v>1</v>
      </c>
      <c r="N1616" t="s">
        <v>8256</v>
      </c>
      <c r="O1616" s="5">
        <f t="shared" si="152"/>
        <v>102.69999999999999</v>
      </c>
      <c r="P1616" s="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6"/>
        <v>41794.981122685182</v>
      </c>
      <c r="T1616" s="10">
        <f t="shared" si="15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8226</v>
      </c>
      <c r="I1617">
        <v>1323742396</v>
      </c>
      <c r="J1617">
        <v>1319850796</v>
      </c>
      <c r="K1617" t="b">
        <v>0</v>
      </c>
      <c r="L1617" s="7">
        <v>136</v>
      </c>
      <c r="M1617" t="b">
        <v>1</v>
      </c>
      <c r="N1617" t="s">
        <v>8256</v>
      </c>
      <c r="O1617" s="5">
        <f t="shared" si="152"/>
        <v>114.12500000000001</v>
      </c>
      <c r="P1617" s="6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6"/>
        <v>40845.050879629627</v>
      </c>
      <c r="T1617" s="10">
        <f t="shared" si="15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8226</v>
      </c>
      <c r="I1618">
        <v>1353621600</v>
      </c>
      <c r="J1618">
        <v>1350061821</v>
      </c>
      <c r="K1618" t="b">
        <v>0</v>
      </c>
      <c r="L1618" s="7">
        <v>157</v>
      </c>
      <c r="M1618" t="b">
        <v>1</v>
      </c>
      <c r="N1618" t="s">
        <v>8256</v>
      </c>
      <c r="O1618" s="5">
        <f t="shared" si="152"/>
        <v>104.2</v>
      </c>
      <c r="P1618" s="6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6"/>
        <v>41194.715520833335</v>
      </c>
      <c r="T1618" s="10">
        <f t="shared" si="15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8226</v>
      </c>
      <c r="I1619">
        <v>1383332400</v>
      </c>
      <c r="J1619">
        <v>1380470188</v>
      </c>
      <c r="K1619" t="b">
        <v>0</v>
      </c>
      <c r="L1619" s="7">
        <v>158</v>
      </c>
      <c r="M1619" t="b">
        <v>1</v>
      </c>
      <c r="N1619" t="s">
        <v>8256</v>
      </c>
      <c r="O1619" s="5">
        <f t="shared" si="152"/>
        <v>145.85714285714286</v>
      </c>
      <c r="P1619" s="6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6"/>
        <v>41546.664212962962</v>
      </c>
      <c r="T1619" s="10">
        <f t="shared" si="15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8226</v>
      </c>
      <c r="I1620">
        <v>1362757335</v>
      </c>
      <c r="J1620">
        <v>1359301335</v>
      </c>
      <c r="K1620" t="b">
        <v>0</v>
      </c>
      <c r="L1620" s="7">
        <v>27</v>
      </c>
      <c r="M1620" t="b">
        <v>1</v>
      </c>
      <c r="N1620" t="s">
        <v>8256</v>
      </c>
      <c r="O1620" s="5">
        <f t="shared" si="152"/>
        <v>105.06666666666666</v>
      </c>
      <c r="P1620" s="6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6"/>
        <v>41301.654340277775</v>
      </c>
      <c r="T1620" s="10">
        <f t="shared" si="15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8226</v>
      </c>
      <c r="I1621">
        <v>1410755286</v>
      </c>
      <c r="J1621">
        <v>1408940886</v>
      </c>
      <c r="K1621" t="b">
        <v>0</v>
      </c>
      <c r="L1621" s="7">
        <v>23</v>
      </c>
      <c r="M1621" t="b">
        <v>1</v>
      </c>
      <c r="N1621" t="s">
        <v>8256</v>
      </c>
      <c r="O1621" s="5">
        <f t="shared" si="152"/>
        <v>133.33333333333331</v>
      </c>
      <c r="P1621" s="6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6"/>
        <v>41876.18618055556</v>
      </c>
      <c r="T1621" s="10">
        <f t="shared" si="15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8226</v>
      </c>
      <c r="I1622">
        <v>1361606940</v>
      </c>
      <c r="J1622">
        <v>1361002140</v>
      </c>
      <c r="K1622" t="b">
        <v>0</v>
      </c>
      <c r="L1622" s="7">
        <v>17</v>
      </c>
      <c r="M1622" t="b">
        <v>1</v>
      </c>
      <c r="N1622" t="s">
        <v>8256</v>
      </c>
      <c r="O1622" s="5">
        <f t="shared" si="152"/>
        <v>112.99999999999999</v>
      </c>
      <c r="P1622" s="6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6"/>
        <v>41321.339583333334</v>
      </c>
      <c r="T1622" s="10">
        <f t="shared" si="15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8226</v>
      </c>
      <c r="I1623">
        <v>1338177540</v>
      </c>
      <c r="J1623">
        <v>1333550015</v>
      </c>
      <c r="K1623" t="b">
        <v>0</v>
      </c>
      <c r="L1623" s="7">
        <v>37</v>
      </c>
      <c r="M1623" t="b">
        <v>1</v>
      </c>
      <c r="N1623" t="s">
        <v>8256</v>
      </c>
      <c r="O1623" s="5">
        <f t="shared" si="152"/>
        <v>121.2</v>
      </c>
      <c r="P1623" s="6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6"/>
        <v>41003.60665509259</v>
      </c>
      <c r="T1623" s="10">
        <f t="shared" si="15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8226</v>
      </c>
      <c r="I1624">
        <v>1418803140</v>
      </c>
      <c r="J1624">
        <v>1415343874</v>
      </c>
      <c r="K1624" t="b">
        <v>0</v>
      </c>
      <c r="L1624" s="7">
        <v>65</v>
      </c>
      <c r="M1624" t="b">
        <v>1</v>
      </c>
      <c r="N1624" t="s">
        <v>8256</v>
      </c>
      <c r="O1624" s="5">
        <f t="shared" si="152"/>
        <v>101.72463768115942</v>
      </c>
      <c r="P1624" s="6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6"/>
        <v>41950.29483796296</v>
      </c>
      <c r="T1624" s="10">
        <f t="shared" si="15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8227</v>
      </c>
      <c r="I1625">
        <v>1377621089</v>
      </c>
      <c r="J1625">
        <v>1372437089</v>
      </c>
      <c r="K1625" t="b">
        <v>0</v>
      </c>
      <c r="L1625" s="7">
        <v>18</v>
      </c>
      <c r="M1625" t="b">
        <v>1</v>
      </c>
      <c r="N1625" t="s">
        <v>8256</v>
      </c>
      <c r="O1625" s="5">
        <f t="shared" si="152"/>
        <v>101.06666666666666</v>
      </c>
      <c r="P1625" s="6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6"/>
        <v>41453.688530092593</v>
      </c>
      <c r="T1625" s="10">
        <f t="shared" si="15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8226</v>
      </c>
      <c r="I1626">
        <v>1357721335</v>
      </c>
      <c r="J1626">
        <v>1354265335</v>
      </c>
      <c r="K1626" t="b">
        <v>0</v>
      </c>
      <c r="L1626" s="7">
        <v>25</v>
      </c>
      <c r="M1626" t="b">
        <v>1</v>
      </c>
      <c r="N1626" t="s">
        <v>8256</v>
      </c>
      <c r="O1626" s="5">
        <f t="shared" si="152"/>
        <v>118</v>
      </c>
      <c r="P1626" s="6">
        <f t="shared" si="153"/>
        <v>47.2</v>
      </c>
      <c r="Q1626" t="str">
        <f t="shared" si="154"/>
        <v>music</v>
      </c>
      <c r="R1626" t="str">
        <f t="shared" si="155"/>
        <v>rock</v>
      </c>
      <c r="S1626" s="10">
        <f t="shared" si="156"/>
        <v>41243.367303240739</v>
      </c>
      <c r="T1626" s="10">
        <f t="shared" si="15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8226</v>
      </c>
      <c r="I1627">
        <v>1347382053</v>
      </c>
      <c r="J1627">
        <v>1344962853</v>
      </c>
      <c r="K1627" t="b">
        <v>0</v>
      </c>
      <c r="L1627" s="7">
        <v>104</v>
      </c>
      <c r="M1627" t="b">
        <v>1</v>
      </c>
      <c r="N1627" t="s">
        <v>8256</v>
      </c>
      <c r="O1627" s="5">
        <f t="shared" si="152"/>
        <v>155.33333333333331</v>
      </c>
      <c r="P1627" s="6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6"/>
        <v>41135.699687500004</v>
      </c>
      <c r="T1627" s="10">
        <f t="shared" si="15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8226</v>
      </c>
      <c r="I1628">
        <v>1385932867</v>
      </c>
      <c r="J1628">
        <v>1383337267</v>
      </c>
      <c r="K1628" t="b">
        <v>0</v>
      </c>
      <c r="L1628" s="7">
        <v>108</v>
      </c>
      <c r="M1628" t="b">
        <v>1</v>
      </c>
      <c r="N1628" t="s">
        <v>8256</v>
      </c>
      <c r="O1628" s="5">
        <f t="shared" si="152"/>
        <v>101.18750000000001</v>
      </c>
      <c r="P1628" s="6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6"/>
        <v>41579.847997685189</v>
      </c>
      <c r="T1628" s="10">
        <f t="shared" si="15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8226</v>
      </c>
      <c r="I1629">
        <v>1353905940</v>
      </c>
      <c r="J1629">
        <v>1351011489</v>
      </c>
      <c r="K1629" t="b">
        <v>0</v>
      </c>
      <c r="L1629" s="7">
        <v>38</v>
      </c>
      <c r="M1629" t="b">
        <v>1</v>
      </c>
      <c r="N1629" t="s">
        <v>8256</v>
      </c>
      <c r="O1629" s="5">
        <f t="shared" si="152"/>
        <v>117</v>
      </c>
      <c r="P1629" s="6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6"/>
        <v>41205.707048611112</v>
      </c>
      <c r="T1629" s="10">
        <f t="shared" si="15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8226</v>
      </c>
      <c r="I1630">
        <v>1403026882</v>
      </c>
      <c r="J1630">
        <v>1400175682</v>
      </c>
      <c r="K1630" t="b">
        <v>0</v>
      </c>
      <c r="L1630" s="7">
        <v>88</v>
      </c>
      <c r="M1630" t="b">
        <v>1</v>
      </c>
      <c r="N1630" t="s">
        <v>8256</v>
      </c>
      <c r="O1630" s="5">
        <f t="shared" si="152"/>
        <v>100.925</v>
      </c>
      <c r="P1630" s="6">
        <f t="shared" si="153"/>
        <v>45.875</v>
      </c>
      <c r="Q1630" t="str">
        <f t="shared" si="154"/>
        <v>music</v>
      </c>
      <c r="R1630" t="str">
        <f t="shared" si="155"/>
        <v>rock</v>
      </c>
      <c r="S1630" s="10">
        <f t="shared" si="156"/>
        <v>41774.737060185187</v>
      </c>
      <c r="T1630" s="10">
        <f t="shared" si="15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8226</v>
      </c>
      <c r="I1631">
        <v>1392929333</v>
      </c>
      <c r="J1631">
        <v>1389041333</v>
      </c>
      <c r="K1631" t="b">
        <v>0</v>
      </c>
      <c r="L1631" s="7">
        <v>82</v>
      </c>
      <c r="M1631" t="b">
        <v>1</v>
      </c>
      <c r="N1631" t="s">
        <v>8256</v>
      </c>
      <c r="O1631" s="5">
        <f t="shared" si="152"/>
        <v>103.66666666666666</v>
      </c>
      <c r="P1631" s="6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6"/>
        <v>41645.867280092592</v>
      </c>
      <c r="T1631" s="10">
        <f t="shared" si="15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8226</v>
      </c>
      <c r="I1632">
        <v>1330671540</v>
      </c>
      <c r="J1632">
        <v>1328040375</v>
      </c>
      <c r="K1632" t="b">
        <v>0</v>
      </c>
      <c r="L1632" s="7">
        <v>126</v>
      </c>
      <c r="M1632" t="b">
        <v>1</v>
      </c>
      <c r="N1632" t="s">
        <v>8256</v>
      </c>
      <c r="O1632" s="5">
        <f t="shared" si="152"/>
        <v>265.25</v>
      </c>
      <c r="P1632" s="6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6"/>
        <v>40939.837673611109</v>
      </c>
      <c r="T1632" s="10">
        <f t="shared" si="15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8226</v>
      </c>
      <c r="I1633">
        <v>1350074261</v>
      </c>
      <c r="J1633">
        <v>1347482261</v>
      </c>
      <c r="K1633" t="b">
        <v>0</v>
      </c>
      <c r="L1633" s="7">
        <v>133</v>
      </c>
      <c r="M1633" t="b">
        <v>1</v>
      </c>
      <c r="N1633" t="s">
        <v>8256</v>
      </c>
      <c r="O1633" s="5">
        <f t="shared" si="152"/>
        <v>155.91</v>
      </c>
      <c r="P1633" s="6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6"/>
        <v>41164.859502314815</v>
      </c>
      <c r="T1633" s="10">
        <f t="shared" si="15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8226</v>
      </c>
      <c r="I1634">
        <v>1316851854</v>
      </c>
      <c r="J1634">
        <v>1311667854</v>
      </c>
      <c r="K1634" t="b">
        <v>0</v>
      </c>
      <c r="L1634" s="7">
        <v>47</v>
      </c>
      <c r="M1634" t="b">
        <v>1</v>
      </c>
      <c r="N1634" t="s">
        <v>8256</v>
      </c>
      <c r="O1634" s="5">
        <f t="shared" si="152"/>
        <v>101.62500000000001</v>
      </c>
      <c r="P1634" s="6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6"/>
        <v>40750.340902777774</v>
      </c>
      <c r="T1634" s="10">
        <f t="shared" si="15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8226</v>
      </c>
      <c r="I1635">
        <v>1326690000</v>
      </c>
      <c r="J1635">
        <v>1324329156</v>
      </c>
      <c r="K1635" t="b">
        <v>0</v>
      </c>
      <c r="L1635" s="7">
        <v>58</v>
      </c>
      <c r="M1635" t="b">
        <v>1</v>
      </c>
      <c r="N1635" t="s">
        <v>8256</v>
      </c>
      <c r="O1635" s="5">
        <f t="shared" si="152"/>
        <v>100</v>
      </c>
      <c r="P1635" s="6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6"/>
        <v>40896.883750000001</v>
      </c>
      <c r="T1635" s="10">
        <f t="shared" si="15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8226</v>
      </c>
      <c r="I1636">
        <v>1306994340</v>
      </c>
      <c r="J1636">
        <v>1303706001</v>
      </c>
      <c r="K1636" t="b">
        <v>0</v>
      </c>
      <c r="L1636" s="7">
        <v>32</v>
      </c>
      <c r="M1636" t="b">
        <v>1</v>
      </c>
      <c r="N1636" t="s">
        <v>8256</v>
      </c>
      <c r="O1636" s="5">
        <f t="shared" si="152"/>
        <v>100.49999999999999</v>
      </c>
      <c r="P1636" s="6">
        <f t="shared" si="153"/>
        <v>62.8125</v>
      </c>
      <c r="Q1636" t="str">
        <f t="shared" si="154"/>
        <v>music</v>
      </c>
      <c r="R1636" t="str">
        <f t="shared" si="155"/>
        <v>rock</v>
      </c>
      <c r="S1636" s="10">
        <f t="shared" si="156"/>
        <v>40658.189826388887</v>
      </c>
      <c r="T1636" s="10">
        <f t="shared" si="15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8226</v>
      </c>
      <c r="I1637">
        <v>1468270261</v>
      </c>
      <c r="J1637">
        <v>1463086261</v>
      </c>
      <c r="K1637" t="b">
        <v>0</v>
      </c>
      <c r="L1637" s="7">
        <v>37</v>
      </c>
      <c r="M1637" t="b">
        <v>1</v>
      </c>
      <c r="N1637" t="s">
        <v>8256</v>
      </c>
      <c r="O1637" s="5">
        <f t="shared" si="152"/>
        <v>125.29999999999998</v>
      </c>
      <c r="P1637" s="6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6"/>
        <v>42502.868761574078</v>
      </c>
      <c r="T1637" s="10">
        <f t="shared" si="15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8226</v>
      </c>
      <c r="I1638">
        <v>1307851200</v>
      </c>
      <c r="J1638">
        <v>1304129088</v>
      </c>
      <c r="K1638" t="b">
        <v>0</v>
      </c>
      <c r="L1638" s="7">
        <v>87</v>
      </c>
      <c r="M1638" t="b">
        <v>1</v>
      </c>
      <c r="N1638" t="s">
        <v>8256</v>
      </c>
      <c r="O1638" s="5">
        <f t="shared" si="152"/>
        <v>103.55555555555556</v>
      </c>
      <c r="P1638" s="6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6"/>
        <v>40663.08666666667</v>
      </c>
      <c r="T1638" s="10">
        <f t="shared" si="15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8226</v>
      </c>
      <c r="I1639">
        <v>1262302740</v>
      </c>
      <c r="J1639">
        <v>1257444140</v>
      </c>
      <c r="K1639" t="b">
        <v>0</v>
      </c>
      <c r="L1639" s="7">
        <v>15</v>
      </c>
      <c r="M1639" t="b">
        <v>1</v>
      </c>
      <c r="N1639" t="s">
        <v>8256</v>
      </c>
      <c r="O1639" s="5">
        <f t="shared" si="152"/>
        <v>103.8</v>
      </c>
      <c r="P1639" s="6">
        <f t="shared" si="153"/>
        <v>34.6</v>
      </c>
      <c r="Q1639" t="str">
        <f t="shared" si="154"/>
        <v>music</v>
      </c>
      <c r="R1639" t="str">
        <f t="shared" si="155"/>
        <v>rock</v>
      </c>
      <c r="S1639" s="10">
        <f t="shared" si="156"/>
        <v>40122.751620370371</v>
      </c>
      <c r="T1639" s="10">
        <f t="shared" si="15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8226</v>
      </c>
      <c r="I1640">
        <v>1362086700</v>
      </c>
      <c r="J1640">
        <v>1358180968</v>
      </c>
      <c r="K1640" t="b">
        <v>0</v>
      </c>
      <c r="L1640" s="7">
        <v>27</v>
      </c>
      <c r="M1640" t="b">
        <v>1</v>
      </c>
      <c r="N1640" t="s">
        <v>8256</v>
      </c>
      <c r="O1640" s="5">
        <f t="shared" si="152"/>
        <v>105</v>
      </c>
      <c r="P1640" s="6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6"/>
        <v>41288.68712962963</v>
      </c>
      <c r="T1640" s="10">
        <f t="shared" si="15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8226</v>
      </c>
      <c r="I1641">
        <v>1330789165</v>
      </c>
      <c r="J1641">
        <v>1328197165</v>
      </c>
      <c r="K1641" t="b">
        <v>0</v>
      </c>
      <c r="L1641" s="7">
        <v>19</v>
      </c>
      <c r="M1641" t="b">
        <v>1</v>
      </c>
      <c r="N1641" t="s">
        <v>8256</v>
      </c>
      <c r="O1641" s="5">
        <f t="shared" si="152"/>
        <v>100</v>
      </c>
      <c r="P1641" s="6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6"/>
        <v>40941.652372685188</v>
      </c>
      <c r="T1641" s="10">
        <f t="shared" si="15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8226</v>
      </c>
      <c r="I1642">
        <v>1280800740</v>
      </c>
      <c r="J1642">
        <v>1279603955</v>
      </c>
      <c r="K1642" t="b">
        <v>0</v>
      </c>
      <c r="L1642" s="7">
        <v>17</v>
      </c>
      <c r="M1642" t="b">
        <v>1</v>
      </c>
      <c r="N1642" t="s">
        <v>8256</v>
      </c>
      <c r="O1642" s="5">
        <f t="shared" si="152"/>
        <v>169.86</v>
      </c>
      <c r="P1642" s="6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6"/>
        <v>40379.23096064815</v>
      </c>
      <c r="T1642" s="10">
        <f t="shared" si="15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8226</v>
      </c>
      <c r="I1643">
        <v>1418998744</v>
      </c>
      <c r="J1643">
        <v>1416406744</v>
      </c>
      <c r="K1643" t="b">
        <v>0</v>
      </c>
      <c r="L1643" s="7">
        <v>26</v>
      </c>
      <c r="M1643" t="b">
        <v>1</v>
      </c>
      <c r="N1643" t="s">
        <v>8272</v>
      </c>
      <c r="O1643" s="5">
        <f t="shared" si="152"/>
        <v>101.4</v>
      </c>
      <c r="P1643" s="6">
        <f t="shared" si="153"/>
        <v>97.5</v>
      </c>
      <c r="Q1643" t="str">
        <f t="shared" si="154"/>
        <v>music</v>
      </c>
      <c r="R1643" t="str">
        <f t="shared" si="155"/>
        <v>pop</v>
      </c>
      <c r="S1643" s="10">
        <f t="shared" si="156"/>
        <v>41962.596574074079</v>
      </c>
      <c r="T1643" s="10">
        <f t="shared" si="15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8226</v>
      </c>
      <c r="I1644">
        <v>1308011727</v>
      </c>
      <c r="J1644">
        <v>1306283727</v>
      </c>
      <c r="K1644" t="b">
        <v>0</v>
      </c>
      <c r="L1644" s="7">
        <v>28</v>
      </c>
      <c r="M1644" t="b">
        <v>1</v>
      </c>
      <c r="N1644" t="s">
        <v>8272</v>
      </c>
      <c r="O1644" s="5">
        <f t="shared" si="152"/>
        <v>100</v>
      </c>
      <c r="P1644" s="6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6"/>
        <v>40688.024618055555</v>
      </c>
      <c r="T1644" s="10">
        <f t="shared" si="15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8226</v>
      </c>
      <c r="I1645">
        <v>1348516012</v>
      </c>
      <c r="J1645">
        <v>1345924012</v>
      </c>
      <c r="K1645" t="b">
        <v>0</v>
      </c>
      <c r="L1645" s="7">
        <v>37</v>
      </c>
      <c r="M1645" t="b">
        <v>1</v>
      </c>
      <c r="N1645" t="s">
        <v>8272</v>
      </c>
      <c r="O1645" s="5">
        <f t="shared" si="152"/>
        <v>124.70000000000002</v>
      </c>
      <c r="P1645" s="6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6"/>
        <v>41146.824212962965</v>
      </c>
      <c r="T1645" s="10">
        <f t="shared" si="15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8226</v>
      </c>
      <c r="I1646">
        <v>1353551160</v>
      </c>
      <c r="J1646">
        <v>1348363560</v>
      </c>
      <c r="K1646" t="b">
        <v>0</v>
      </c>
      <c r="L1646" s="7">
        <v>128</v>
      </c>
      <c r="M1646" t="b">
        <v>1</v>
      </c>
      <c r="N1646" t="s">
        <v>8272</v>
      </c>
      <c r="O1646" s="5">
        <f t="shared" si="152"/>
        <v>109.5</v>
      </c>
      <c r="P1646" s="6">
        <f t="shared" si="153"/>
        <v>85.546875</v>
      </c>
      <c r="Q1646" t="str">
        <f t="shared" si="154"/>
        <v>music</v>
      </c>
      <c r="R1646" t="str">
        <f t="shared" si="155"/>
        <v>pop</v>
      </c>
      <c r="S1646" s="10">
        <f t="shared" si="156"/>
        <v>41175.05972222222</v>
      </c>
      <c r="T1646" s="10">
        <f t="shared" si="15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8226</v>
      </c>
      <c r="I1647">
        <v>1379515740</v>
      </c>
      <c r="J1647">
        <v>1378306140</v>
      </c>
      <c r="K1647" t="b">
        <v>0</v>
      </c>
      <c r="L1647" s="7">
        <v>10</v>
      </c>
      <c r="M1647" t="b">
        <v>1</v>
      </c>
      <c r="N1647" t="s">
        <v>8272</v>
      </c>
      <c r="O1647" s="5">
        <f t="shared" si="152"/>
        <v>110.80000000000001</v>
      </c>
      <c r="P1647" s="6">
        <f t="shared" si="153"/>
        <v>554</v>
      </c>
      <c r="Q1647" t="str">
        <f t="shared" si="154"/>
        <v>music</v>
      </c>
      <c r="R1647" t="str">
        <f t="shared" si="155"/>
        <v>pop</v>
      </c>
      <c r="S1647" s="10">
        <f t="shared" si="156"/>
        <v>41521.617361111108</v>
      </c>
      <c r="T1647" s="10">
        <f t="shared" si="15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8227</v>
      </c>
      <c r="I1648">
        <v>1408039860</v>
      </c>
      <c r="J1648">
        <v>1405248503</v>
      </c>
      <c r="K1648" t="b">
        <v>0</v>
      </c>
      <c r="L1648" s="7">
        <v>83</v>
      </c>
      <c r="M1648" t="b">
        <v>1</v>
      </c>
      <c r="N1648" t="s">
        <v>8272</v>
      </c>
      <c r="O1648" s="5">
        <f t="shared" si="152"/>
        <v>110.2</v>
      </c>
      <c r="P1648" s="6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6"/>
        <v>41833.450266203705</v>
      </c>
      <c r="T1648" s="10">
        <f t="shared" si="15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8226</v>
      </c>
      <c r="I1649">
        <v>1339235377</v>
      </c>
      <c r="J1649">
        <v>1336643377</v>
      </c>
      <c r="K1649" t="b">
        <v>0</v>
      </c>
      <c r="L1649" s="7">
        <v>46</v>
      </c>
      <c r="M1649" t="b">
        <v>1</v>
      </c>
      <c r="N1649" t="s">
        <v>8272</v>
      </c>
      <c r="O1649" s="5">
        <f t="shared" si="152"/>
        <v>104.71999999999998</v>
      </c>
      <c r="P1649" s="6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6"/>
        <v>41039.409456018519</v>
      </c>
      <c r="T1649" s="10">
        <f t="shared" si="15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8226</v>
      </c>
      <c r="I1650">
        <v>1300636482</v>
      </c>
      <c r="J1650">
        <v>1298048082</v>
      </c>
      <c r="K1650" t="b">
        <v>0</v>
      </c>
      <c r="L1650" s="7">
        <v>90</v>
      </c>
      <c r="M1650" t="b">
        <v>1</v>
      </c>
      <c r="N1650" t="s">
        <v>8272</v>
      </c>
      <c r="O1650" s="5">
        <f t="shared" si="152"/>
        <v>125.26086956521738</v>
      </c>
      <c r="P1650" s="6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6"/>
        <v>40592.704652777778</v>
      </c>
      <c r="T1650" s="10">
        <f t="shared" si="15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8226</v>
      </c>
      <c r="I1651">
        <v>1400862355</v>
      </c>
      <c r="J1651">
        <v>1396974355</v>
      </c>
      <c r="K1651" t="b">
        <v>0</v>
      </c>
      <c r="L1651" s="7">
        <v>81</v>
      </c>
      <c r="M1651" t="b">
        <v>1</v>
      </c>
      <c r="N1651" t="s">
        <v>8272</v>
      </c>
      <c r="O1651" s="5">
        <f t="shared" si="152"/>
        <v>100.58763157894737</v>
      </c>
      <c r="P1651" s="6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6"/>
        <v>41737.684664351851</v>
      </c>
      <c r="T1651" s="10">
        <f t="shared" si="15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8226</v>
      </c>
      <c r="I1652">
        <v>1381314437</v>
      </c>
      <c r="J1652">
        <v>1378722437</v>
      </c>
      <c r="K1652" t="b">
        <v>0</v>
      </c>
      <c r="L1652" s="7">
        <v>32</v>
      </c>
      <c r="M1652" t="b">
        <v>1</v>
      </c>
      <c r="N1652" t="s">
        <v>8272</v>
      </c>
      <c r="O1652" s="5">
        <f t="shared" si="152"/>
        <v>141.55000000000001</v>
      </c>
      <c r="P1652" s="6">
        <f t="shared" si="153"/>
        <v>88.46875</v>
      </c>
      <c r="Q1652" t="str">
        <f t="shared" si="154"/>
        <v>music</v>
      </c>
      <c r="R1652" t="str">
        <f t="shared" si="155"/>
        <v>pop</v>
      </c>
      <c r="S1652" s="10">
        <f t="shared" si="156"/>
        <v>41526.435613425929</v>
      </c>
      <c r="T1652" s="10">
        <f t="shared" si="15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8226</v>
      </c>
      <c r="I1653">
        <v>1303801140</v>
      </c>
      <c r="J1653">
        <v>1300916220</v>
      </c>
      <c r="K1653" t="b">
        <v>0</v>
      </c>
      <c r="L1653" s="7">
        <v>20</v>
      </c>
      <c r="M1653" t="b">
        <v>1</v>
      </c>
      <c r="N1653" t="s">
        <v>8272</v>
      </c>
      <c r="O1653" s="5">
        <f t="shared" si="152"/>
        <v>100.75</v>
      </c>
      <c r="P1653" s="6">
        <f t="shared" si="153"/>
        <v>100.75</v>
      </c>
      <c r="Q1653" t="str">
        <f t="shared" si="154"/>
        <v>music</v>
      </c>
      <c r="R1653" t="str">
        <f t="shared" si="155"/>
        <v>pop</v>
      </c>
      <c r="S1653" s="10">
        <f t="shared" si="156"/>
        <v>40625.900694444441</v>
      </c>
      <c r="T1653" s="10">
        <f t="shared" si="15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8226</v>
      </c>
      <c r="I1654">
        <v>1385297393</v>
      </c>
      <c r="J1654">
        <v>1382701793</v>
      </c>
      <c r="K1654" t="b">
        <v>0</v>
      </c>
      <c r="L1654" s="7">
        <v>70</v>
      </c>
      <c r="M1654" t="b">
        <v>1</v>
      </c>
      <c r="N1654" t="s">
        <v>8272</v>
      </c>
      <c r="O1654" s="5">
        <f t="shared" si="152"/>
        <v>100.66666666666666</v>
      </c>
      <c r="P1654" s="6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6"/>
        <v>41572.492974537039</v>
      </c>
      <c r="T1654" s="10">
        <f t="shared" si="15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8226</v>
      </c>
      <c r="I1655">
        <v>1303675296</v>
      </c>
      <c r="J1655">
        <v>1300996896</v>
      </c>
      <c r="K1655" t="b">
        <v>0</v>
      </c>
      <c r="L1655" s="7">
        <v>168</v>
      </c>
      <c r="M1655" t="b">
        <v>1</v>
      </c>
      <c r="N1655" t="s">
        <v>8272</v>
      </c>
      <c r="O1655" s="5">
        <f t="shared" si="152"/>
        <v>174.2304</v>
      </c>
      <c r="P1655" s="6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6"/>
        <v>40626.834444444445</v>
      </c>
      <c r="T1655" s="10">
        <f t="shared" si="15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8226</v>
      </c>
      <c r="I1656">
        <v>1334784160</v>
      </c>
      <c r="J1656">
        <v>1332192160</v>
      </c>
      <c r="K1656" t="b">
        <v>0</v>
      </c>
      <c r="L1656" s="7">
        <v>34</v>
      </c>
      <c r="M1656" t="b">
        <v>1</v>
      </c>
      <c r="N1656" t="s">
        <v>8272</v>
      </c>
      <c r="O1656" s="5">
        <f t="shared" si="152"/>
        <v>119.90909090909089</v>
      </c>
      <c r="P1656" s="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6"/>
        <v>40987.890740740739</v>
      </c>
      <c r="T1656" s="10">
        <f t="shared" si="15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8226</v>
      </c>
      <c r="I1657">
        <v>1333648820</v>
      </c>
      <c r="J1657">
        <v>1331060420</v>
      </c>
      <c r="K1657" t="b">
        <v>0</v>
      </c>
      <c r="L1657" s="7">
        <v>48</v>
      </c>
      <c r="M1657" t="b">
        <v>1</v>
      </c>
      <c r="N1657" t="s">
        <v>8272</v>
      </c>
      <c r="O1657" s="5">
        <f t="shared" si="152"/>
        <v>142.86666666666667</v>
      </c>
      <c r="P1657" s="6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6"/>
        <v>40974.791898148149</v>
      </c>
      <c r="T1657" s="10">
        <f t="shared" si="15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8226</v>
      </c>
      <c r="I1658">
        <v>1355437052</v>
      </c>
      <c r="J1658">
        <v>1352845052</v>
      </c>
      <c r="K1658" t="b">
        <v>0</v>
      </c>
      <c r="L1658" s="7">
        <v>48</v>
      </c>
      <c r="M1658" t="b">
        <v>1</v>
      </c>
      <c r="N1658" t="s">
        <v>8272</v>
      </c>
      <c r="O1658" s="5">
        <f t="shared" si="152"/>
        <v>100.33493333333334</v>
      </c>
      <c r="P1658" s="6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6"/>
        <v>41226.928842592592</v>
      </c>
      <c r="T1658" s="10">
        <f t="shared" si="15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8226</v>
      </c>
      <c r="I1659">
        <v>1337885168</v>
      </c>
      <c r="J1659">
        <v>1335293168</v>
      </c>
      <c r="K1659" t="b">
        <v>0</v>
      </c>
      <c r="L1659" s="7">
        <v>221</v>
      </c>
      <c r="M1659" t="b">
        <v>1</v>
      </c>
      <c r="N1659" t="s">
        <v>8272</v>
      </c>
      <c r="O1659" s="5">
        <f t="shared" si="152"/>
        <v>104.93380000000001</v>
      </c>
      <c r="P1659" s="6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6"/>
        <v>41023.782037037039</v>
      </c>
      <c r="T1659" s="10">
        <f t="shared" si="15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8226</v>
      </c>
      <c r="I1660">
        <v>1355840400</v>
      </c>
      <c r="J1660">
        <v>1352524767</v>
      </c>
      <c r="K1660" t="b">
        <v>0</v>
      </c>
      <c r="L1660" s="7">
        <v>107</v>
      </c>
      <c r="M1660" t="b">
        <v>1</v>
      </c>
      <c r="N1660" t="s">
        <v>8272</v>
      </c>
      <c r="O1660" s="5">
        <f t="shared" si="152"/>
        <v>132.23333333333335</v>
      </c>
      <c r="P1660" s="6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6"/>
        <v>41223.22184027778</v>
      </c>
      <c r="T1660" s="10">
        <f t="shared" si="15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8227</v>
      </c>
      <c r="I1661">
        <v>1387281600</v>
      </c>
      <c r="J1661">
        <v>1384811721</v>
      </c>
      <c r="K1661" t="b">
        <v>0</v>
      </c>
      <c r="L1661" s="7">
        <v>45</v>
      </c>
      <c r="M1661" t="b">
        <v>1</v>
      </c>
      <c r="N1661" t="s">
        <v>8272</v>
      </c>
      <c r="O1661" s="5">
        <f t="shared" si="152"/>
        <v>112.79999999999998</v>
      </c>
      <c r="P1661" s="6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6"/>
        <v>41596.913437499999</v>
      </c>
      <c r="T1661" s="10">
        <f t="shared" si="15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8224</v>
      </c>
      <c r="H1662" t="s">
        <v>8229</v>
      </c>
      <c r="I1662">
        <v>1462053540</v>
      </c>
      <c r="J1662">
        <v>1459355950</v>
      </c>
      <c r="K1662" t="b">
        <v>0</v>
      </c>
      <c r="L1662" s="7">
        <v>36</v>
      </c>
      <c r="M1662" t="b">
        <v>1</v>
      </c>
      <c r="N1662" t="s">
        <v>8272</v>
      </c>
      <c r="O1662" s="5">
        <f t="shared" si="152"/>
        <v>1253.75</v>
      </c>
      <c r="P1662" s="6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6"/>
        <v>42459.693865740745</v>
      </c>
      <c r="T1662" s="10">
        <f t="shared" si="15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8224</v>
      </c>
      <c r="H1663" t="s">
        <v>8229</v>
      </c>
      <c r="I1663">
        <v>1453064400</v>
      </c>
      <c r="J1663">
        <v>1449359831</v>
      </c>
      <c r="K1663" t="b">
        <v>0</v>
      </c>
      <c r="L1663" s="7">
        <v>101</v>
      </c>
      <c r="M1663" t="b">
        <v>1</v>
      </c>
      <c r="N1663" t="s">
        <v>8272</v>
      </c>
      <c r="O1663" s="5">
        <f t="shared" si="152"/>
        <v>102.50632911392405</v>
      </c>
      <c r="P1663" s="6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6"/>
        <v>42343.998043981483</v>
      </c>
      <c r="T1663" s="10">
        <f t="shared" si="15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8226</v>
      </c>
      <c r="I1664">
        <v>1325310336</v>
      </c>
      <c r="J1664">
        <v>1320122736</v>
      </c>
      <c r="K1664" t="b">
        <v>0</v>
      </c>
      <c r="L1664" s="7">
        <v>62</v>
      </c>
      <c r="M1664" t="b">
        <v>1</v>
      </c>
      <c r="N1664" t="s">
        <v>8272</v>
      </c>
      <c r="O1664" s="5">
        <f t="shared" si="152"/>
        <v>102.6375</v>
      </c>
      <c r="P1664" s="6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6"/>
        <v>40848.198333333334</v>
      </c>
      <c r="T1664" s="10">
        <f t="shared" si="15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8226</v>
      </c>
      <c r="I1665">
        <v>1422750707</v>
      </c>
      <c r="J1665">
        <v>1420158707</v>
      </c>
      <c r="K1665" t="b">
        <v>0</v>
      </c>
      <c r="L1665" s="7">
        <v>32</v>
      </c>
      <c r="M1665" t="b">
        <v>1</v>
      </c>
      <c r="N1665" t="s">
        <v>8272</v>
      </c>
      <c r="O1665" s="5">
        <f t="shared" ref="O1665:O1711" si="158">(E1665/D1665)*100</f>
        <v>108</v>
      </c>
      <c r="P1665" s="6">
        <f t="shared" si="153"/>
        <v>33.75</v>
      </c>
      <c r="Q1665" t="str">
        <f t="shared" si="154"/>
        <v>music</v>
      </c>
      <c r="R1665" t="str">
        <f t="shared" si="155"/>
        <v>pop</v>
      </c>
      <c r="S1665" s="10">
        <f t="shared" si="156"/>
        <v>42006.02207175926</v>
      </c>
      <c r="T1665" s="10">
        <f t="shared" si="15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8226</v>
      </c>
      <c r="I1666">
        <v>1331870340</v>
      </c>
      <c r="J1666">
        <v>1328033818</v>
      </c>
      <c r="K1666" t="b">
        <v>0</v>
      </c>
      <c r="L1666" s="7">
        <v>89</v>
      </c>
      <c r="M1666" t="b">
        <v>1</v>
      </c>
      <c r="N1666" t="s">
        <v>8272</v>
      </c>
      <c r="O1666" s="5">
        <f t="shared" si="158"/>
        <v>122.40879999999999</v>
      </c>
      <c r="P1666" s="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si="156"/>
        <v>40939.761782407404</v>
      </c>
      <c r="T1666" s="10">
        <f t="shared" si="15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8226</v>
      </c>
      <c r="I1667">
        <v>1298343600</v>
      </c>
      <c r="J1667">
        <v>1295624113</v>
      </c>
      <c r="K1667" t="b">
        <v>0</v>
      </c>
      <c r="L1667" s="7">
        <v>93</v>
      </c>
      <c r="M1667" t="b">
        <v>1</v>
      </c>
      <c r="N1667" t="s">
        <v>8272</v>
      </c>
      <c r="O1667" s="5">
        <f t="shared" si="158"/>
        <v>119.45714285714286</v>
      </c>
      <c r="P1667" s="6">
        <f t="shared" ref="P1667:P1730" si="159">IF(L1667,E1667/L1667,0)</f>
        <v>44.956989247311824</v>
      </c>
      <c r="Q1667" t="str">
        <f t="shared" ref="Q1667:Q1730" si="160">LEFT(N1667,SEARCH("/",N1667,1)-1)</f>
        <v>music</v>
      </c>
      <c r="R1667" t="str">
        <f t="shared" ref="R1667:R1730" si="161">RIGHT(N1667,LEN(N1667)-SEARCH("/",N1667))</f>
        <v>pop</v>
      </c>
      <c r="S1667" s="10">
        <f t="shared" ref="S1667:S1730" si="162">(((J1667/60)/60/24)+DATE(1970,1,1))</f>
        <v>40564.649456018517</v>
      </c>
      <c r="T1667" s="10">
        <f t="shared" ref="T1667:T1730" si="163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8226</v>
      </c>
      <c r="I1668">
        <v>1364447073</v>
      </c>
      <c r="J1668">
        <v>1361858673</v>
      </c>
      <c r="K1668" t="b">
        <v>0</v>
      </c>
      <c r="L1668" s="7">
        <v>98</v>
      </c>
      <c r="M1668" t="b">
        <v>1</v>
      </c>
      <c r="N1668" t="s">
        <v>8272</v>
      </c>
      <c r="O1668" s="5">
        <f t="shared" si="158"/>
        <v>160.88</v>
      </c>
      <c r="P1668" s="6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62"/>
        <v>41331.253159722226</v>
      </c>
      <c r="T1668" s="10">
        <f t="shared" si="16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8226</v>
      </c>
      <c r="I1669">
        <v>1394521140</v>
      </c>
      <c r="J1669">
        <v>1392169298</v>
      </c>
      <c r="K1669" t="b">
        <v>0</v>
      </c>
      <c r="L1669" s="7">
        <v>82</v>
      </c>
      <c r="M1669" t="b">
        <v>1</v>
      </c>
      <c r="N1669" t="s">
        <v>8272</v>
      </c>
      <c r="O1669" s="5">
        <f t="shared" si="158"/>
        <v>126.85294117647059</v>
      </c>
      <c r="P1669" s="6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62"/>
        <v>41682.0705787037</v>
      </c>
      <c r="T1669" s="10">
        <f t="shared" si="16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8226</v>
      </c>
      <c r="I1670">
        <v>1322454939</v>
      </c>
      <c r="J1670">
        <v>1319859339</v>
      </c>
      <c r="K1670" t="b">
        <v>0</v>
      </c>
      <c r="L1670" s="7">
        <v>116</v>
      </c>
      <c r="M1670" t="b">
        <v>1</v>
      </c>
      <c r="N1670" t="s">
        <v>8272</v>
      </c>
      <c r="O1670" s="5">
        <f t="shared" si="158"/>
        <v>102.6375</v>
      </c>
      <c r="P1670" s="6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62"/>
        <v>40845.14975694444</v>
      </c>
      <c r="T1670" s="10">
        <f t="shared" si="16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8226</v>
      </c>
      <c r="I1671">
        <v>1464729276</v>
      </c>
      <c r="J1671">
        <v>1459545276</v>
      </c>
      <c r="K1671" t="b">
        <v>0</v>
      </c>
      <c r="L1671" s="7">
        <v>52</v>
      </c>
      <c r="M1671" t="b">
        <v>1</v>
      </c>
      <c r="N1671" t="s">
        <v>8272</v>
      </c>
      <c r="O1671" s="5">
        <f t="shared" si="158"/>
        <v>139.75</v>
      </c>
      <c r="P1671" s="6">
        <f t="shared" si="159"/>
        <v>53.75</v>
      </c>
      <c r="Q1671" t="str">
        <f t="shared" si="160"/>
        <v>music</v>
      </c>
      <c r="R1671" t="str">
        <f t="shared" si="161"/>
        <v>pop</v>
      </c>
      <c r="S1671" s="10">
        <f t="shared" si="162"/>
        <v>42461.885138888887</v>
      </c>
      <c r="T1671" s="10">
        <f t="shared" si="16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8226</v>
      </c>
      <c r="I1672">
        <v>1278302400</v>
      </c>
      <c r="J1672">
        <v>1273961999</v>
      </c>
      <c r="K1672" t="b">
        <v>0</v>
      </c>
      <c r="L1672" s="7">
        <v>23</v>
      </c>
      <c r="M1672" t="b">
        <v>1</v>
      </c>
      <c r="N1672" t="s">
        <v>8272</v>
      </c>
      <c r="O1672" s="5">
        <f t="shared" si="158"/>
        <v>102.60000000000001</v>
      </c>
      <c r="P1672" s="6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62"/>
        <v>40313.930543981485</v>
      </c>
      <c r="T1672" s="10">
        <f t="shared" si="16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8226</v>
      </c>
      <c r="I1673">
        <v>1470056614</v>
      </c>
      <c r="J1673">
        <v>1467464614</v>
      </c>
      <c r="K1673" t="b">
        <v>0</v>
      </c>
      <c r="L1673" s="7">
        <v>77</v>
      </c>
      <c r="M1673" t="b">
        <v>1</v>
      </c>
      <c r="N1673" t="s">
        <v>8272</v>
      </c>
      <c r="O1673" s="5">
        <f t="shared" si="158"/>
        <v>100.67349999999999</v>
      </c>
      <c r="P1673" s="6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62"/>
        <v>42553.54414351852</v>
      </c>
      <c r="T1673" s="10">
        <f t="shared" si="16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8226</v>
      </c>
      <c r="I1674">
        <v>1338824730</v>
      </c>
      <c r="J1674">
        <v>1336232730</v>
      </c>
      <c r="K1674" t="b">
        <v>0</v>
      </c>
      <c r="L1674" s="7">
        <v>49</v>
      </c>
      <c r="M1674" t="b">
        <v>1</v>
      </c>
      <c r="N1674" t="s">
        <v>8272</v>
      </c>
      <c r="O1674" s="5">
        <f t="shared" si="158"/>
        <v>112.94117647058823</v>
      </c>
      <c r="P1674" s="6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62"/>
        <v>41034.656597222223</v>
      </c>
      <c r="T1674" s="10">
        <f t="shared" si="16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8226</v>
      </c>
      <c r="I1675">
        <v>1425675892</v>
      </c>
      <c r="J1675">
        <v>1423083892</v>
      </c>
      <c r="K1675" t="b">
        <v>0</v>
      </c>
      <c r="L1675" s="7">
        <v>59</v>
      </c>
      <c r="M1675" t="b">
        <v>1</v>
      </c>
      <c r="N1675" t="s">
        <v>8272</v>
      </c>
      <c r="O1675" s="5">
        <f t="shared" si="158"/>
        <v>128.09523809523807</v>
      </c>
      <c r="P1675" s="6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62"/>
        <v>42039.878379629634</v>
      </c>
      <c r="T1675" s="10">
        <f t="shared" si="16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8226</v>
      </c>
      <c r="I1676">
        <v>1471503540</v>
      </c>
      <c r="J1676">
        <v>1468852306</v>
      </c>
      <c r="K1676" t="b">
        <v>0</v>
      </c>
      <c r="L1676" s="7">
        <v>113</v>
      </c>
      <c r="M1676" t="b">
        <v>1</v>
      </c>
      <c r="N1676" t="s">
        <v>8272</v>
      </c>
      <c r="O1676" s="5">
        <f t="shared" si="158"/>
        <v>201.7</v>
      </c>
      <c r="P1676" s="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62"/>
        <v>42569.605393518519</v>
      </c>
      <c r="T1676" s="10">
        <f t="shared" si="16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8226</v>
      </c>
      <c r="I1677">
        <v>1318802580</v>
      </c>
      <c r="J1677">
        <v>1316194540</v>
      </c>
      <c r="K1677" t="b">
        <v>0</v>
      </c>
      <c r="L1677" s="7">
        <v>34</v>
      </c>
      <c r="M1677" t="b">
        <v>1</v>
      </c>
      <c r="N1677" t="s">
        <v>8272</v>
      </c>
      <c r="O1677" s="5">
        <f t="shared" si="158"/>
        <v>137.416</v>
      </c>
      <c r="P1677" s="6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62"/>
        <v>40802.733101851853</v>
      </c>
      <c r="T1677" s="10">
        <f t="shared" si="16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8226</v>
      </c>
      <c r="I1678">
        <v>1334980740</v>
      </c>
      <c r="J1678">
        <v>1330968347</v>
      </c>
      <c r="K1678" t="b">
        <v>0</v>
      </c>
      <c r="L1678" s="7">
        <v>42</v>
      </c>
      <c r="M1678" t="b">
        <v>1</v>
      </c>
      <c r="N1678" t="s">
        <v>8272</v>
      </c>
      <c r="O1678" s="5">
        <f t="shared" si="158"/>
        <v>115.33333333333333</v>
      </c>
      <c r="P1678" s="6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62"/>
        <v>40973.72623842593</v>
      </c>
      <c r="T1678" s="10">
        <f t="shared" si="16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8224</v>
      </c>
      <c r="H1679" t="s">
        <v>8229</v>
      </c>
      <c r="I1679">
        <v>1460786340</v>
      </c>
      <c r="J1679">
        <v>1455615976</v>
      </c>
      <c r="K1679" t="b">
        <v>0</v>
      </c>
      <c r="L1679" s="7">
        <v>42</v>
      </c>
      <c r="M1679" t="b">
        <v>1</v>
      </c>
      <c r="N1679" t="s">
        <v>8272</v>
      </c>
      <c r="O1679" s="5">
        <f t="shared" si="158"/>
        <v>111.66666666666667</v>
      </c>
      <c r="P1679" s="6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62"/>
        <v>42416.407129629632</v>
      </c>
      <c r="T1679" s="10">
        <f t="shared" si="16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8226</v>
      </c>
      <c r="I1680">
        <v>1391718671</v>
      </c>
      <c r="J1680">
        <v>1390509071</v>
      </c>
      <c r="K1680" t="b">
        <v>0</v>
      </c>
      <c r="L1680" s="7">
        <v>49</v>
      </c>
      <c r="M1680" t="b">
        <v>1</v>
      </c>
      <c r="N1680" t="s">
        <v>8272</v>
      </c>
      <c r="O1680" s="5">
        <f t="shared" si="158"/>
        <v>118.39999999999999</v>
      </c>
      <c r="P1680" s="6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62"/>
        <v>41662.854988425926</v>
      </c>
      <c r="T1680" s="10">
        <f t="shared" si="16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8226</v>
      </c>
      <c r="I1681">
        <v>1311298745</v>
      </c>
      <c r="J1681">
        <v>1309311545</v>
      </c>
      <c r="K1681" t="b">
        <v>0</v>
      </c>
      <c r="L1681" s="7">
        <v>56</v>
      </c>
      <c r="M1681" t="b">
        <v>1</v>
      </c>
      <c r="N1681" t="s">
        <v>8272</v>
      </c>
      <c r="O1681" s="5">
        <f t="shared" si="158"/>
        <v>175</v>
      </c>
      <c r="P1681" s="6">
        <f t="shared" si="159"/>
        <v>62.5</v>
      </c>
      <c r="Q1681" t="str">
        <f t="shared" si="160"/>
        <v>music</v>
      </c>
      <c r="R1681" t="str">
        <f t="shared" si="161"/>
        <v>pop</v>
      </c>
      <c r="S1681" s="10">
        <f t="shared" si="162"/>
        <v>40723.068807870368</v>
      </c>
      <c r="T1681" s="10">
        <f t="shared" si="16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8226</v>
      </c>
      <c r="I1682">
        <v>1405188667</v>
      </c>
      <c r="J1682">
        <v>1402596667</v>
      </c>
      <c r="K1682" t="b">
        <v>0</v>
      </c>
      <c r="L1682" s="7">
        <v>25</v>
      </c>
      <c r="M1682" t="b">
        <v>1</v>
      </c>
      <c r="N1682" t="s">
        <v>8272</v>
      </c>
      <c r="O1682" s="5">
        <f t="shared" si="158"/>
        <v>117.5</v>
      </c>
      <c r="P1682" s="6">
        <f t="shared" si="159"/>
        <v>47</v>
      </c>
      <c r="Q1682" t="str">
        <f t="shared" si="160"/>
        <v>music</v>
      </c>
      <c r="R1682" t="str">
        <f t="shared" si="161"/>
        <v>pop</v>
      </c>
      <c r="S1682" s="10">
        <f t="shared" si="162"/>
        <v>41802.757719907408</v>
      </c>
      <c r="T1682" s="10">
        <f t="shared" si="16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8226</v>
      </c>
      <c r="I1683">
        <v>1490752800</v>
      </c>
      <c r="J1683">
        <v>1486522484</v>
      </c>
      <c r="K1683" t="b">
        <v>0</v>
      </c>
      <c r="L1683" s="7">
        <v>884</v>
      </c>
      <c r="M1683" t="b">
        <v>0</v>
      </c>
      <c r="N1683" t="s">
        <v>8273</v>
      </c>
      <c r="O1683" s="5">
        <f t="shared" si="158"/>
        <v>101.42212307692309</v>
      </c>
      <c r="P1683" s="6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62"/>
        <v>42774.121342592596</v>
      </c>
      <c r="T1683" s="10">
        <f t="shared" si="16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8226</v>
      </c>
      <c r="I1684">
        <v>1492142860</v>
      </c>
      <c r="J1684">
        <v>1486962460</v>
      </c>
      <c r="K1684" t="b">
        <v>0</v>
      </c>
      <c r="L1684" s="7">
        <v>0</v>
      </c>
      <c r="M1684" t="b">
        <v>0</v>
      </c>
      <c r="N1684" t="s">
        <v>8273</v>
      </c>
      <c r="O1684" s="5">
        <f t="shared" si="158"/>
        <v>0</v>
      </c>
      <c r="P1684" s="6">
        <f t="shared" si="159"/>
        <v>0</v>
      </c>
      <c r="Q1684" t="str">
        <f t="shared" si="160"/>
        <v>music</v>
      </c>
      <c r="R1684" t="str">
        <f t="shared" si="161"/>
        <v>faith</v>
      </c>
      <c r="S1684" s="10">
        <f t="shared" si="162"/>
        <v>42779.21365740741</v>
      </c>
      <c r="T1684" s="10">
        <f t="shared" si="16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8224</v>
      </c>
      <c r="H1685" t="s">
        <v>8229</v>
      </c>
      <c r="I1685">
        <v>1491590738</v>
      </c>
      <c r="J1685">
        <v>1489517138</v>
      </c>
      <c r="K1685" t="b">
        <v>0</v>
      </c>
      <c r="L1685" s="7">
        <v>10</v>
      </c>
      <c r="M1685" t="b">
        <v>0</v>
      </c>
      <c r="N1685" t="s">
        <v>8273</v>
      </c>
      <c r="O1685" s="5">
        <f t="shared" si="158"/>
        <v>21.714285714285715</v>
      </c>
      <c r="P1685" s="6">
        <f t="shared" si="159"/>
        <v>76</v>
      </c>
      <c r="Q1685" t="str">
        <f t="shared" si="160"/>
        <v>music</v>
      </c>
      <c r="R1685" t="str">
        <f t="shared" si="161"/>
        <v>faith</v>
      </c>
      <c r="S1685" s="10">
        <f t="shared" si="162"/>
        <v>42808.781689814816</v>
      </c>
      <c r="T1685" s="10">
        <f t="shared" si="16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8226</v>
      </c>
      <c r="I1686">
        <v>1489775641</v>
      </c>
      <c r="J1686">
        <v>1487360041</v>
      </c>
      <c r="K1686" t="b">
        <v>0</v>
      </c>
      <c r="L1686" s="7">
        <v>101</v>
      </c>
      <c r="M1686" t="b">
        <v>0</v>
      </c>
      <c r="N1686" t="s">
        <v>8273</v>
      </c>
      <c r="O1686" s="5">
        <f t="shared" si="158"/>
        <v>109.125</v>
      </c>
      <c r="P1686" s="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62"/>
        <v>42783.815289351856</v>
      </c>
      <c r="T1686" s="10">
        <f t="shared" si="16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8226</v>
      </c>
      <c r="I1687">
        <v>1490331623</v>
      </c>
      <c r="J1687">
        <v>1487743223</v>
      </c>
      <c r="K1687" t="b">
        <v>0</v>
      </c>
      <c r="L1687" s="7">
        <v>15</v>
      </c>
      <c r="M1687" t="b">
        <v>0</v>
      </c>
      <c r="N1687" t="s">
        <v>8273</v>
      </c>
      <c r="O1687" s="5">
        <f t="shared" si="158"/>
        <v>102.85714285714285</v>
      </c>
      <c r="P1687" s="6">
        <f t="shared" si="159"/>
        <v>24</v>
      </c>
      <c r="Q1687" t="str">
        <f t="shared" si="160"/>
        <v>music</v>
      </c>
      <c r="R1687" t="str">
        <f t="shared" si="161"/>
        <v>faith</v>
      </c>
      <c r="S1687" s="10">
        <f t="shared" si="162"/>
        <v>42788.2502662037</v>
      </c>
      <c r="T1687" s="10">
        <f t="shared" si="16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8224</v>
      </c>
      <c r="H1688" t="s">
        <v>8231</v>
      </c>
      <c r="I1688">
        <v>1493320519</v>
      </c>
      <c r="J1688">
        <v>1488140119</v>
      </c>
      <c r="K1688" t="b">
        <v>0</v>
      </c>
      <c r="L1688" s="7">
        <v>1</v>
      </c>
      <c r="M1688" t="b">
        <v>0</v>
      </c>
      <c r="N1688" t="s">
        <v>8273</v>
      </c>
      <c r="O1688" s="5">
        <f t="shared" si="158"/>
        <v>0.36</v>
      </c>
      <c r="P1688" s="6">
        <f t="shared" si="159"/>
        <v>18</v>
      </c>
      <c r="Q1688" t="str">
        <f t="shared" si="160"/>
        <v>music</v>
      </c>
      <c r="R1688" t="str">
        <f t="shared" si="161"/>
        <v>faith</v>
      </c>
      <c r="S1688" s="10">
        <f t="shared" si="162"/>
        <v>42792.843969907408</v>
      </c>
      <c r="T1688" s="10">
        <f t="shared" si="16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8226</v>
      </c>
      <c r="I1689">
        <v>1491855300</v>
      </c>
      <c r="J1689">
        <v>1488935245</v>
      </c>
      <c r="K1689" t="b">
        <v>0</v>
      </c>
      <c r="L1689" s="7">
        <v>39</v>
      </c>
      <c r="M1689" t="b">
        <v>0</v>
      </c>
      <c r="N1689" t="s">
        <v>8273</v>
      </c>
      <c r="O1689" s="5">
        <f t="shared" si="158"/>
        <v>31.25</v>
      </c>
      <c r="P1689" s="6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62"/>
        <v>42802.046817129631</v>
      </c>
      <c r="T1689" s="10">
        <f t="shared" si="16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8226</v>
      </c>
      <c r="I1690">
        <v>1491738594</v>
      </c>
      <c r="J1690">
        <v>1489150194</v>
      </c>
      <c r="K1690" t="b">
        <v>0</v>
      </c>
      <c r="L1690" s="7">
        <v>7</v>
      </c>
      <c r="M1690" t="b">
        <v>0</v>
      </c>
      <c r="N1690" t="s">
        <v>8273</v>
      </c>
      <c r="O1690" s="5">
        <f t="shared" si="158"/>
        <v>44.3</v>
      </c>
      <c r="P1690" s="6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62"/>
        <v>42804.534652777773</v>
      </c>
      <c r="T1690" s="10">
        <f t="shared" si="16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8226</v>
      </c>
      <c r="I1691">
        <v>1489700230</v>
      </c>
      <c r="J1691">
        <v>1487111830</v>
      </c>
      <c r="K1691" t="b">
        <v>0</v>
      </c>
      <c r="L1691" s="7">
        <v>14</v>
      </c>
      <c r="M1691" t="b">
        <v>0</v>
      </c>
      <c r="N1691" t="s">
        <v>8273</v>
      </c>
      <c r="O1691" s="5">
        <f t="shared" si="158"/>
        <v>100</v>
      </c>
      <c r="P1691" s="6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62"/>
        <v>42780.942476851851</v>
      </c>
      <c r="T1691" s="10">
        <f t="shared" si="16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8226</v>
      </c>
      <c r="I1692">
        <v>1491470442</v>
      </c>
      <c r="J1692">
        <v>1488882042</v>
      </c>
      <c r="K1692" t="b">
        <v>0</v>
      </c>
      <c r="L1692" s="7">
        <v>11</v>
      </c>
      <c r="M1692" t="b">
        <v>0</v>
      </c>
      <c r="N1692" t="s">
        <v>8273</v>
      </c>
      <c r="O1692" s="5">
        <f t="shared" si="158"/>
        <v>25.4</v>
      </c>
      <c r="P1692" s="6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62"/>
        <v>42801.43104166667</v>
      </c>
      <c r="T1692" s="10">
        <f t="shared" si="16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8226</v>
      </c>
      <c r="I1693">
        <v>1491181200</v>
      </c>
      <c r="J1693">
        <v>1488387008</v>
      </c>
      <c r="K1693" t="b">
        <v>0</v>
      </c>
      <c r="L1693" s="7">
        <v>38</v>
      </c>
      <c r="M1693" t="b">
        <v>0</v>
      </c>
      <c r="N1693" t="s">
        <v>8273</v>
      </c>
      <c r="O1693" s="5">
        <f t="shared" si="158"/>
        <v>33.473333333333329</v>
      </c>
      <c r="P1693" s="6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62"/>
        <v>42795.701481481476</v>
      </c>
      <c r="T1693" s="10">
        <f t="shared" si="16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8226</v>
      </c>
      <c r="I1694">
        <v>1490572740</v>
      </c>
      <c r="J1694">
        <v>1487734667</v>
      </c>
      <c r="K1694" t="b">
        <v>0</v>
      </c>
      <c r="L1694" s="7">
        <v>15</v>
      </c>
      <c r="M1694" t="b">
        <v>0</v>
      </c>
      <c r="N1694" t="s">
        <v>8273</v>
      </c>
      <c r="O1694" s="5">
        <f t="shared" si="158"/>
        <v>47.8</v>
      </c>
      <c r="P1694" s="6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62"/>
        <v>42788.151238425926</v>
      </c>
      <c r="T1694" s="10">
        <f t="shared" si="16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8224</v>
      </c>
      <c r="H1695" t="s">
        <v>8227</v>
      </c>
      <c r="I1695">
        <v>1491768000</v>
      </c>
      <c r="J1695">
        <v>1489097112</v>
      </c>
      <c r="K1695" t="b">
        <v>0</v>
      </c>
      <c r="L1695" s="7">
        <v>8</v>
      </c>
      <c r="M1695" t="b">
        <v>0</v>
      </c>
      <c r="N1695" t="s">
        <v>8273</v>
      </c>
      <c r="O1695" s="5">
        <f t="shared" si="158"/>
        <v>9.3333333333333339</v>
      </c>
      <c r="P1695" s="6">
        <f t="shared" si="159"/>
        <v>35</v>
      </c>
      <c r="Q1695" t="str">
        <f t="shared" si="160"/>
        <v>music</v>
      </c>
      <c r="R1695" t="str">
        <f t="shared" si="161"/>
        <v>faith</v>
      </c>
      <c r="S1695" s="10">
        <f t="shared" si="162"/>
        <v>42803.920277777783</v>
      </c>
      <c r="T1695" s="10">
        <f t="shared" si="16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8226</v>
      </c>
      <c r="I1696">
        <v>1490589360</v>
      </c>
      <c r="J1696">
        <v>1488038674</v>
      </c>
      <c r="K1696" t="b">
        <v>0</v>
      </c>
      <c r="L1696" s="7">
        <v>1</v>
      </c>
      <c r="M1696" t="b">
        <v>0</v>
      </c>
      <c r="N1696" t="s">
        <v>8273</v>
      </c>
      <c r="O1696" s="5">
        <f t="shared" si="158"/>
        <v>0.05</v>
      </c>
      <c r="P1696" s="6">
        <f t="shared" si="159"/>
        <v>5</v>
      </c>
      <c r="Q1696" t="str">
        <f t="shared" si="160"/>
        <v>music</v>
      </c>
      <c r="R1696" t="str">
        <f t="shared" si="161"/>
        <v>faith</v>
      </c>
      <c r="S1696" s="10">
        <f t="shared" si="162"/>
        <v>42791.669837962967</v>
      </c>
      <c r="T1696" s="10">
        <f t="shared" si="16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8226</v>
      </c>
      <c r="I1697">
        <v>1491786000</v>
      </c>
      <c r="J1697">
        <v>1488847514</v>
      </c>
      <c r="K1697" t="b">
        <v>0</v>
      </c>
      <c r="L1697" s="7">
        <v>23</v>
      </c>
      <c r="M1697" t="b">
        <v>0</v>
      </c>
      <c r="N1697" t="s">
        <v>8273</v>
      </c>
      <c r="O1697" s="5">
        <f t="shared" si="158"/>
        <v>11.708333333333334</v>
      </c>
      <c r="P1697" s="6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62"/>
        <v>42801.031412037039</v>
      </c>
      <c r="T1697" s="10">
        <f t="shared" si="16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8226</v>
      </c>
      <c r="I1698">
        <v>1491007211</v>
      </c>
      <c r="J1698">
        <v>1488418811</v>
      </c>
      <c r="K1698" t="b">
        <v>0</v>
      </c>
      <c r="L1698" s="7">
        <v>0</v>
      </c>
      <c r="M1698" t="b">
        <v>0</v>
      </c>
      <c r="N1698" t="s">
        <v>8273</v>
      </c>
      <c r="O1698" s="5">
        <f t="shared" si="158"/>
        <v>0</v>
      </c>
      <c r="P1698" s="6">
        <f t="shared" si="159"/>
        <v>0</v>
      </c>
      <c r="Q1698" t="str">
        <f t="shared" si="160"/>
        <v>music</v>
      </c>
      <c r="R1698" t="str">
        <f t="shared" si="161"/>
        <v>faith</v>
      </c>
      <c r="S1698" s="10">
        <f t="shared" si="162"/>
        <v>42796.069571759261</v>
      </c>
      <c r="T1698" s="10">
        <f t="shared" si="16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8226</v>
      </c>
      <c r="I1699">
        <v>1491781648</v>
      </c>
      <c r="J1699">
        <v>1489193248</v>
      </c>
      <c r="K1699" t="b">
        <v>0</v>
      </c>
      <c r="L1699" s="7">
        <v>22</v>
      </c>
      <c r="M1699" t="b">
        <v>0</v>
      </c>
      <c r="N1699" t="s">
        <v>8273</v>
      </c>
      <c r="O1699" s="5">
        <f t="shared" si="158"/>
        <v>20.208000000000002</v>
      </c>
      <c r="P1699" s="6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62"/>
        <v>42805.032962962956</v>
      </c>
      <c r="T1699" s="10">
        <f t="shared" si="16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8226</v>
      </c>
      <c r="I1700">
        <v>1490499180</v>
      </c>
      <c r="J1700">
        <v>1488430760</v>
      </c>
      <c r="K1700" t="b">
        <v>0</v>
      </c>
      <c r="L1700" s="7">
        <v>0</v>
      </c>
      <c r="M1700" t="b">
        <v>0</v>
      </c>
      <c r="N1700" t="s">
        <v>8273</v>
      </c>
      <c r="O1700" s="5">
        <f t="shared" si="158"/>
        <v>0</v>
      </c>
      <c r="P1700" s="6">
        <f t="shared" si="159"/>
        <v>0</v>
      </c>
      <c r="Q1700" t="str">
        <f t="shared" si="160"/>
        <v>music</v>
      </c>
      <c r="R1700" t="str">
        <f t="shared" si="161"/>
        <v>faith</v>
      </c>
      <c r="S1700" s="10">
        <f t="shared" si="162"/>
        <v>42796.207870370374</v>
      </c>
      <c r="T1700" s="10">
        <f t="shared" si="16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8226</v>
      </c>
      <c r="I1701">
        <v>1491943445</v>
      </c>
      <c r="J1701">
        <v>1489351445</v>
      </c>
      <c r="K1701" t="b">
        <v>0</v>
      </c>
      <c r="L1701" s="7">
        <v>4</v>
      </c>
      <c r="M1701" t="b">
        <v>0</v>
      </c>
      <c r="N1701" t="s">
        <v>8273</v>
      </c>
      <c r="O1701" s="5">
        <f t="shared" si="158"/>
        <v>4.2311459353574925</v>
      </c>
      <c r="P1701" s="6">
        <f t="shared" si="159"/>
        <v>54</v>
      </c>
      <c r="Q1701" t="str">
        <f t="shared" si="160"/>
        <v>music</v>
      </c>
      <c r="R1701" t="str">
        <f t="shared" si="161"/>
        <v>faith</v>
      </c>
      <c r="S1701" s="10">
        <f t="shared" si="162"/>
        <v>42806.863946759258</v>
      </c>
      <c r="T1701" s="10">
        <f t="shared" si="16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8226</v>
      </c>
      <c r="I1702">
        <v>1491019200</v>
      </c>
      <c r="J1702">
        <v>1488418990</v>
      </c>
      <c r="K1702" t="b">
        <v>0</v>
      </c>
      <c r="L1702" s="7">
        <v>79</v>
      </c>
      <c r="M1702" t="b">
        <v>0</v>
      </c>
      <c r="N1702" t="s">
        <v>8273</v>
      </c>
      <c r="O1702" s="5">
        <f t="shared" si="158"/>
        <v>26.06</v>
      </c>
      <c r="P1702" s="6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62"/>
        <v>42796.071643518517</v>
      </c>
      <c r="T1702" s="10">
        <f t="shared" si="16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8226</v>
      </c>
      <c r="I1703">
        <v>1421337405</v>
      </c>
      <c r="J1703">
        <v>1418745405</v>
      </c>
      <c r="K1703" t="b">
        <v>0</v>
      </c>
      <c r="L1703" s="7">
        <v>2</v>
      </c>
      <c r="M1703" t="b">
        <v>0</v>
      </c>
      <c r="N1703" t="s">
        <v>8273</v>
      </c>
      <c r="O1703" s="5">
        <f t="shared" si="158"/>
        <v>0.19801980198019803</v>
      </c>
      <c r="P1703" s="6">
        <f t="shared" si="159"/>
        <v>5</v>
      </c>
      <c r="Q1703" t="str">
        <f t="shared" si="160"/>
        <v>music</v>
      </c>
      <c r="R1703" t="str">
        <f t="shared" si="161"/>
        <v>faith</v>
      </c>
      <c r="S1703" s="10">
        <f t="shared" si="162"/>
        <v>41989.664409722223</v>
      </c>
      <c r="T1703" s="10">
        <f t="shared" si="16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8226</v>
      </c>
      <c r="I1704">
        <v>1427745150</v>
      </c>
      <c r="J1704">
        <v>1425156750</v>
      </c>
      <c r="K1704" t="b">
        <v>0</v>
      </c>
      <c r="L1704" s="7">
        <v>1</v>
      </c>
      <c r="M1704" t="b">
        <v>0</v>
      </c>
      <c r="N1704" t="s">
        <v>8273</v>
      </c>
      <c r="O1704" s="5">
        <f t="shared" si="158"/>
        <v>6.0606060606060606E-3</v>
      </c>
      <c r="P1704" s="6">
        <f t="shared" si="159"/>
        <v>1</v>
      </c>
      <c r="Q1704" t="str">
        <f t="shared" si="160"/>
        <v>music</v>
      </c>
      <c r="R1704" t="str">
        <f t="shared" si="161"/>
        <v>faith</v>
      </c>
      <c r="S1704" s="10">
        <f t="shared" si="162"/>
        <v>42063.869791666672</v>
      </c>
      <c r="T1704" s="10">
        <f t="shared" si="16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8226</v>
      </c>
      <c r="I1705">
        <v>1441003537</v>
      </c>
      <c r="J1705">
        <v>1435819537</v>
      </c>
      <c r="K1705" t="b">
        <v>0</v>
      </c>
      <c r="L1705" s="7">
        <v>2</v>
      </c>
      <c r="M1705" t="b">
        <v>0</v>
      </c>
      <c r="N1705" t="s">
        <v>8273</v>
      </c>
      <c r="O1705" s="5">
        <f t="shared" si="158"/>
        <v>1.02</v>
      </c>
      <c r="P1705" s="6">
        <f t="shared" si="159"/>
        <v>25.5</v>
      </c>
      <c r="Q1705" t="str">
        <f t="shared" si="160"/>
        <v>music</v>
      </c>
      <c r="R1705" t="str">
        <f t="shared" si="161"/>
        <v>faith</v>
      </c>
      <c r="S1705" s="10">
        <f t="shared" si="162"/>
        <v>42187.281678240746</v>
      </c>
      <c r="T1705" s="10">
        <f t="shared" si="16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8226</v>
      </c>
      <c r="I1706">
        <v>1424056873</v>
      </c>
      <c r="J1706">
        <v>1421464873</v>
      </c>
      <c r="K1706" t="b">
        <v>0</v>
      </c>
      <c r="L1706" s="7">
        <v>11</v>
      </c>
      <c r="M1706" t="b">
        <v>0</v>
      </c>
      <c r="N1706" t="s">
        <v>8273</v>
      </c>
      <c r="O1706" s="5">
        <f t="shared" si="158"/>
        <v>65.100000000000009</v>
      </c>
      <c r="P1706" s="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62"/>
        <v>42021.139733796299</v>
      </c>
      <c r="T1706" s="10">
        <f t="shared" si="16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8226</v>
      </c>
      <c r="I1707">
        <v>1441814400</v>
      </c>
      <c r="J1707">
        <v>1440807846</v>
      </c>
      <c r="K1707" t="b">
        <v>0</v>
      </c>
      <c r="L1707" s="7">
        <v>0</v>
      </c>
      <c r="M1707" t="b">
        <v>0</v>
      </c>
      <c r="N1707" t="s">
        <v>8273</v>
      </c>
      <c r="O1707" s="5">
        <f t="shared" si="158"/>
        <v>0</v>
      </c>
      <c r="P1707" s="6">
        <f t="shared" si="159"/>
        <v>0</v>
      </c>
      <c r="Q1707" t="str">
        <f t="shared" si="160"/>
        <v>music</v>
      </c>
      <c r="R1707" t="str">
        <f t="shared" si="161"/>
        <v>faith</v>
      </c>
      <c r="S1707" s="10">
        <f t="shared" si="162"/>
        <v>42245.016736111109</v>
      </c>
      <c r="T1707" s="10">
        <f t="shared" si="16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8224</v>
      </c>
      <c r="H1708" t="s">
        <v>8229</v>
      </c>
      <c r="I1708">
        <v>1440314472</v>
      </c>
      <c r="J1708">
        <v>1435130472</v>
      </c>
      <c r="K1708" t="b">
        <v>0</v>
      </c>
      <c r="L1708" s="7">
        <v>0</v>
      </c>
      <c r="M1708" t="b">
        <v>0</v>
      </c>
      <c r="N1708" t="s">
        <v>8273</v>
      </c>
      <c r="O1708" s="5">
        <f t="shared" si="158"/>
        <v>0</v>
      </c>
      <c r="P1708" s="6">
        <f t="shared" si="159"/>
        <v>0</v>
      </c>
      <c r="Q1708" t="str">
        <f t="shared" si="160"/>
        <v>music</v>
      </c>
      <c r="R1708" t="str">
        <f t="shared" si="161"/>
        <v>faith</v>
      </c>
      <c r="S1708" s="10">
        <f t="shared" si="162"/>
        <v>42179.306388888886</v>
      </c>
      <c r="T1708" s="10">
        <f t="shared" si="16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8226</v>
      </c>
      <c r="I1709">
        <v>1459181895</v>
      </c>
      <c r="J1709">
        <v>1456593495</v>
      </c>
      <c r="K1709" t="b">
        <v>0</v>
      </c>
      <c r="L1709" s="7">
        <v>9</v>
      </c>
      <c r="M1709" t="b">
        <v>0</v>
      </c>
      <c r="N1709" t="s">
        <v>8273</v>
      </c>
      <c r="O1709" s="5">
        <f t="shared" si="158"/>
        <v>9.74</v>
      </c>
      <c r="P1709" s="6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62"/>
        <v>42427.721006944441</v>
      </c>
      <c r="T1709" s="10">
        <f t="shared" si="16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8226</v>
      </c>
      <c r="I1710">
        <v>1462135706</v>
      </c>
      <c r="J1710">
        <v>1458679706</v>
      </c>
      <c r="K1710" t="b">
        <v>0</v>
      </c>
      <c r="L1710" s="7">
        <v>0</v>
      </c>
      <c r="M1710" t="b">
        <v>0</v>
      </c>
      <c r="N1710" t="s">
        <v>8273</v>
      </c>
      <c r="O1710" s="5">
        <f t="shared" si="158"/>
        <v>0</v>
      </c>
      <c r="P1710" s="6">
        <f t="shared" si="159"/>
        <v>0</v>
      </c>
      <c r="Q1710" t="str">
        <f t="shared" si="160"/>
        <v>music</v>
      </c>
      <c r="R1710" t="str">
        <f t="shared" si="161"/>
        <v>faith</v>
      </c>
      <c r="S1710" s="10">
        <f t="shared" si="162"/>
        <v>42451.866967592592</v>
      </c>
      <c r="T1710" s="10">
        <f t="shared" si="16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8226</v>
      </c>
      <c r="I1711">
        <v>1409513940</v>
      </c>
      <c r="J1711">
        <v>1405949514</v>
      </c>
      <c r="K1711" t="b">
        <v>0</v>
      </c>
      <c r="L1711" s="7">
        <v>4</v>
      </c>
      <c r="M1711" t="b">
        <v>0</v>
      </c>
      <c r="N1711" t="s">
        <v>8273</v>
      </c>
      <c r="O1711" s="5">
        <f t="shared" si="158"/>
        <v>4.8571428571428568</v>
      </c>
      <c r="P1711" s="6">
        <f t="shared" si="159"/>
        <v>21.25</v>
      </c>
      <c r="Q1711" t="str">
        <f t="shared" si="160"/>
        <v>music</v>
      </c>
      <c r="R1711" t="str">
        <f t="shared" si="161"/>
        <v>faith</v>
      </c>
      <c r="S1711" s="10">
        <f t="shared" si="162"/>
        <v>41841.56381944444</v>
      </c>
      <c r="T1711" s="10">
        <f t="shared" si="16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8224</v>
      </c>
      <c r="H1712" t="s">
        <v>8229</v>
      </c>
      <c r="I1712">
        <v>1453122000</v>
      </c>
      <c r="J1712">
        <v>1449151888</v>
      </c>
      <c r="K1712" t="b">
        <v>0</v>
      </c>
      <c r="L1712" s="7">
        <v>1</v>
      </c>
      <c r="M1712" t="b">
        <v>0</v>
      </c>
      <c r="N1712" t="s">
        <v>8273</v>
      </c>
      <c r="O1712" s="5">
        <f>(E1712/D1712)*100</f>
        <v>0.67999999999999994</v>
      </c>
      <c r="P1712" s="6">
        <f t="shared" si="159"/>
        <v>34</v>
      </c>
      <c r="Q1712" t="str">
        <f t="shared" si="160"/>
        <v>music</v>
      </c>
      <c r="R1712" t="str">
        <f t="shared" si="161"/>
        <v>faith</v>
      </c>
      <c r="S1712" s="10">
        <f t="shared" si="162"/>
        <v>42341.59129629629</v>
      </c>
      <c r="T1712" s="10">
        <f t="shared" si="16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8226</v>
      </c>
      <c r="I1713">
        <v>1409585434</v>
      </c>
      <c r="J1713">
        <v>1406907034</v>
      </c>
      <c r="K1713" t="b">
        <v>0</v>
      </c>
      <c r="L1713" s="7">
        <v>2</v>
      </c>
      <c r="M1713" t="b">
        <v>0</v>
      </c>
      <c r="N1713" t="s">
        <v>8273</v>
      </c>
      <c r="O1713" s="5">
        <f t="shared" ref="O1713:O1776" si="164">(E1713/D1713)*100</f>
        <v>10.5</v>
      </c>
      <c r="P1713" s="6">
        <f t="shared" si="159"/>
        <v>525</v>
      </c>
      <c r="Q1713" t="str">
        <f t="shared" si="160"/>
        <v>music</v>
      </c>
      <c r="R1713" t="str">
        <f t="shared" si="161"/>
        <v>faith</v>
      </c>
      <c r="S1713" s="10">
        <f t="shared" si="162"/>
        <v>41852.646226851852</v>
      </c>
      <c r="T1713" s="10">
        <f t="shared" si="16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8226</v>
      </c>
      <c r="I1714">
        <v>1435701353</v>
      </c>
      <c r="J1714">
        <v>1430517353</v>
      </c>
      <c r="K1714" t="b">
        <v>0</v>
      </c>
      <c r="L1714" s="7">
        <v>0</v>
      </c>
      <c r="M1714" t="b">
        <v>0</v>
      </c>
      <c r="N1714" t="s">
        <v>8273</v>
      </c>
      <c r="O1714" s="5">
        <f t="shared" si="164"/>
        <v>0</v>
      </c>
      <c r="P1714" s="6">
        <f t="shared" si="159"/>
        <v>0</v>
      </c>
      <c r="Q1714" t="str">
        <f t="shared" si="160"/>
        <v>music</v>
      </c>
      <c r="R1714" t="str">
        <f t="shared" si="161"/>
        <v>faith</v>
      </c>
      <c r="S1714" s="10">
        <f t="shared" si="162"/>
        <v>42125.913807870369</v>
      </c>
      <c r="T1714" s="10">
        <f t="shared" si="16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8226</v>
      </c>
      <c r="I1715">
        <v>1412536412</v>
      </c>
      <c r="J1715">
        <v>1409944412</v>
      </c>
      <c r="K1715" t="b">
        <v>0</v>
      </c>
      <c r="L1715" s="7">
        <v>1</v>
      </c>
      <c r="M1715" t="b">
        <v>0</v>
      </c>
      <c r="N1715" t="s">
        <v>8273</v>
      </c>
      <c r="O1715" s="5">
        <f t="shared" si="164"/>
        <v>1.6666666666666667</v>
      </c>
      <c r="P1715" s="6">
        <f t="shared" si="159"/>
        <v>50</v>
      </c>
      <c r="Q1715" t="str">
        <f t="shared" si="160"/>
        <v>music</v>
      </c>
      <c r="R1715" t="str">
        <f t="shared" si="161"/>
        <v>faith</v>
      </c>
      <c r="S1715" s="10">
        <f t="shared" si="162"/>
        <v>41887.801064814819</v>
      </c>
      <c r="T1715" s="10">
        <f t="shared" si="16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8226</v>
      </c>
      <c r="I1716">
        <v>1430517761</v>
      </c>
      <c r="J1716">
        <v>1427925761</v>
      </c>
      <c r="K1716" t="b">
        <v>0</v>
      </c>
      <c r="L1716" s="7">
        <v>17</v>
      </c>
      <c r="M1716" t="b">
        <v>0</v>
      </c>
      <c r="N1716" t="s">
        <v>8273</v>
      </c>
      <c r="O1716" s="5">
        <f t="shared" si="164"/>
        <v>7.8680000000000003</v>
      </c>
      <c r="P1716" s="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62"/>
        <v>42095.918530092589</v>
      </c>
      <c r="T1716" s="10">
        <f t="shared" si="16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8226</v>
      </c>
      <c r="I1717">
        <v>1427772120</v>
      </c>
      <c r="J1717">
        <v>1425186785</v>
      </c>
      <c r="K1717" t="b">
        <v>0</v>
      </c>
      <c r="L1717" s="7">
        <v>2</v>
      </c>
      <c r="M1717" t="b">
        <v>0</v>
      </c>
      <c r="N1717" t="s">
        <v>8273</v>
      </c>
      <c r="O1717" s="5">
        <f t="shared" si="164"/>
        <v>0.22</v>
      </c>
      <c r="P1717" s="6">
        <f t="shared" si="159"/>
        <v>5.5</v>
      </c>
      <c r="Q1717" t="str">
        <f t="shared" si="160"/>
        <v>music</v>
      </c>
      <c r="R1717" t="str">
        <f t="shared" si="161"/>
        <v>faith</v>
      </c>
      <c r="S1717" s="10">
        <f t="shared" si="162"/>
        <v>42064.217418981483</v>
      </c>
      <c r="T1717" s="10">
        <f t="shared" si="16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8226</v>
      </c>
      <c r="I1718">
        <v>1481295099</v>
      </c>
      <c r="J1718">
        <v>1477835499</v>
      </c>
      <c r="K1718" t="b">
        <v>0</v>
      </c>
      <c r="L1718" s="7">
        <v>3</v>
      </c>
      <c r="M1718" t="b">
        <v>0</v>
      </c>
      <c r="N1718" t="s">
        <v>8273</v>
      </c>
      <c r="O1718" s="5">
        <f t="shared" si="164"/>
        <v>7.5</v>
      </c>
      <c r="P1718" s="6">
        <f t="shared" si="159"/>
        <v>50</v>
      </c>
      <c r="Q1718" t="str">
        <f t="shared" si="160"/>
        <v>music</v>
      </c>
      <c r="R1718" t="str">
        <f t="shared" si="161"/>
        <v>faith</v>
      </c>
      <c r="S1718" s="10">
        <f t="shared" si="162"/>
        <v>42673.577534722222</v>
      </c>
      <c r="T1718" s="10">
        <f t="shared" si="16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8226</v>
      </c>
      <c r="I1719">
        <v>1461211200</v>
      </c>
      <c r="J1719">
        <v>1459467238</v>
      </c>
      <c r="K1719" t="b">
        <v>0</v>
      </c>
      <c r="L1719" s="7">
        <v>41</v>
      </c>
      <c r="M1719" t="b">
        <v>0</v>
      </c>
      <c r="N1719" t="s">
        <v>8273</v>
      </c>
      <c r="O1719" s="5">
        <f t="shared" si="164"/>
        <v>42.725880551301685</v>
      </c>
      <c r="P1719" s="6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62"/>
        <v>42460.98192129629</v>
      </c>
      <c r="T1719" s="10">
        <f t="shared" si="16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8226</v>
      </c>
      <c r="I1720">
        <v>1463201940</v>
      </c>
      <c r="J1720">
        <v>1459435149</v>
      </c>
      <c r="K1720" t="b">
        <v>0</v>
      </c>
      <c r="L1720" s="7">
        <v>2</v>
      </c>
      <c r="M1720" t="b">
        <v>0</v>
      </c>
      <c r="N1720" t="s">
        <v>8273</v>
      </c>
      <c r="O1720" s="5">
        <f t="shared" si="164"/>
        <v>0.2142857142857143</v>
      </c>
      <c r="P1720" s="6">
        <f t="shared" si="159"/>
        <v>37.5</v>
      </c>
      <c r="Q1720" t="str">
        <f t="shared" si="160"/>
        <v>music</v>
      </c>
      <c r="R1720" t="str">
        <f t="shared" si="161"/>
        <v>faith</v>
      </c>
      <c r="S1720" s="10">
        <f t="shared" si="162"/>
        <v>42460.610520833332</v>
      </c>
      <c r="T1720" s="10">
        <f t="shared" si="16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8226</v>
      </c>
      <c r="I1721">
        <v>1410958191</v>
      </c>
      <c r="J1721">
        <v>1408366191</v>
      </c>
      <c r="K1721" t="b">
        <v>0</v>
      </c>
      <c r="L1721" s="7">
        <v>3</v>
      </c>
      <c r="M1721" t="b">
        <v>0</v>
      </c>
      <c r="N1721" t="s">
        <v>8273</v>
      </c>
      <c r="O1721" s="5">
        <f t="shared" si="164"/>
        <v>0.87500000000000011</v>
      </c>
      <c r="P1721" s="6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62"/>
        <v>41869.534618055557</v>
      </c>
      <c r="T1721" s="10">
        <f t="shared" si="16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8226</v>
      </c>
      <c r="I1722">
        <v>1415562471</v>
      </c>
      <c r="J1722">
        <v>1412966871</v>
      </c>
      <c r="K1722" t="b">
        <v>0</v>
      </c>
      <c r="L1722" s="7">
        <v>8</v>
      </c>
      <c r="M1722" t="b">
        <v>0</v>
      </c>
      <c r="N1722" t="s">
        <v>8273</v>
      </c>
      <c r="O1722" s="5">
        <f t="shared" si="164"/>
        <v>5.625</v>
      </c>
      <c r="P1722" s="6">
        <f t="shared" si="159"/>
        <v>28.125</v>
      </c>
      <c r="Q1722" t="str">
        <f t="shared" si="160"/>
        <v>music</v>
      </c>
      <c r="R1722" t="str">
        <f t="shared" si="161"/>
        <v>faith</v>
      </c>
      <c r="S1722" s="10">
        <f t="shared" si="162"/>
        <v>41922.783229166671</v>
      </c>
      <c r="T1722" s="10">
        <f t="shared" si="16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8226</v>
      </c>
      <c r="I1723">
        <v>1449831863</v>
      </c>
      <c r="J1723">
        <v>1447239863</v>
      </c>
      <c r="K1723" t="b">
        <v>0</v>
      </c>
      <c r="L1723" s="7">
        <v>0</v>
      </c>
      <c r="M1723" t="b">
        <v>0</v>
      </c>
      <c r="N1723" t="s">
        <v>8273</v>
      </c>
      <c r="O1723" s="5">
        <f t="shared" si="164"/>
        <v>0</v>
      </c>
      <c r="P1723" s="6">
        <f t="shared" si="159"/>
        <v>0</v>
      </c>
      <c r="Q1723" t="str">
        <f t="shared" si="160"/>
        <v>music</v>
      </c>
      <c r="R1723" t="str">
        <f t="shared" si="161"/>
        <v>faith</v>
      </c>
      <c r="S1723" s="10">
        <f t="shared" si="162"/>
        <v>42319.461377314816</v>
      </c>
      <c r="T1723" s="10">
        <f t="shared" si="16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8226</v>
      </c>
      <c r="I1724">
        <v>1459642200</v>
      </c>
      <c r="J1724">
        <v>1456441429</v>
      </c>
      <c r="K1724" t="b">
        <v>0</v>
      </c>
      <c r="L1724" s="7">
        <v>1</v>
      </c>
      <c r="M1724" t="b">
        <v>0</v>
      </c>
      <c r="N1724" t="s">
        <v>8273</v>
      </c>
      <c r="O1724" s="5">
        <f t="shared" si="164"/>
        <v>3.4722222222222224E-2</v>
      </c>
      <c r="P1724" s="6">
        <f t="shared" si="159"/>
        <v>1</v>
      </c>
      <c r="Q1724" t="str">
        <f t="shared" si="160"/>
        <v>music</v>
      </c>
      <c r="R1724" t="str">
        <f t="shared" si="161"/>
        <v>faith</v>
      </c>
      <c r="S1724" s="10">
        <f t="shared" si="162"/>
        <v>42425.960983796293</v>
      </c>
      <c r="T1724" s="10">
        <f t="shared" si="16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8226</v>
      </c>
      <c r="I1725">
        <v>1435730400</v>
      </c>
      <c r="J1725">
        <v>1430855315</v>
      </c>
      <c r="K1725" t="b">
        <v>0</v>
      </c>
      <c r="L1725" s="7">
        <v>3</v>
      </c>
      <c r="M1725" t="b">
        <v>0</v>
      </c>
      <c r="N1725" t="s">
        <v>8273</v>
      </c>
      <c r="O1725" s="5">
        <f t="shared" si="164"/>
        <v>6.5</v>
      </c>
      <c r="P1725" s="6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62"/>
        <v>42129.82540509259</v>
      </c>
      <c r="T1725" s="10">
        <f t="shared" si="16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8226</v>
      </c>
      <c r="I1726">
        <v>1414707762</v>
      </c>
      <c r="J1726">
        <v>1412115762</v>
      </c>
      <c r="K1726" t="b">
        <v>0</v>
      </c>
      <c r="L1726" s="7">
        <v>4</v>
      </c>
      <c r="M1726" t="b">
        <v>0</v>
      </c>
      <c r="N1726" t="s">
        <v>8273</v>
      </c>
      <c r="O1726" s="5">
        <f t="shared" si="164"/>
        <v>0.58333333333333337</v>
      </c>
      <c r="P1726" s="6">
        <f t="shared" si="159"/>
        <v>8.75</v>
      </c>
      <c r="Q1726" t="str">
        <f t="shared" si="160"/>
        <v>music</v>
      </c>
      <c r="R1726" t="str">
        <f t="shared" si="161"/>
        <v>faith</v>
      </c>
      <c r="S1726" s="10">
        <f t="shared" si="162"/>
        <v>41912.932430555556</v>
      </c>
      <c r="T1726" s="10">
        <f t="shared" si="16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8226</v>
      </c>
      <c r="I1727">
        <v>1408922049</v>
      </c>
      <c r="J1727">
        <v>1406330049</v>
      </c>
      <c r="K1727" t="b">
        <v>0</v>
      </c>
      <c r="L1727" s="7">
        <v>9</v>
      </c>
      <c r="M1727" t="b">
        <v>0</v>
      </c>
      <c r="N1727" t="s">
        <v>8273</v>
      </c>
      <c r="O1727" s="5">
        <f t="shared" si="164"/>
        <v>10.181818181818182</v>
      </c>
      <c r="P1727" s="6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62"/>
        <v>41845.968159722222</v>
      </c>
      <c r="T1727" s="10">
        <f t="shared" si="16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8226</v>
      </c>
      <c r="I1728">
        <v>1403906664</v>
      </c>
      <c r="J1728">
        <v>1401401064</v>
      </c>
      <c r="K1728" t="b">
        <v>0</v>
      </c>
      <c r="L1728" s="7">
        <v>16</v>
      </c>
      <c r="M1728" t="b">
        <v>0</v>
      </c>
      <c r="N1728" t="s">
        <v>8273</v>
      </c>
      <c r="O1728" s="5">
        <f t="shared" si="164"/>
        <v>33.784615384615385</v>
      </c>
      <c r="P1728" s="6">
        <f t="shared" si="159"/>
        <v>137.25</v>
      </c>
      <c r="Q1728" t="str">
        <f t="shared" si="160"/>
        <v>music</v>
      </c>
      <c r="R1728" t="str">
        <f t="shared" si="161"/>
        <v>faith</v>
      </c>
      <c r="S1728" s="10">
        <f t="shared" si="162"/>
        <v>41788.919722222221</v>
      </c>
      <c r="T1728" s="10">
        <f t="shared" si="16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8224</v>
      </c>
      <c r="H1729" t="s">
        <v>8227</v>
      </c>
      <c r="I1729">
        <v>1428231600</v>
      </c>
      <c r="J1729">
        <v>1423520177</v>
      </c>
      <c r="K1729" t="b">
        <v>0</v>
      </c>
      <c r="L1729" s="7">
        <v>1</v>
      </c>
      <c r="M1729" t="b">
        <v>0</v>
      </c>
      <c r="N1729" t="s">
        <v>8273</v>
      </c>
      <c r="O1729" s="5">
        <f t="shared" si="164"/>
        <v>3.3333333333333333E-2</v>
      </c>
      <c r="P1729" s="6">
        <f t="shared" si="159"/>
        <v>1</v>
      </c>
      <c r="Q1729" t="str">
        <f t="shared" si="160"/>
        <v>music</v>
      </c>
      <c r="R1729" t="str">
        <f t="shared" si="161"/>
        <v>faith</v>
      </c>
      <c r="S1729" s="10">
        <f t="shared" si="162"/>
        <v>42044.927974537044</v>
      </c>
      <c r="T1729" s="10">
        <f t="shared" si="16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8226</v>
      </c>
      <c r="I1730">
        <v>1445439674</v>
      </c>
      <c r="J1730">
        <v>1442847674</v>
      </c>
      <c r="K1730" t="b">
        <v>0</v>
      </c>
      <c r="L1730" s="7">
        <v>7</v>
      </c>
      <c r="M1730" t="b">
        <v>0</v>
      </c>
      <c r="N1730" t="s">
        <v>8273</v>
      </c>
      <c r="O1730" s="5">
        <f t="shared" si="164"/>
        <v>68.400000000000006</v>
      </c>
      <c r="P1730" s="6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si="162"/>
        <v>42268.625856481478</v>
      </c>
      <c r="T1730" s="10">
        <f t="shared" si="16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8226</v>
      </c>
      <c r="I1731">
        <v>1465521306</v>
      </c>
      <c r="J1731">
        <v>1460337306</v>
      </c>
      <c r="K1731" t="b">
        <v>0</v>
      </c>
      <c r="L1731" s="7">
        <v>0</v>
      </c>
      <c r="M1731" t="b">
        <v>0</v>
      </c>
      <c r="N1731" t="s">
        <v>8273</v>
      </c>
      <c r="O1731" s="5">
        <f t="shared" si="164"/>
        <v>0</v>
      </c>
      <c r="P1731" s="6">
        <f t="shared" ref="P1731:P1794" si="165">IF(L1731,E1731/L1731,0)</f>
        <v>0</v>
      </c>
      <c r="Q1731" t="str">
        <f t="shared" ref="Q1731:Q1794" si="166">LEFT(N1731,SEARCH("/",N1731,1)-1)</f>
        <v>music</v>
      </c>
      <c r="R1731" t="str">
        <f t="shared" ref="R1731:R1794" si="167">RIGHT(N1731,LEN(N1731)-SEARCH("/",N1731))</f>
        <v>faith</v>
      </c>
      <c r="S1731" s="10">
        <f t="shared" ref="S1731:S1794" si="168">(((J1731/60)/60/24)+DATE(1970,1,1))</f>
        <v>42471.052152777775</v>
      </c>
      <c r="T1731" s="10">
        <f t="shared" ref="T1731:T1794" si="169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8226</v>
      </c>
      <c r="I1732">
        <v>1445738783</v>
      </c>
      <c r="J1732">
        <v>1443146783</v>
      </c>
      <c r="K1732" t="b">
        <v>0</v>
      </c>
      <c r="L1732" s="7">
        <v>0</v>
      </c>
      <c r="M1732" t="b">
        <v>0</v>
      </c>
      <c r="N1732" t="s">
        <v>8273</v>
      </c>
      <c r="O1732" s="5">
        <f t="shared" si="164"/>
        <v>0</v>
      </c>
      <c r="P1732" s="6">
        <f t="shared" si="165"/>
        <v>0</v>
      </c>
      <c r="Q1732" t="str">
        <f t="shared" si="166"/>
        <v>music</v>
      </c>
      <c r="R1732" t="str">
        <f t="shared" si="167"/>
        <v>faith</v>
      </c>
      <c r="S1732" s="10">
        <f t="shared" si="168"/>
        <v>42272.087766203709</v>
      </c>
      <c r="T1732" s="10">
        <f t="shared" si="16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8226</v>
      </c>
      <c r="I1733">
        <v>1434034800</v>
      </c>
      <c r="J1733">
        <v>1432849552</v>
      </c>
      <c r="K1733" t="b">
        <v>0</v>
      </c>
      <c r="L1733" s="7">
        <v>0</v>
      </c>
      <c r="M1733" t="b">
        <v>0</v>
      </c>
      <c r="N1733" t="s">
        <v>8273</v>
      </c>
      <c r="O1733" s="5">
        <f t="shared" si="164"/>
        <v>0</v>
      </c>
      <c r="P1733" s="6">
        <f t="shared" si="165"/>
        <v>0</v>
      </c>
      <c r="Q1733" t="str">
        <f t="shared" si="166"/>
        <v>music</v>
      </c>
      <c r="R1733" t="str">
        <f t="shared" si="167"/>
        <v>faith</v>
      </c>
      <c r="S1733" s="10">
        <f t="shared" si="168"/>
        <v>42152.906851851847</v>
      </c>
      <c r="T1733" s="10">
        <f t="shared" si="16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8226</v>
      </c>
      <c r="I1734">
        <v>1452920400</v>
      </c>
      <c r="J1734">
        <v>1447777481</v>
      </c>
      <c r="K1734" t="b">
        <v>0</v>
      </c>
      <c r="L1734" s="7">
        <v>0</v>
      </c>
      <c r="M1734" t="b">
        <v>0</v>
      </c>
      <c r="N1734" t="s">
        <v>8273</v>
      </c>
      <c r="O1734" s="5">
        <f t="shared" si="164"/>
        <v>0</v>
      </c>
      <c r="P1734" s="6">
        <f t="shared" si="165"/>
        <v>0</v>
      </c>
      <c r="Q1734" t="str">
        <f t="shared" si="166"/>
        <v>music</v>
      </c>
      <c r="R1734" t="str">
        <f t="shared" si="167"/>
        <v>faith</v>
      </c>
      <c r="S1734" s="10">
        <f t="shared" si="168"/>
        <v>42325.683807870373</v>
      </c>
      <c r="T1734" s="10">
        <f t="shared" si="16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8226</v>
      </c>
      <c r="I1735">
        <v>1473802200</v>
      </c>
      <c r="J1735">
        <v>1472746374</v>
      </c>
      <c r="K1735" t="b">
        <v>0</v>
      </c>
      <c r="L1735" s="7">
        <v>0</v>
      </c>
      <c r="M1735" t="b">
        <v>0</v>
      </c>
      <c r="N1735" t="s">
        <v>8273</v>
      </c>
      <c r="O1735" s="5">
        <f t="shared" si="164"/>
        <v>0</v>
      </c>
      <c r="P1735" s="6">
        <f t="shared" si="165"/>
        <v>0</v>
      </c>
      <c r="Q1735" t="str">
        <f t="shared" si="166"/>
        <v>music</v>
      </c>
      <c r="R1735" t="str">
        <f t="shared" si="167"/>
        <v>faith</v>
      </c>
      <c r="S1735" s="10">
        <f t="shared" si="168"/>
        <v>42614.675625000003</v>
      </c>
      <c r="T1735" s="10">
        <f t="shared" si="16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8226</v>
      </c>
      <c r="I1736">
        <v>1431046356</v>
      </c>
      <c r="J1736">
        <v>1428454356</v>
      </c>
      <c r="K1736" t="b">
        <v>0</v>
      </c>
      <c r="L1736" s="7">
        <v>1</v>
      </c>
      <c r="M1736" t="b">
        <v>0</v>
      </c>
      <c r="N1736" t="s">
        <v>8273</v>
      </c>
      <c r="O1736" s="5">
        <f t="shared" si="164"/>
        <v>2.2222222222222223E-2</v>
      </c>
      <c r="P1736" s="6">
        <f t="shared" si="165"/>
        <v>1</v>
      </c>
      <c r="Q1736" t="str">
        <f t="shared" si="166"/>
        <v>music</v>
      </c>
      <c r="R1736" t="str">
        <f t="shared" si="167"/>
        <v>faith</v>
      </c>
      <c r="S1736" s="10">
        <f t="shared" si="168"/>
        <v>42102.036527777775</v>
      </c>
      <c r="T1736" s="10">
        <f t="shared" si="16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8226</v>
      </c>
      <c r="I1737">
        <v>1470598345</v>
      </c>
      <c r="J1737">
        <v>1468006345</v>
      </c>
      <c r="K1737" t="b">
        <v>0</v>
      </c>
      <c r="L1737" s="7">
        <v>2</v>
      </c>
      <c r="M1737" t="b">
        <v>0</v>
      </c>
      <c r="N1737" t="s">
        <v>8273</v>
      </c>
      <c r="O1737" s="5">
        <f t="shared" si="164"/>
        <v>11</v>
      </c>
      <c r="P1737" s="6">
        <f t="shared" si="165"/>
        <v>55</v>
      </c>
      <c r="Q1737" t="str">
        <f t="shared" si="166"/>
        <v>music</v>
      </c>
      <c r="R1737" t="str">
        <f t="shared" si="167"/>
        <v>faith</v>
      </c>
      <c r="S1737" s="10">
        <f t="shared" si="168"/>
        <v>42559.814178240747</v>
      </c>
      <c r="T1737" s="10">
        <f t="shared" si="16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8226</v>
      </c>
      <c r="I1738">
        <v>1447018833</v>
      </c>
      <c r="J1738">
        <v>1444423233</v>
      </c>
      <c r="K1738" t="b">
        <v>0</v>
      </c>
      <c r="L1738" s="7">
        <v>1</v>
      </c>
      <c r="M1738" t="b">
        <v>0</v>
      </c>
      <c r="N1738" t="s">
        <v>8273</v>
      </c>
      <c r="O1738" s="5">
        <f t="shared" si="164"/>
        <v>0.73333333333333328</v>
      </c>
      <c r="P1738" s="6">
        <f t="shared" si="165"/>
        <v>22</v>
      </c>
      <c r="Q1738" t="str">
        <f t="shared" si="166"/>
        <v>music</v>
      </c>
      <c r="R1738" t="str">
        <f t="shared" si="167"/>
        <v>faith</v>
      </c>
      <c r="S1738" s="10">
        <f t="shared" si="168"/>
        <v>42286.861493055556</v>
      </c>
      <c r="T1738" s="10">
        <f t="shared" si="16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8226</v>
      </c>
      <c r="I1739">
        <v>1437432392</v>
      </c>
      <c r="J1739">
        <v>1434840392</v>
      </c>
      <c r="K1739" t="b">
        <v>0</v>
      </c>
      <c r="L1739" s="7">
        <v>15</v>
      </c>
      <c r="M1739" t="b">
        <v>0</v>
      </c>
      <c r="N1739" t="s">
        <v>8273</v>
      </c>
      <c r="O1739" s="5">
        <f t="shared" si="164"/>
        <v>21.25</v>
      </c>
      <c r="P1739" s="6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8"/>
        <v>42175.948981481488</v>
      </c>
      <c r="T1739" s="10">
        <f t="shared" si="16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8226</v>
      </c>
      <c r="I1740">
        <v>1412283542</v>
      </c>
      <c r="J1740">
        <v>1409691542</v>
      </c>
      <c r="K1740" t="b">
        <v>0</v>
      </c>
      <c r="L1740" s="7">
        <v>1</v>
      </c>
      <c r="M1740" t="b">
        <v>0</v>
      </c>
      <c r="N1740" t="s">
        <v>8273</v>
      </c>
      <c r="O1740" s="5">
        <f t="shared" si="164"/>
        <v>0.4</v>
      </c>
      <c r="P1740" s="6">
        <f t="shared" si="165"/>
        <v>20</v>
      </c>
      <c r="Q1740" t="str">
        <f t="shared" si="166"/>
        <v>music</v>
      </c>
      <c r="R1740" t="str">
        <f t="shared" si="167"/>
        <v>faith</v>
      </c>
      <c r="S1740" s="10">
        <f t="shared" si="168"/>
        <v>41884.874328703707</v>
      </c>
      <c r="T1740" s="10">
        <f t="shared" si="16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8226</v>
      </c>
      <c r="I1741">
        <v>1462391932</v>
      </c>
      <c r="J1741">
        <v>1457297932</v>
      </c>
      <c r="K1741" t="b">
        <v>0</v>
      </c>
      <c r="L1741" s="7">
        <v>1</v>
      </c>
      <c r="M1741" t="b">
        <v>0</v>
      </c>
      <c r="N1741" t="s">
        <v>8273</v>
      </c>
      <c r="O1741" s="5">
        <f t="shared" si="164"/>
        <v>0.1</v>
      </c>
      <c r="P1741" s="6">
        <f t="shared" si="165"/>
        <v>1</v>
      </c>
      <c r="Q1741" t="str">
        <f t="shared" si="166"/>
        <v>music</v>
      </c>
      <c r="R1741" t="str">
        <f t="shared" si="167"/>
        <v>faith</v>
      </c>
      <c r="S1741" s="10">
        <f t="shared" si="168"/>
        <v>42435.874212962968</v>
      </c>
      <c r="T1741" s="10">
        <f t="shared" si="16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8226</v>
      </c>
      <c r="I1742">
        <v>1437075422</v>
      </c>
      <c r="J1742">
        <v>1434483422</v>
      </c>
      <c r="K1742" t="b">
        <v>0</v>
      </c>
      <c r="L1742" s="7">
        <v>0</v>
      </c>
      <c r="M1742" t="b">
        <v>0</v>
      </c>
      <c r="N1742" t="s">
        <v>8273</v>
      </c>
      <c r="O1742" s="5">
        <f t="shared" si="164"/>
        <v>0</v>
      </c>
      <c r="P1742" s="6">
        <f t="shared" si="165"/>
        <v>0</v>
      </c>
      <c r="Q1742" t="str">
        <f t="shared" si="166"/>
        <v>music</v>
      </c>
      <c r="R1742" t="str">
        <f t="shared" si="167"/>
        <v>faith</v>
      </c>
      <c r="S1742" s="10">
        <f t="shared" si="168"/>
        <v>42171.817384259266</v>
      </c>
      <c r="T1742" s="10">
        <f t="shared" si="16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8227</v>
      </c>
      <c r="I1743">
        <v>1433948671</v>
      </c>
      <c r="J1743">
        <v>1430060671</v>
      </c>
      <c r="K1743" t="b">
        <v>0</v>
      </c>
      <c r="L1743" s="7">
        <v>52</v>
      </c>
      <c r="M1743" t="b">
        <v>1</v>
      </c>
      <c r="N1743" t="s">
        <v>8265</v>
      </c>
      <c r="O1743" s="5">
        <f t="shared" si="164"/>
        <v>110.83333333333334</v>
      </c>
      <c r="P1743" s="6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8"/>
        <v>42120.628136574072</v>
      </c>
      <c r="T1743" s="10">
        <f t="shared" si="16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8226</v>
      </c>
      <c r="I1744">
        <v>1483822800</v>
      </c>
      <c r="J1744">
        <v>1481058170</v>
      </c>
      <c r="K1744" t="b">
        <v>0</v>
      </c>
      <c r="L1744" s="7">
        <v>34</v>
      </c>
      <c r="M1744" t="b">
        <v>1</v>
      </c>
      <c r="N1744" t="s">
        <v>8265</v>
      </c>
      <c r="O1744" s="5">
        <f t="shared" si="164"/>
        <v>108.74999999999999</v>
      </c>
      <c r="P1744" s="6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8"/>
        <v>42710.876967592587</v>
      </c>
      <c r="T1744" s="10">
        <f t="shared" si="16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8226</v>
      </c>
      <c r="I1745">
        <v>1472270340</v>
      </c>
      <c r="J1745">
        <v>1470348775</v>
      </c>
      <c r="K1745" t="b">
        <v>0</v>
      </c>
      <c r="L1745" s="7">
        <v>67</v>
      </c>
      <c r="M1745" t="b">
        <v>1</v>
      </c>
      <c r="N1745" t="s">
        <v>8265</v>
      </c>
      <c r="O1745" s="5">
        <f t="shared" si="164"/>
        <v>100.41666666666667</v>
      </c>
      <c r="P1745" s="6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8"/>
        <v>42586.925636574073</v>
      </c>
      <c r="T1745" s="10">
        <f t="shared" si="16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8227</v>
      </c>
      <c r="I1746">
        <v>1425821477</v>
      </c>
      <c r="J1746">
        <v>1421937077</v>
      </c>
      <c r="K1746" t="b">
        <v>0</v>
      </c>
      <c r="L1746" s="7">
        <v>70</v>
      </c>
      <c r="M1746" t="b">
        <v>1</v>
      </c>
      <c r="N1746" t="s">
        <v>8265</v>
      </c>
      <c r="O1746" s="5">
        <f t="shared" si="164"/>
        <v>118.45454545454545</v>
      </c>
      <c r="P1746" s="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8"/>
        <v>42026.605057870373</v>
      </c>
      <c r="T1746" s="10">
        <f t="shared" si="16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8226</v>
      </c>
      <c r="I1747">
        <v>1482372000</v>
      </c>
      <c r="J1747">
        <v>1479276838</v>
      </c>
      <c r="K1747" t="b">
        <v>0</v>
      </c>
      <c r="L1747" s="7">
        <v>89</v>
      </c>
      <c r="M1747" t="b">
        <v>1</v>
      </c>
      <c r="N1747" t="s">
        <v>8265</v>
      </c>
      <c r="O1747" s="5">
        <f t="shared" si="164"/>
        <v>114.01428571428571</v>
      </c>
      <c r="P1747" s="6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8"/>
        <v>42690.259699074071</v>
      </c>
      <c r="T1747" s="10">
        <f t="shared" si="16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8226</v>
      </c>
      <c r="I1748">
        <v>1479952800</v>
      </c>
      <c r="J1748">
        <v>1477368867</v>
      </c>
      <c r="K1748" t="b">
        <v>0</v>
      </c>
      <c r="L1748" s="7">
        <v>107</v>
      </c>
      <c r="M1748" t="b">
        <v>1</v>
      </c>
      <c r="N1748" t="s">
        <v>8265</v>
      </c>
      <c r="O1748" s="5">
        <f t="shared" si="164"/>
        <v>148.10000000000002</v>
      </c>
      <c r="P1748" s="6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8"/>
        <v>42668.176701388889</v>
      </c>
      <c r="T1748" s="10">
        <f t="shared" si="16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8227</v>
      </c>
      <c r="I1749">
        <v>1447426800</v>
      </c>
      <c r="J1749">
        <v>1444904830</v>
      </c>
      <c r="K1749" t="b">
        <v>0</v>
      </c>
      <c r="L1749" s="7">
        <v>159</v>
      </c>
      <c r="M1749" t="b">
        <v>1</v>
      </c>
      <c r="N1749" t="s">
        <v>8265</v>
      </c>
      <c r="O1749" s="5">
        <f t="shared" si="164"/>
        <v>104.95555555555556</v>
      </c>
      <c r="P1749" s="6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8"/>
        <v>42292.435532407413</v>
      </c>
      <c r="T1749" s="10">
        <f t="shared" si="16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8224</v>
      </c>
      <c r="H1750" t="s">
        <v>8231</v>
      </c>
      <c r="I1750">
        <v>1441234143</v>
      </c>
      <c r="J1750">
        <v>1438642143</v>
      </c>
      <c r="K1750" t="b">
        <v>0</v>
      </c>
      <c r="L1750" s="7">
        <v>181</v>
      </c>
      <c r="M1750" t="b">
        <v>1</v>
      </c>
      <c r="N1750" t="s">
        <v>8265</v>
      </c>
      <c r="O1750" s="5">
        <f t="shared" si="164"/>
        <v>129.94800000000001</v>
      </c>
      <c r="P1750" s="6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8"/>
        <v>42219.950729166667</v>
      </c>
      <c r="T1750" s="10">
        <f t="shared" si="16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8224</v>
      </c>
      <c r="H1751" t="s">
        <v>8229</v>
      </c>
      <c r="I1751">
        <v>1488394800</v>
      </c>
      <c r="J1751">
        <v>1485213921</v>
      </c>
      <c r="K1751" t="b">
        <v>0</v>
      </c>
      <c r="L1751" s="7">
        <v>131</v>
      </c>
      <c r="M1751" t="b">
        <v>1</v>
      </c>
      <c r="N1751" t="s">
        <v>8265</v>
      </c>
      <c r="O1751" s="5">
        <f t="shared" si="164"/>
        <v>123.48756218905473</v>
      </c>
      <c r="P1751" s="6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8"/>
        <v>42758.975937499999</v>
      </c>
      <c r="T1751" s="10">
        <f t="shared" si="16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8226</v>
      </c>
      <c r="I1752">
        <v>1461096304</v>
      </c>
      <c r="J1752">
        <v>1458936304</v>
      </c>
      <c r="K1752" t="b">
        <v>0</v>
      </c>
      <c r="L1752" s="7">
        <v>125</v>
      </c>
      <c r="M1752" t="b">
        <v>1</v>
      </c>
      <c r="N1752" t="s">
        <v>8265</v>
      </c>
      <c r="O1752" s="5">
        <f t="shared" si="164"/>
        <v>201.62</v>
      </c>
      <c r="P1752" s="6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8"/>
        <v>42454.836851851855</v>
      </c>
      <c r="T1752" s="10">
        <f t="shared" si="16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8226</v>
      </c>
      <c r="I1753">
        <v>1426787123</v>
      </c>
      <c r="J1753">
        <v>1424198723</v>
      </c>
      <c r="K1753" t="b">
        <v>0</v>
      </c>
      <c r="L1753" s="7">
        <v>61</v>
      </c>
      <c r="M1753" t="b">
        <v>1</v>
      </c>
      <c r="N1753" t="s">
        <v>8265</v>
      </c>
      <c r="O1753" s="5">
        <f t="shared" si="164"/>
        <v>102.89999999999999</v>
      </c>
      <c r="P1753" s="6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8"/>
        <v>42052.7815162037</v>
      </c>
      <c r="T1753" s="10">
        <f t="shared" si="16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8227</v>
      </c>
      <c r="I1754">
        <v>1476425082</v>
      </c>
      <c r="J1754">
        <v>1473833082</v>
      </c>
      <c r="K1754" t="b">
        <v>0</v>
      </c>
      <c r="L1754" s="7">
        <v>90</v>
      </c>
      <c r="M1754" t="b">
        <v>1</v>
      </c>
      <c r="N1754" t="s">
        <v>8265</v>
      </c>
      <c r="O1754" s="5">
        <f t="shared" si="164"/>
        <v>260.16666666666663</v>
      </c>
      <c r="P1754" s="6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8"/>
        <v>42627.253263888888</v>
      </c>
      <c r="T1754" s="10">
        <f t="shared" si="16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8224</v>
      </c>
      <c r="H1755" t="s">
        <v>8233</v>
      </c>
      <c r="I1755">
        <v>1458579568</v>
      </c>
      <c r="J1755">
        <v>1455991168</v>
      </c>
      <c r="K1755" t="b">
        <v>0</v>
      </c>
      <c r="L1755" s="7">
        <v>35</v>
      </c>
      <c r="M1755" t="b">
        <v>1</v>
      </c>
      <c r="N1755" t="s">
        <v>8265</v>
      </c>
      <c r="O1755" s="5">
        <f t="shared" si="164"/>
        <v>108</v>
      </c>
      <c r="P1755" s="6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8"/>
        <v>42420.74962962963</v>
      </c>
      <c r="T1755" s="10">
        <f t="shared" si="16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8224</v>
      </c>
      <c r="H1756" t="s">
        <v>8231</v>
      </c>
      <c r="I1756">
        <v>1428091353</v>
      </c>
      <c r="J1756">
        <v>1425502953</v>
      </c>
      <c r="K1756" t="b">
        <v>0</v>
      </c>
      <c r="L1756" s="7">
        <v>90</v>
      </c>
      <c r="M1756" t="b">
        <v>1</v>
      </c>
      <c r="N1756" t="s">
        <v>8265</v>
      </c>
      <c r="O1756" s="5">
        <f t="shared" si="164"/>
        <v>110.52941176470587</v>
      </c>
      <c r="P1756" s="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8"/>
        <v>42067.876770833333</v>
      </c>
      <c r="T1756" s="10">
        <f t="shared" si="16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8226</v>
      </c>
      <c r="I1757">
        <v>1444071361</v>
      </c>
      <c r="J1757">
        <v>1441479361</v>
      </c>
      <c r="K1757" t="b">
        <v>0</v>
      </c>
      <c r="L1757" s="7">
        <v>4</v>
      </c>
      <c r="M1757" t="b">
        <v>1</v>
      </c>
      <c r="N1757" t="s">
        <v>8265</v>
      </c>
      <c r="O1757" s="5">
        <f t="shared" si="164"/>
        <v>120</v>
      </c>
      <c r="P1757" s="6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8"/>
        <v>42252.788900462961</v>
      </c>
      <c r="T1757" s="10">
        <f t="shared" si="16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8226</v>
      </c>
      <c r="I1758">
        <v>1472443269</v>
      </c>
      <c r="J1758">
        <v>1468987269</v>
      </c>
      <c r="K1758" t="b">
        <v>0</v>
      </c>
      <c r="L1758" s="7">
        <v>120</v>
      </c>
      <c r="M1758" t="b">
        <v>1</v>
      </c>
      <c r="N1758" t="s">
        <v>8265</v>
      </c>
      <c r="O1758" s="5">
        <f t="shared" si="164"/>
        <v>102.82909090909091</v>
      </c>
      <c r="P1758" s="6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8"/>
        <v>42571.167465277773</v>
      </c>
      <c r="T1758" s="10">
        <f t="shared" si="16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8226</v>
      </c>
      <c r="I1759">
        <v>1485631740</v>
      </c>
      <c r="J1759">
        <v>1483041083</v>
      </c>
      <c r="K1759" t="b">
        <v>0</v>
      </c>
      <c r="L1759" s="7">
        <v>14</v>
      </c>
      <c r="M1759" t="b">
        <v>1</v>
      </c>
      <c r="N1759" t="s">
        <v>8265</v>
      </c>
      <c r="O1759" s="5">
        <f t="shared" si="164"/>
        <v>115.99999999999999</v>
      </c>
      <c r="P1759" s="6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8"/>
        <v>42733.827349537038</v>
      </c>
      <c r="T1759" s="10">
        <f t="shared" si="16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8226</v>
      </c>
      <c r="I1760">
        <v>1468536992</v>
      </c>
      <c r="J1760">
        <v>1463352992</v>
      </c>
      <c r="K1760" t="b">
        <v>0</v>
      </c>
      <c r="L1760" s="7">
        <v>27</v>
      </c>
      <c r="M1760" t="b">
        <v>1</v>
      </c>
      <c r="N1760" t="s">
        <v>8265</v>
      </c>
      <c r="O1760" s="5">
        <f t="shared" si="164"/>
        <v>114.7</v>
      </c>
      <c r="P1760" s="6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8"/>
        <v>42505.955925925926</v>
      </c>
      <c r="T1760" s="10">
        <f t="shared" si="16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8226</v>
      </c>
      <c r="I1761">
        <v>1427309629</v>
      </c>
      <c r="J1761">
        <v>1425585229</v>
      </c>
      <c r="K1761" t="b">
        <v>0</v>
      </c>
      <c r="L1761" s="7">
        <v>49</v>
      </c>
      <c r="M1761" t="b">
        <v>1</v>
      </c>
      <c r="N1761" t="s">
        <v>8265</v>
      </c>
      <c r="O1761" s="5">
        <f t="shared" si="164"/>
        <v>106.60000000000001</v>
      </c>
      <c r="P1761" s="6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8"/>
        <v>42068.829039351855</v>
      </c>
      <c r="T1761" s="10">
        <f t="shared" si="16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8226</v>
      </c>
      <c r="I1762">
        <v>1456416513</v>
      </c>
      <c r="J1762">
        <v>1454688513</v>
      </c>
      <c r="K1762" t="b">
        <v>0</v>
      </c>
      <c r="L1762" s="7">
        <v>102</v>
      </c>
      <c r="M1762" t="b">
        <v>1</v>
      </c>
      <c r="N1762" t="s">
        <v>8265</v>
      </c>
      <c r="O1762" s="5">
        <f t="shared" si="164"/>
        <v>165.44</v>
      </c>
      <c r="P1762" s="6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8"/>
        <v>42405.67260416667</v>
      </c>
      <c r="T1762" s="10">
        <f t="shared" si="16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8227</v>
      </c>
      <c r="I1763">
        <v>1442065060</v>
      </c>
      <c r="J1763">
        <v>1437745060</v>
      </c>
      <c r="K1763" t="b">
        <v>0</v>
      </c>
      <c r="L1763" s="7">
        <v>3</v>
      </c>
      <c r="M1763" t="b">
        <v>1</v>
      </c>
      <c r="N1763" t="s">
        <v>8265</v>
      </c>
      <c r="O1763" s="5">
        <f t="shared" si="164"/>
        <v>155</v>
      </c>
      <c r="P1763" s="6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8"/>
        <v>42209.567824074074</v>
      </c>
      <c r="T1763" s="10">
        <f t="shared" si="16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8226</v>
      </c>
      <c r="I1764">
        <v>1457739245</v>
      </c>
      <c r="J1764">
        <v>1455147245</v>
      </c>
      <c r="K1764" t="b">
        <v>0</v>
      </c>
      <c r="L1764" s="7">
        <v>25</v>
      </c>
      <c r="M1764" t="b">
        <v>1</v>
      </c>
      <c r="N1764" t="s">
        <v>8265</v>
      </c>
      <c r="O1764" s="5">
        <f t="shared" si="164"/>
        <v>885</v>
      </c>
      <c r="P1764" s="6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8"/>
        <v>42410.982002314813</v>
      </c>
      <c r="T1764" s="10">
        <f t="shared" si="16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8226</v>
      </c>
      <c r="I1765">
        <v>1477255840</v>
      </c>
      <c r="J1765">
        <v>1474663840</v>
      </c>
      <c r="K1765" t="b">
        <v>0</v>
      </c>
      <c r="L1765" s="7">
        <v>118</v>
      </c>
      <c r="M1765" t="b">
        <v>1</v>
      </c>
      <c r="N1765" t="s">
        <v>8265</v>
      </c>
      <c r="O1765" s="5">
        <f t="shared" si="164"/>
        <v>101.90833333333333</v>
      </c>
      <c r="P1765" s="6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8"/>
        <v>42636.868518518517</v>
      </c>
      <c r="T1765" s="10">
        <f t="shared" si="16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8224</v>
      </c>
      <c r="H1766" t="s">
        <v>8227</v>
      </c>
      <c r="I1766">
        <v>1407065979</v>
      </c>
      <c r="J1766">
        <v>1404560379</v>
      </c>
      <c r="K1766" t="b">
        <v>1</v>
      </c>
      <c r="L1766" s="7">
        <v>39</v>
      </c>
      <c r="M1766" t="b">
        <v>0</v>
      </c>
      <c r="N1766" t="s">
        <v>8265</v>
      </c>
      <c r="O1766" s="5">
        <f t="shared" si="164"/>
        <v>19.600000000000001</v>
      </c>
      <c r="P1766" s="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8"/>
        <v>41825.485868055555</v>
      </c>
      <c r="T1766" s="10">
        <f t="shared" si="16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8226</v>
      </c>
      <c r="I1767">
        <v>1407972712</v>
      </c>
      <c r="J1767">
        <v>1405380712</v>
      </c>
      <c r="K1767" t="b">
        <v>1</v>
      </c>
      <c r="L1767" s="7">
        <v>103</v>
      </c>
      <c r="M1767" t="b">
        <v>0</v>
      </c>
      <c r="N1767" t="s">
        <v>8265</v>
      </c>
      <c r="O1767" s="5">
        <f t="shared" si="164"/>
        <v>59.467839999999995</v>
      </c>
      <c r="P1767" s="6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8"/>
        <v>41834.980462962965</v>
      </c>
      <c r="T1767" s="10">
        <f t="shared" si="16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8224</v>
      </c>
      <c r="H1768" t="s">
        <v>8228</v>
      </c>
      <c r="I1768">
        <v>1408999088</v>
      </c>
      <c r="J1768">
        <v>1407184688</v>
      </c>
      <c r="K1768" t="b">
        <v>1</v>
      </c>
      <c r="L1768" s="7">
        <v>0</v>
      </c>
      <c r="M1768" t="b">
        <v>0</v>
      </c>
      <c r="N1768" t="s">
        <v>8265</v>
      </c>
      <c r="O1768" s="5">
        <f t="shared" si="164"/>
        <v>0</v>
      </c>
      <c r="P1768" s="6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0">
        <f t="shared" si="168"/>
        <v>41855.859814814816</v>
      </c>
      <c r="T1768" s="10">
        <f t="shared" si="16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8226</v>
      </c>
      <c r="I1769">
        <v>1407080884</v>
      </c>
      <c r="J1769">
        <v>1404488884</v>
      </c>
      <c r="K1769" t="b">
        <v>1</v>
      </c>
      <c r="L1769" s="7">
        <v>39</v>
      </c>
      <c r="M1769" t="b">
        <v>0</v>
      </c>
      <c r="N1769" t="s">
        <v>8265</v>
      </c>
      <c r="O1769" s="5">
        <f t="shared" si="164"/>
        <v>45.72</v>
      </c>
      <c r="P1769" s="6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8"/>
        <v>41824.658379629633</v>
      </c>
      <c r="T1769" s="10">
        <f t="shared" si="16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8226</v>
      </c>
      <c r="I1770">
        <v>1411824444</v>
      </c>
      <c r="J1770">
        <v>1406640444</v>
      </c>
      <c r="K1770" t="b">
        <v>1</v>
      </c>
      <c r="L1770" s="7">
        <v>15</v>
      </c>
      <c r="M1770" t="b">
        <v>0</v>
      </c>
      <c r="N1770" t="s">
        <v>8265</v>
      </c>
      <c r="O1770" s="5">
        <f t="shared" si="164"/>
        <v>3.74</v>
      </c>
      <c r="P1770" s="6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8"/>
        <v>41849.560694444444</v>
      </c>
      <c r="T1770" s="10">
        <f t="shared" si="16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8226</v>
      </c>
      <c r="I1771">
        <v>1421177959</v>
      </c>
      <c r="J1771">
        <v>1418585959</v>
      </c>
      <c r="K1771" t="b">
        <v>1</v>
      </c>
      <c r="L1771" s="7">
        <v>22</v>
      </c>
      <c r="M1771" t="b">
        <v>0</v>
      </c>
      <c r="N1771" t="s">
        <v>8265</v>
      </c>
      <c r="O1771" s="5">
        <f t="shared" si="164"/>
        <v>2.7025000000000001</v>
      </c>
      <c r="P1771" s="6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8"/>
        <v>41987.818969907406</v>
      </c>
      <c r="T1771" s="10">
        <f t="shared" si="16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8226</v>
      </c>
      <c r="I1772">
        <v>1413312194</v>
      </c>
      <c r="J1772">
        <v>1410288194</v>
      </c>
      <c r="K1772" t="b">
        <v>1</v>
      </c>
      <c r="L1772" s="7">
        <v>92</v>
      </c>
      <c r="M1772" t="b">
        <v>0</v>
      </c>
      <c r="N1772" t="s">
        <v>8265</v>
      </c>
      <c r="O1772" s="5">
        <f t="shared" si="164"/>
        <v>56.51428571428572</v>
      </c>
      <c r="P1772" s="6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8"/>
        <v>41891.780023148152</v>
      </c>
      <c r="T1772" s="10">
        <f t="shared" si="16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8224</v>
      </c>
      <c r="H1773" t="s">
        <v>8227</v>
      </c>
      <c r="I1773">
        <v>1414107040</v>
      </c>
      <c r="J1773">
        <v>1411515040</v>
      </c>
      <c r="K1773" t="b">
        <v>1</v>
      </c>
      <c r="L1773" s="7">
        <v>25</v>
      </c>
      <c r="M1773" t="b">
        <v>0</v>
      </c>
      <c r="N1773" t="s">
        <v>8265</v>
      </c>
      <c r="O1773" s="5">
        <f t="shared" si="164"/>
        <v>21.30952380952381</v>
      </c>
      <c r="P1773" s="6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8"/>
        <v>41905.979629629634</v>
      </c>
      <c r="T1773" s="10">
        <f t="shared" si="16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8224</v>
      </c>
      <c r="H1774" t="s">
        <v>8227</v>
      </c>
      <c r="I1774">
        <v>1404666836</v>
      </c>
      <c r="J1774">
        <v>1399482836</v>
      </c>
      <c r="K1774" t="b">
        <v>1</v>
      </c>
      <c r="L1774" s="7">
        <v>19</v>
      </c>
      <c r="M1774" t="b">
        <v>0</v>
      </c>
      <c r="N1774" t="s">
        <v>8265</v>
      </c>
      <c r="O1774" s="5">
        <f t="shared" si="164"/>
        <v>15.6</v>
      </c>
      <c r="P1774" s="6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8"/>
        <v>41766.718009259261</v>
      </c>
      <c r="T1774" s="10">
        <f t="shared" si="16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8226</v>
      </c>
      <c r="I1775">
        <v>1421691298</v>
      </c>
      <c r="J1775">
        <v>1417803298</v>
      </c>
      <c r="K1775" t="b">
        <v>1</v>
      </c>
      <c r="L1775" s="7">
        <v>19</v>
      </c>
      <c r="M1775" t="b">
        <v>0</v>
      </c>
      <c r="N1775" t="s">
        <v>8265</v>
      </c>
      <c r="O1775" s="5">
        <f t="shared" si="164"/>
        <v>6.2566666666666677</v>
      </c>
      <c r="P1775" s="6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8"/>
        <v>41978.760393518518</v>
      </c>
      <c r="T1775" s="10">
        <f t="shared" si="16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8226</v>
      </c>
      <c r="I1776">
        <v>1417273140</v>
      </c>
      <c r="J1776">
        <v>1413609292</v>
      </c>
      <c r="K1776" t="b">
        <v>1</v>
      </c>
      <c r="L1776" s="7">
        <v>13</v>
      </c>
      <c r="M1776" t="b">
        <v>0</v>
      </c>
      <c r="N1776" t="s">
        <v>8265</v>
      </c>
      <c r="O1776" s="5">
        <f t="shared" si="164"/>
        <v>45.92</v>
      </c>
      <c r="P1776" s="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8"/>
        <v>41930.218657407408</v>
      </c>
      <c r="T1776" s="10">
        <f t="shared" si="16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8226</v>
      </c>
      <c r="I1777">
        <v>1414193160</v>
      </c>
      <c r="J1777">
        <v>1410305160</v>
      </c>
      <c r="K1777" t="b">
        <v>1</v>
      </c>
      <c r="L1777" s="7">
        <v>124</v>
      </c>
      <c r="M1777" t="b">
        <v>0</v>
      </c>
      <c r="N1777" t="s">
        <v>8265</v>
      </c>
      <c r="O1777" s="5">
        <f t="shared" ref="O1777:O1840" si="170">(E1777/D1777)*100</f>
        <v>65.101538461538468</v>
      </c>
      <c r="P1777" s="6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8"/>
        <v>41891.976388888892</v>
      </c>
      <c r="T1777" s="10">
        <f t="shared" si="16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8224</v>
      </c>
      <c r="H1778" t="s">
        <v>8227</v>
      </c>
      <c r="I1778">
        <v>1414623471</v>
      </c>
      <c r="J1778">
        <v>1411513071</v>
      </c>
      <c r="K1778" t="b">
        <v>1</v>
      </c>
      <c r="L1778" s="7">
        <v>4</v>
      </c>
      <c r="M1778" t="b">
        <v>0</v>
      </c>
      <c r="N1778" t="s">
        <v>8265</v>
      </c>
      <c r="O1778" s="5">
        <f t="shared" si="170"/>
        <v>6.7</v>
      </c>
      <c r="P1778" s="6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8"/>
        <v>41905.95684027778</v>
      </c>
      <c r="T1778" s="10">
        <f t="shared" si="16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8224</v>
      </c>
      <c r="H1779" t="s">
        <v>8229</v>
      </c>
      <c r="I1779">
        <v>1424421253</v>
      </c>
      <c r="J1779">
        <v>1421829253</v>
      </c>
      <c r="K1779" t="b">
        <v>1</v>
      </c>
      <c r="L1779" s="7">
        <v>10</v>
      </c>
      <c r="M1779" t="b">
        <v>0</v>
      </c>
      <c r="N1779" t="s">
        <v>8265</v>
      </c>
      <c r="O1779" s="5">
        <f t="shared" si="170"/>
        <v>13.5625</v>
      </c>
      <c r="P1779" s="6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8"/>
        <v>42025.357094907406</v>
      </c>
      <c r="T1779" s="10">
        <f t="shared" si="16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8226</v>
      </c>
      <c r="I1780">
        <v>1427485395</v>
      </c>
      <c r="J1780">
        <v>1423600995</v>
      </c>
      <c r="K1780" t="b">
        <v>1</v>
      </c>
      <c r="L1780" s="7">
        <v>15</v>
      </c>
      <c r="M1780" t="b">
        <v>0</v>
      </c>
      <c r="N1780" t="s">
        <v>8265</v>
      </c>
      <c r="O1780" s="5">
        <f t="shared" si="170"/>
        <v>1.9900000000000002</v>
      </c>
      <c r="P1780" s="6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8"/>
        <v>42045.86336805555</v>
      </c>
      <c r="T1780" s="10">
        <f t="shared" si="16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8226</v>
      </c>
      <c r="I1781">
        <v>1472834180</v>
      </c>
      <c r="J1781">
        <v>1470242180</v>
      </c>
      <c r="K1781" t="b">
        <v>1</v>
      </c>
      <c r="L1781" s="7">
        <v>38</v>
      </c>
      <c r="M1781" t="b">
        <v>0</v>
      </c>
      <c r="N1781" t="s">
        <v>8265</v>
      </c>
      <c r="O1781" s="5">
        <f t="shared" si="170"/>
        <v>36.236363636363642</v>
      </c>
      <c r="P1781" s="6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8"/>
        <v>42585.691898148143</v>
      </c>
      <c r="T1781" s="10">
        <f t="shared" si="16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8226</v>
      </c>
      <c r="I1782">
        <v>1467469510</v>
      </c>
      <c r="J1782">
        <v>1462285510</v>
      </c>
      <c r="K1782" t="b">
        <v>1</v>
      </c>
      <c r="L1782" s="7">
        <v>152</v>
      </c>
      <c r="M1782" t="b">
        <v>0</v>
      </c>
      <c r="N1782" t="s">
        <v>8265</v>
      </c>
      <c r="O1782" s="5">
        <f t="shared" si="170"/>
        <v>39.743333333333339</v>
      </c>
      <c r="P1782" s="6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8"/>
        <v>42493.600810185191</v>
      </c>
      <c r="T1782" s="10">
        <f t="shared" si="16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8226</v>
      </c>
      <c r="I1783">
        <v>1473950945</v>
      </c>
      <c r="J1783">
        <v>1471272545</v>
      </c>
      <c r="K1783" t="b">
        <v>1</v>
      </c>
      <c r="L1783" s="7">
        <v>24</v>
      </c>
      <c r="M1783" t="b">
        <v>0</v>
      </c>
      <c r="N1783" t="s">
        <v>8265</v>
      </c>
      <c r="O1783" s="5">
        <f t="shared" si="170"/>
        <v>25.763636363636365</v>
      </c>
      <c r="P1783" s="6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8"/>
        <v>42597.617418981477</v>
      </c>
      <c r="T1783" s="10">
        <f t="shared" si="16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8226</v>
      </c>
      <c r="I1784">
        <v>1456062489</v>
      </c>
      <c r="J1784">
        <v>1453211289</v>
      </c>
      <c r="K1784" t="b">
        <v>1</v>
      </c>
      <c r="L1784" s="7">
        <v>76</v>
      </c>
      <c r="M1784" t="b">
        <v>0</v>
      </c>
      <c r="N1784" t="s">
        <v>8265</v>
      </c>
      <c r="O1784" s="5">
        <f t="shared" si="170"/>
        <v>15.491428571428573</v>
      </c>
      <c r="P1784" s="6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8"/>
        <v>42388.575104166666</v>
      </c>
      <c r="T1784" s="10">
        <f t="shared" si="16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8226</v>
      </c>
      <c r="I1785">
        <v>1432248478</v>
      </c>
      <c r="J1785">
        <v>1429656478</v>
      </c>
      <c r="K1785" t="b">
        <v>1</v>
      </c>
      <c r="L1785" s="7">
        <v>185</v>
      </c>
      <c r="M1785" t="b">
        <v>0</v>
      </c>
      <c r="N1785" t="s">
        <v>8265</v>
      </c>
      <c r="O1785" s="5">
        <f t="shared" si="170"/>
        <v>23.692499999999999</v>
      </c>
      <c r="P1785" s="6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8"/>
        <v>42115.949976851851</v>
      </c>
      <c r="T1785" s="10">
        <f t="shared" si="16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8226</v>
      </c>
      <c r="I1786">
        <v>1422674700</v>
      </c>
      <c r="J1786">
        <v>1419954240</v>
      </c>
      <c r="K1786" t="b">
        <v>1</v>
      </c>
      <c r="L1786" s="7">
        <v>33</v>
      </c>
      <c r="M1786" t="b">
        <v>0</v>
      </c>
      <c r="N1786" t="s">
        <v>8265</v>
      </c>
      <c r="O1786" s="5">
        <f t="shared" si="170"/>
        <v>39.76</v>
      </c>
      <c r="P1786" s="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8"/>
        <v>42003.655555555553</v>
      </c>
      <c r="T1786" s="10">
        <f t="shared" si="16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8226</v>
      </c>
      <c r="I1787">
        <v>1413417600</v>
      </c>
      <c r="J1787">
        <v>1410750855</v>
      </c>
      <c r="K1787" t="b">
        <v>1</v>
      </c>
      <c r="L1787" s="7">
        <v>108</v>
      </c>
      <c r="M1787" t="b">
        <v>0</v>
      </c>
      <c r="N1787" t="s">
        <v>8265</v>
      </c>
      <c r="O1787" s="5">
        <f t="shared" si="170"/>
        <v>20.220833333333331</v>
      </c>
      <c r="P1787" s="6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8"/>
        <v>41897.134895833333</v>
      </c>
      <c r="T1787" s="10">
        <f t="shared" si="16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8224</v>
      </c>
      <c r="H1788" t="s">
        <v>8229</v>
      </c>
      <c r="I1788">
        <v>1418649177</v>
      </c>
      <c r="J1788">
        <v>1416057177</v>
      </c>
      <c r="K1788" t="b">
        <v>1</v>
      </c>
      <c r="L1788" s="7">
        <v>29</v>
      </c>
      <c r="M1788" t="b">
        <v>0</v>
      </c>
      <c r="N1788" t="s">
        <v>8265</v>
      </c>
      <c r="O1788" s="5">
        <f t="shared" si="170"/>
        <v>47.631578947368418</v>
      </c>
      <c r="P1788" s="6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8"/>
        <v>41958.550659722227</v>
      </c>
      <c r="T1788" s="10">
        <f t="shared" si="16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8226</v>
      </c>
      <c r="I1789">
        <v>1428158637</v>
      </c>
      <c r="J1789">
        <v>1425570237</v>
      </c>
      <c r="K1789" t="b">
        <v>1</v>
      </c>
      <c r="L1789" s="7">
        <v>24</v>
      </c>
      <c r="M1789" t="b">
        <v>0</v>
      </c>
      <c r="N1789" t="s">
        <v>8265</v>
      </c>
      <c r="O1789" s="5">
        <f t="shared" si="170"/>
        <v>15.329999999999998</v>
      </c>
      <c r="P1789" s="6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8"/>
        <v>42068.65552083333</v>
      </c>
      <c r="T1789" s="10">
        <f t="shared" si="16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8224</v>
      </c>
      <c r="H1790" t="s">
        <v>8227</v>
      </c>
      <c r="I1790">
        <v>1414795542</v>
      </c>
      <c r="J1790">
        <v>1412203542</v>
      </c>
      <c r="K1790" t="b">
        <v>1</v>
      </c>
      <c r="L1790" s="7">
        <v>4</v>
      </c>
      <c r="M1790" t="b">
        <v>0</v>
      </c>
      <c r="N1790" t="s">
        <v>8265</v>
      </c>
      <c r="O1790" s="5">
        <f t="shared" si="170"/>
        <v>1.3818181818181818</v>
      </c>
      <c r="P1790" s="6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8"/>
        <v>41913.94840277778</v>
      </c>
      <c r="T1790" s="10">
        <f t="shared" si="16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8226</v>
      </c>
      <c r="I1791">
        <v>1421042403</v>
      </c>
      <c r="J1791">
        <v>1415858403</v>
      </c>
      <c r="K1791" t="b">
        <v>1</v>
      </c>
      <c r="L1791" s="7">
        <v>4</v>
      </c>
      <c r="M1791" t="b">
        <v>0</v>
      </c>
      <c r="N1791" t="s">
        <v>8265</v>
      </c>
      <c r="O1791" s="5">
        <f t="shared" si="170"/>
        <v>0.5</v>
      </c>
      <c r="P1791" s="6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8"/>
        <v>41956.250034722223</v>
      </c>
      <c r="T1791" s="10">
        <f t="shared" si="16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8226</v>
      </c>
      <c r="I1792">
        <v>1423152678</v>
      </c>
      <c r="J1792">
        <v>1420560678</v>
      </c>
      <c r="K1792" t="b">
        <v>1</v>
      </c>
      <c r="L1792" s="7">
        <v>15</v>
      </c>
      <c r="M1792" t="b">
        <v>0</v>
      </c>
      <c r="N1792" t="s">
        <v>8265</v>
      </c>
      <c r="O1792" s="5">
        <f t="shared" si="170"/>
        <v>4.957575757575758</v>
      </c>
      <c r="P1792" s="6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8"/>
        <v>42010.674513888895</v>
      </c>
      <c r="T1792" s="10">
        <f t="shared" si="16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8224</v>
      </c>
      <c r="H1793" t="s">
        <v>8227</v>
      </c>
      <c r="I1793">
        <v>1422553565</v>
      </c>
      <c r="J1793">
        <v>1417369565</v>
      </c>
      <c r="K1793" t="b">
        <v>1</v>
      </c>
      <c r="L1793" s="7">
        <v>4</v>
      </c>
      <c r="M1793" t="b">
        <v>0</v>
      </c>
      <c r="N1793" t="s">
        <v>8265</v>
      </c>
      <c r="O1793" s="5">
        <f t="shared" si="170"/>
        <v>3.5666666666666664</v>
      </c>
      <c r="P1793" s="6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8"/>
        <v>41973.740335648152</v>
      </c>
      <c r="T1793" s="10">
        <f t="shared" si="16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8226</v>
      </c>
      <c r="I1794">
        <v>1439189940</v>
      </c>
      <c r="J1794">
        <v>1435970682</v>
      </c>
      <c r="K1794" t="b">
        <v>1</v>
      </c>
      <c r="L1794" s="7">
        <v>139</v>
      </c>
      <c r="M1794" t="b">
        <v>0</v>
      </c>
      <c r="N1794" t="s">
        <v>8265</v>
      </c>
      <c r="O1794" s="5">
        <f t="shared" si="170"/>
        <v>61.124000000000002</v>
      </c>
      <c r="P1794" s="6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si="168"/>
        <v>42189.031041666662</v>
      </c>
      <c r="T1794" s="10">
        <f t="shared" si="16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8224</v>
      </c>
      <c r="H1795" t="s">
        <v>8228</v>
      </c>
      <c r="I1795">
        <v>1417127040</v>
      </c>
      <c r="J1795">
        <v>1414531440</v>
      </c>
      <c r="K1795" t="b">
        <v>1</v>
      </c>
      <c r="L1795" s="7">
        <v>2</v>
      </c>
      <c r="M1795" t="b">
        <v>0</v>
      </c>
      <c r="N1795" t="s">
        <v>8265</v>
      </c>
      <c r="O1795" s="5">
        <f t="shared" si="170"/>
        <v>1.3333333333333335</v>
      </c>
      <c r="P1795" s="6">
        <f t="shared" ref="P1795:P1858" si="171">IF(L1795,E1795/L1795,0)</f>
        <v>20</v>
      </c>
      <c r="Q1795" t="str">
        <f t="shared" ref="Q1795:Q1858" si="172">LEFT(N1795,SEARCH("/",N1795,1)-1)</f>
        <v>photography</v>
      </c>
      <c r="R1795" t="str">
        <f t="shared" ref="R1795:R1858" si="173">RIGHT(N1795,LEN(N1795)-SEARCH("/",N1795))</f>
        <v>photobooks</v>
      </c>
      <c r="S1795" s="10">
        <f t="shared" ref="S1795:S1858" si="174">(((J1795/60)/60/24)+DATE(1970,1,1))</f>
        <v>41940.89166666667</v>
      </c>
      <c r="T1795" s="10">
        <f t="shared" ref="T1795:T1858" si="175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8226</v>
      </c>
      <c r="I1796">
        <v>1423660422</v>
      </c>
      <c r="J1796">
        <v>1420636422</v>
      </c>
      <c r="K1796" t="b">
        <v>1</v>
      </c>
      <c r="L1796" s="7">
        <v>18</v>
      </c>
      <c r="M1796" t="b">
        <v>0</v>
      </c>
      <c r="N1796" t="s">
        <v>8265</v>
      </c>
      <c r="O1796" s="5">
        <f t="shared" si="170"/>
        <v>11.077777777777778</v>
      </c>
      <c r="P1796" s="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74"/>
        <v>42011.551180555558</v>
      </c>
      <c r="T1796" s="10">
        <f t="shared" si="17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8224</v>
      </c>
      <c r="H1797" t="s">
        <v>8229</v>
      </c>
      <c r="I1797">
        <v>1476460800</v>
      </c>
      <c r="J1797">
        <v>1473922541</v>
      </c>
      <c r="K1797" t="b">
        <v>1</v>
      </c>
      <c r="L1797" s="7">
        <v>81</v>
      </c>
      <c r="M1797" t="b">
        <v>0</v>
      </c>
      <c r="N1797" t="s">
        <v>8265</v>
      </c>
      <c r="O1797" s="5">
        <f t="shared" si="170"/>
        <v>38.735714285714288</v>
      </c>
      <c r="P1797" s="6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74"/>
        <v>42628.288668981477</v>
      </c>
      <c r="T1797" s="10">
        <f t="shared" si="17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8224</v>
      </c>
      <c r="H1798" t="s">
        <v>8227</v>
      </c>
      <c r="I1798">
        <v>1469356366</v>
      </c>
      <c r="J1798">
        <v>1464172366</v>
      </c>
      <c r="K1798" t="b">
        <v>1</v>
      </c>
      <c r="L1798" s="7">
        <v>86</v>
      </c>
      <c r="M1798" t="b">
        <v>0</v>
      </c>
      <c r="N1798" t="s">
        <v>8265</v>
      </c>
      <c r="O1798" s="5">
        <f t="shared" si="170"/>
        <v>22.05263157894737</v>
      </c>
      <c r="P1798" s="6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74"/>
        <v>42515.439421296294</v>
      </c>
      <c r="T1798" s="10">
        <f t="shared" si="17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8226</v>
      </c>
      <c r="I1799">
        <v>1481809189</v>
      </c>
      <c r="J1799">
        <v>1479217189</v>
      </c>
      <c r="K1799" t="b">
        <v>1</v>
      </c>
      <c r="L1799" s="7">
        <v>140</v>
      </c>
      <c r="M1799" t="b">
        <v>0</v>
      </c>
      <c r="N1799" t="s">
        <v>8265</v>
      </c>
      <c r="O1799" s="5">
        <f t="shared" si="170"/>
        <v>67.55</v>
      </c>
      <c r="P1799" s="6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74"/>
        <v>42689.56931712963</v>
      </c>
      <c r="T1799" s="10">
        <f t="shared" si="17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8226</v>
      </c>
      <c r="I1800">
        <v>1454572233</v>
      </c>
      <c r="J1800">
        <v>1449388233</v>
      </c>
      <c r="K1800" t="b">
        <v>1</v>
      </c>
      <c r="L1800" s="7">
        <v>37</v>
      </c>
      <c r="M1800" t="b">
        <v>0</v>
      </c>
      <c r="N1800" t="s">
        <v>8265</v>
      </c>
      <c r="O1800" s="5">
        <f t="shared" si="170"/>
        <v>13.637499999999999</v>
      </c>
      <c r="P1800" s="6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74"/>
        <v>42344.32677083333</v>
      </c>
      <c r="T1800" s="10">
        <f t="shared" si="17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8224</v>
      </c>
      <c r="H1801" t="s">
        <v>8227</v>
      </c>
      <c r="I1801">
        <v>1415740408</v>
      </c>
      <c r="J1801">
        <v>1414008808</v>
      </c>
      <c r="K1801" t="b">
        <v>1</v>
      </c>
      <c r="L1801" s="7">
        <v>6</v>
      </c>
      <c r="M1801" t="b">
        <v>0</v>
      </c>
      <c r="N1801" t="s">
        <v>8265</v>
      </c>
      <c r="O1801" s="5">
        <f t="shared" si="170"/>
        <v>1.7457500000000001</v>
      </c>
      <c r="P1801" s="6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74"/>
        <v>41934.842685185184</v>
      </c>
      <c r="T1801" s="10">
        <f t="shared" si="17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8224</v>
      </c>
      <c r="H1802" t="s">
        <v>8227</v>
      </c>
      <c r="I1802">
        <v>1476109970</v>
      </c>
      <c r="J1802">
        <v>1473517970</v>
      </c>
      <c r="K1802" t="b">
        <v>1</v>
      </c>
      <c r="L1802" s="7">
        <v>113</v>
      </c>
      <c r="M1802" t="b">
        <v>0</v>
      </c>
      <c r="N1802" t="s">
        <v>8265</v>
      </c>
      <c r="O1802" s="5">
        <f t="shared" si="170"/>
        <v>20.44963251188932</v>
      </c>
      <c r="P1802" s="6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74"/>
        <v>42623.606134259258</v>
      </c>
      <c r="T1802" s="10">
        <f t="shared" si="17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8224</v>
      </c>
      <c r="H1803" t="s">
        <v>8227</v>
      </c>
      <c r="I1803">
        <v>1450181400</v>
      </c>
      <c r="J1803">
        <v>1447429868</v>
      </c>
      <c r="K1803" t="b">
        <v>1</v>
      </c>
      <c r="L1803" s="7">
        <v>37</v>
      </c>
      <c r="M1803" t="b">
        <v>0</v>
      </c>
      <c r="N1803" t="s">
        <v>8265</v>
      </c>
      <c r="O1803" s="5">
        <f t="shared" si="170"/>
        <v>13.852941176470587</v>
      </c>
      <c r="P1803" s="6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74"/>
        <v>42321.660509259258</v>
      </c>
      <c r="T1803" s="10">
        <f t="shared" si="17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8224</v>
      </c>
      <c r="H1804" t="s">
        <v>8229</v>
      </c>
      <c r="I1804">
        <v>1435442340</v>
      </c>
      <c r="J1804">
        <v>1433416830</v>
      </c>
      <c r="K1804" t="b">
        <v>1</v>
      </c>
      <c r="L1804" s="7">
        <v>18</v>
      </c>
      <c r="M1804" t="b">
        <v>0</v>
      </c>
      <c r="N1804" t="s">
        <v>8265</v>
      </c>
      <c r="O1804" s="5">
        <f t="shared" si="170"/>
        <v>48.485714285714288</v>
      </c>
      <c r="P1804" s="6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74"/>
        <v>42159.47256944445</v>
      </c>
      <c r="T1804" s="10">
        <f t="shared" si="17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8226</v>
      </c>
      <c r="I1805">
        <v>1423878182</v>
      </c>
      <c r="J1805">
        <v>1421199782</v>
      </c>
      <c r="K1805" t="b">
        <v>1</v>
      </c>
      <c r="L1805" s="7">
        <v>75</v>
      </c>
      <c r="M1805" t="b">
        <v>0</v>
      </c>
      <c r="N1805" t="s">
        <v>8265</v>
      </c>
      <c r="O1805" s="5">
        <f t="shared" si="170"/>
        <v>30.8</v>
      </c>
      <c r="P1805" s="6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74"/>
        <v>42018.071550925932</v>
      </c>
      <c r="T1805" s="10">
        <f t="shared" si="17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8226</v>
      </c>
      <c r="I1806">
        <v>1447521404</v>
      </c>
      <c r="J1806">
        <v>1444061804</v>
      </c>
      <c r="K1806" t="b">
        <v>1</v>
      </c>
      <c r="L1806" s="7">
        <v>52</v>
      </c>
      <c r="M1806" t="b">
        <v>0</v>
      </c>
      <c r="N1806" t="s">
        <v>8265</v>
      </c>
      <c r="O1806" s="5">
        <f t="shared" si="170"/>
        <v>35.174193548387095</v>
      </c>
      <c r="P1806" s="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74"/>
        <v>42282.678287037037</v>
      </c>
      <c r="T1806" s="10">
        <f t="shared" si="17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8224</v>
      </c>
      <c r="H1807" t="s">
        <v>8229</v>
      </c>
      <c r="I1807">
        <v>1443808800</v>
      </c>
      <c r="J1807">
        <v>1441048658</v>
      </c>
      <c r="K1807" t="b">
        <v>1</v>
      </c>
      <c r="L1807" s="7">
        <v>122</v>
      </c>
      <c r="M1807" t="b">
        <v>0</v>
      </c>
      <c r="N1807" t="s">
        <v>8265</v>
      </c>
      <c r="O1807" s="5">
        <f t="shared" si="170"/>
        <v>36.404444444444444</v>
      </c>
      <c r="P1807" s="6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74"/>
        <v>42247.803912037038</v>
      </c>
      <c r="T1807" s="10">
        <f t="shared" si="17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8224</v>
      </c>
      <c r="H1808" t="s">
        <v>8227</v>
      </c>
      <c r="I1808">
        <v>1412090349</v>
      </c>
      <c r="J1808">
        <v>1409066349</v>
      </c>
      <c r="K1808" t="b">
        <v>1</v>
      </c>
      <c r="L1808" s="7">
        <v>8</v>
      </c>
      <c r="M1808" t="b">
        <v>0</v>
      </c>
      <c r="N1808" t="s">
        <v>8265</v>
      </c>
      <c r="O1808" s="5">
        <f t="shared" si="170"/>
        <v>2.9550000000000001</v>
      </c>
      <c r="P1808" s="6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74"/>
        <v>41877.638298611113</v>
      </c>
      <c r="T1808" s="10">
        <f t="shared" si="17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8226</v>
      </c>
      <c r="I1809">
        <v>1411868313</v>
      </c>
      <c r="J1809">
        <v>1409276313</v>
      </c>
      <c r="K1809" t="b">
        <v>1</v>
      </c>
      <c r="L1809" s="7">
        <v>8</v>
      </c>
      <c r="M1809" t="b">
        <v>0</v>
      </c>
      <c r="N1809" t="s">
        <v>8265</v>
      </c>
      <c r="O1809" s="5">
        <f t="shared" si="170"/>
        <v>11.06</v>
      </c>
      <c r="P1809" s="6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74"/>
        <v>41880.068437499998</v>
      </c>
      <c r="T1809" s="10">
        <f t="shared" si="17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8226</v>
      </c>
      <c r="I1810">
        <v>1486830030</v>
      </c>
      <c r="J1810">
        <v>1483806030</v>
      </c>
      <c r="K1810" t="b">
        <v>1</v>
      </c>
      <c r="L1810" s="7">
        <v>96</v>
      </c>
      <c r="M1810" t="b">
        <v>0</v>
      </c>
      <c r="N1810" t="s">
        <v>8265</v>
      </c>
      <c r="O1810" s="5">
        <f t="shared" si="170"/>
        <v>41.407142857142858</v>
      </c>
      <c r="P1810" s="6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74"/>
        <v>42742.680902777778</v>
      </c>
      <c r="T1810" s="10">
        <f t="shared" si="17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8224</v>
      </c>
      <c r="H1811" t="s">
        <v>8231</v>
      </c>
      <c r="I1811">
        <v>1425246439</v>
      </c>
      <c r="J1811">
        <v>1422222439</v>
      </c>
      <c r="K1811" t="b">
        <v>1</v>
      </c>
      <c r="L1811" s="7">
        <v>9</v>
      </c>
      <c r="M1811" t="b">
        <v>0</v>
      </c>
      <c r="N1811" t="s">
        <v>8265</v>
      </c>
      <c r="O1811" s="5">
        <f t="shared" si="170"/>
        <v>10.857142857142858</v>
      </c>
      <c r="P1811" s="6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74"/>
        <v>42029.907858796301</v>
      </c>
      <c r="T1811" s="10">
        <f t="shared" si="17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8226</v>
      </c>
      <c r="I1812">
        <v>1408657826</v>
      </c>
      <c r="J1812">
        <v>1407621026</v>
      </c>
      <c r="K1812" t="b">
        <v>0</v>
      </c>
      <c r="L1812" s="7">
        <v>2</v>
      </c>
      <c r="M1812" t="b">
        <v>0</v>
      </c>
      <c r="N1812" t="s">
        <v>8265</v>
      </c>
      <c r="O1812" s="5">
        <f t="shared" si="170"/>
        <v>3.3333333333333335</v>
      </c>
      <c r="P1812" s="6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74"/>
        <v>41860.91002314815</v>
      </c>
      <c r="T1812" s="10">
        <f t="shared" si="17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8226</v>
      </c>
      <c r="I1813">
        <v>1414123200</v>
      </c>
      <c r="J1813">
        <v>1408962270</v>
      </c>
      <c r="K1813" t="b">
        <v>0</v>
      </c>
      <c r="L1813" s="7">
        <v>26</v>
      </c>
      <c r="M1813" t="b">
        <v>0</v>
      </c>
      <c r="N1813" t="s">
        <v>8265</v>
      </c>
      <c r="O1813" s="5">
        <f t="shared" si="170"/>
        <v>7.407407407407407E-2</v>
      </c>
      <c r="P1813" s="6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74"/>
        <v>41876.433680555558</v>
      </c>
      <c r="T1813" s="10">
        <f t="shared" si="17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8224</v>
      </c>
      <c r="H1814" t="s">
        <v>8227</v>
      </c>
      <c r="I1814">
        <v>1467531536</v>
      </c>
      <c r="J1814">
        <v>1464939536</v>
      </c>
      <c r="K1814" t="b">
        <v>0</v>
      </c>
      <c r="L1814" s="7">
        <v>23</v>
      </c>
      <c r="M1814" t="b">
        <v>0</v>
      </c>
      <c r="N1814" t="s">
        <v>8265</v>
      </c>
      <c r="O1814" s="5">
        <f t="shared" si="170"/>
        <v>13.307692307692307</v>
      </c>
      <c r="P1814" s="6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74"/>
        <v>42524.318703703699</v>
      </c>
      <c r="T1814" s="10">
        <f t="shared" si="17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8224</v>
      </c>
      <c r="H1815" t="s">
        <v>8227</v>
      </c>
      <c r="I1815">
        <v>1407532812</v>
      </c>
      <c r="J1815">
        <v>1404940812</v>
      </c>
      <c r="K1815" t="b">
        <v>0</v>
      </c>
      <c r="L1815" s="7">
        <v>0</v>
      </c>
      <c r="M1815" t="b">
        <v>0</v>
      </c>
      <c r="N1815" t="s">
        <v>8265</v>
      </c>
      <c r="O1815" s="5">
        <f t="shared" si="170"/>
        <v>0</v>
      </c>
      <c r="P1815" s="6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0">
        <f t="shared" si="174"/>
        <v>41829.889027777775</v>
      </c>
      <c r="T1815" s="10">
        <f t="shared" si="17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8224</v>
      </c>
      <c r="H1816" t="s">
        <v>8227</v>
      </c>
      <c r="I1816">
        <v>1425108736</v>
      </c>
      <c r="J1816">
        <v>1422516736</v>
      </c>
      <c r="K1816" t="b">
        <v>0</v>
      </c>
      <c r="L1816" s="7">
        <v>140</v>
      </c>
      <c r="M1816" t="b">
        <v>0</v>
      </c>
      <c r="N1816" t="s">
        <v>8265</v>
      </c>
      <c r="O1816" s="5">
        <f t="shared" si="170"/>
        <v>49.183333333333337</v>
      </c>
      <c r="P1816" s="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74"/>
        <v>42033.314074074078</v>
      </c>
      <c r="T1816" s="10">
        <f t="shared" si="17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8226</v>
      </c>
      <c r="I1817">
        <v>1435787137</v>
      </c>
      <c r="J1817">
        <v>1434577537</v>
      </c>
      <c r="K1817" t="b">
        <v>0</v>
      </c>
      <c r="L1817" s="7">
        <v>0</v>
      </c>
      <c r="M1817" t="b">
        <v>0</v>
      </c>
      <c r="N1817" t="s">
        <v>8265</v>
      </c>
      <c r="O1817" s="5">
        <f t="shared" si="170"/>
        <v>0</v>
      </c>
      <c r="P1817" s="6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0">
        <f t="shared" si="174"/>
        <v>42172.906678240746</v>
      </c>
      <c r="T1817" s="10">
        <f t="shared" si="17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8224</v>
      </c>
      <c r="H1818" t="s">
        <v>8237</v>
      </c>
      <c r="I1818">
        <v>1469473200</v>
      </c>
      <c r="J1818">
        <v>1467061303</v>
      </c>
      <c r="K1818" t="b">
        <v>0</v>
      </c>
      <c r="L1818" s="7">
        <v>6</v>
      </c>
      <c r="M1818" t="b">
        <v>0</v>
      </c>
      <c r="N1818" t="s">
        <v>8265</v>
      </c>
      <c r="O1818" s="5">
        <f t="shared" si="170"/>
        <v>2.036</v>
      </c>
      <c r="P1818" s="6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74"/>
        <v>42548.876192129625</v>
      </c>
      <c r="T1818" s="10">
        <f t="shared" si="17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8226</v>
      </c>
      <c r="I1819">
        <v>1485759540</v>
      </c>
      <c r="J1819">
        <v>1480607607</v>
      </c>
      <c r="K1819" t="b">
        <v>0</v>
      </c>
      <c r="L1819" s="7">
        <v>100</v>
      </c>
      <c r="M1819" t="b">
        <v>0</v>
      </c>
      <c r="N1819" t="s">
        <v>8265</v>
      </c>
      <c r="O1819" s="5">
        <f t="shared" si="170"/>
        <v>52.327777777777776</v>
      </c>
      <c r="P1819" s="6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74"/>
        <v>42705.662118055552</v>
      </c>
      <c r="T1819" s="10">
        <f t="shared" si="17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8226</v>
      </c>
      <c r="I1820">
        <v>1428035850</v>
      </c>
      <c r="J1820">
        <v>1425447450</v>
      </c>
      <c r="K1820" t="b">
        <v>0</v>
      </c>
      <c r="L1820" s="7">
        <v>0</v>
      </c>
      <c r="M1820" t="b">
        <v>0</v>
      </c>
      <c r="N1820" t="s">
        <v>8265</v>
      </c>
      <c r="O1820" s="5">
        <f t="shared" si="170"/>
        <v>0</v>
      </c>
      <c r="P1820" s="6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0">
        <f t="shared" si="174"/>
        <v>42067.234375</v>
      </c>
      <c r="T1820" s="10">
        <f t="shared" si="17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8226</v>
      </c>
      <c r="I1821">
        <v>1406743396</v>
      </c>
      <c r="J1821">
        <v>1404151396</v>
      </c>
      <c r="K1821" t="b">
        <v>0</v>
      </c>
      <c r="L1821" s="7">
        <v>4</v>
      </c>
      <c r="M1821" t="b">
        <v>0</v>
      </c>
      <c r="N1821" t="s">
        <v>8265</v>
      </c>
      <c r="O1821" s="5">
        <f t="shared" si="170"/>
        <v>2.083333333333333</v>
      </c>
      <c r="P1821" s="6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74"/>
        <v>41820.752268518518</v>
      </c>
      <c r="T1821" s="10">
        <f t="shared" si="17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8226</v>
      </c>
      <c r="I1822">
        <v>1427850090</v>
      </c>
      <c r="J1822">
        <v>1425261690</v>
      </c>
      <c r="K1822" t="b">
        <v>0</v>
      </c>
      <c r="L1822" s="7">
        <v>8</v>
      </c>
      <c r="M1822" t="b">
        <v>0</v>
      </c>
      <c r="N1822" t="s">
        <v>8265</v>
      </c>
      <c r="O1822" s="5">
        <f t="shared" si="170"/>
        <v>6.565384615384616</v>
      </c>
      <c r="P1822" s="6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74"/>
        <v>42065.084375000006</v>
      </c>
      <c r="T1822" s="10">
        <f t="shared" si="17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8226</v>
      </c>
      <c r="I1823">
        <v>1330760367</v>
      </c>
      <c r="J1823">
        <v>1326872367</v>
      </c>
      <c r="K1823" t="b">
        <v>0</v>
      </c>
      <c r="L1823" s="7">
        <v>57</v>
      </c>
      <c r="M1823" t="b">
        <v>1</v>
      </c>
      <c r="N1823" t="s">
        <v>8256</v>
      </c>
      <c r="O1823" s="5">
        <f t="shared" si="170"/>
        <v>134.88999999999999</v>
      </c>
      <c r="P1823" s="6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74"/>
        <v>40926.319062499999</v>
      </c>
      <c r="T1823" s="10">
        <f t="shared" si="17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8224</v>
      </c>
      <c r="H1824" t="s">
        <v>8231</v>
      </c>
      <c r="I1824">
        <v>1391194860</v>
      </c>
      <c r="J1824">
        <v>1388084862</v>
      </c>
      <c r="K1824" t="b">
        <v>0</v>
      </c>
      <c r="L1824" s="7">
        <v>11</v>
      </c>
      <c r="M1824" t="b">
        <v>1</v>
      </c>
      <c r="N1824" t="s">
        <v>8256</v>
      </c>
      <c r="O1824" s="5">
        <f t="shared" si="170"/>
        <v>100</v>
      </c>
      <c r="P1824" s="6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74"/>
        <v>41634.797013888885</v>
      </c>
      <c r="T1824" s="10">
        <f t="shared" si="17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8226</v>
      </c>
      <c r="I1825">
        <v>1351095976</v>
      </c>
      <c r="J1825">
        <v>1348503976</v>
      </c>
      <c r="K1825" t="b">
        <v>0</v>
      </c>
      <c r="L1825" s="7">
        <v>33</v>
      </c>
      <c r="M1825" t="b">
        <v>1</v>
      </c>
      <c r="N1825" t="s">
        <v>8256</v>
      </c>
      <c r="O1825" s="5">
        <f t="shared" si="170"/>
        <v>115.85714285714286</v>
      </c>
      <c r="P1825" s="6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74"/>
        <v>41176.684907407405</v>
      </c>
      <c r="T1825" s="10">
        <f t="shared" si="17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8226</v>
      </c>
      <c r="I1826">
        <v>1389146880</v>
      </c>
      <c r="J1826">
        <v>1387403967</v>
      </c>
      <c r="K1826" t="b">
        <v>0</v>
      </c>
      <c r="L1826" s="7">
        <v>40</v>
      </c>
      <c r="M1826" t="b">
        <v>1</v>
      </c>
      <c r="N1826" t="s">
        <v>8256</v>
      </c>
      <c r="O1826" s="5">
        <f t="shared" si="170"/>
        <v>100.06666666666666</v>
      </c>
      <c r="P1826" s="6">
        <f t="shared" si="171"/>
        <v>75.05</v>
      </c>
      <c r="Q1826" t="str">
        <f t="shared" si="172"/>
        <v>music</v>
      </c>
      <c r="R1826" t="str">
        <f t="shared" si="173"/>
        <v>rock</v>
      </c>
      <c r="S1826" s="10">
        <f t="shared" si="174"/>
        <v>41626.916284722225</v>
      </c>
      <c r="T1826" s="10">
        <f t="shared" si="17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8226</v>
      </c>
      <c r="I1827">
        <v>1373572903</v>
      </c>
      <c r="J1827">
        <v>1371585703</v>
      </c>
      <c r="K1827" t="b">
        <v>0</v>
      </c>
      <c r="L1827" s="7">
        <v>50</v>
      </c>
      <c r="M1827" t="b">
        <v>1</v>
      </c>
      <c r="N1827" t="s">
        <v>8256</v>
      </c>
      <c r="O1827" s="5">
        <f t="shared" si="170"/>
        <v>105.05</v>
      </c>
      <c r="P1827" s="6">
        <f t="shared" si="171"/>
        <v>42.02</v>
      </c>
      <c r="Q1827" t="str">
        <f t="shared" si="172"/>
        <v>music</v>
      </c>
      <c r="R1827" t="str">
        <f t="shared" si="173"/>
        <v>rock</v>
      </c>
      <c r="S1827" s="10">
        <f t="shared" si="174"/>
        <v>41443.83452546296</v>
      </c>
      <c r="T1827" s="10">
        <f t="shared" si="17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8226</v>
      </c>
      <c r="I1828">
        <v>1392675017</v>
      </c>
      <c r="J1828">
        <v>1390083017</v>
      </c>
      <c r="K1828" t="b">
        <v>0</v>
      </c>
      <c r="L1828" s="7">
        <v>38</v>
      </c>
      <c r="M1828" t="b">
        <v>1</v>
      </c>
      <c r="N1828" t="s">
        <v>8256</v>
      </c>
      <c r="O1828" s="5">
        <f t="shared" si="170"/>
        <v>101</v>
      </c>
      <c r="P1828" s="6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74"/>
        <v>41657.923807870371</v>
      </c>
      <c r="T1828" s="10">
        <f t="shared" si="17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8226</v>
      </c>
      <c r="I1829">
        <v>1299138561</v>
      </c>
      <c r="J1829">
        <v>1294818561</v>
      </c>
      <c r="K1829" t="b">
        <v>0</v>
      </c>
      <c r="L1829" s="7">
        <v>96</v>
      </c>
      <c r="M1829" t="b">
        <v>1</v>
      </c>
      <c r="N1829" t="s">
        <v>8256</v>
      </c>
      <c r="O1829" s="5">
        <f t="shared" si="170"/>
        <v>100.66250000000001</v>
      </c>
      <c r="P1829" s="6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74"/>
        <v>40555.325937499998</v>
      </c>
      <c r="T1829" s="10">
        <f t="shared" si="17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8226</v>
      </c>
      <c r="I1830">
        <v>1399672800</v>
      </c>
      <c r="J1830">
        <v>1396906530</v>
      </c>
      <c r="K1830" t="b">
        <v>0</v>
      </c>
      <c r="L1830" s="7">
        <v>48</v>
      </c>
      <c r="M1830" t="b">
        <v>1</v>
      </c>
      <c r="N1830" t="s">
        <v>8256</v>
      </c>
      <c r="O1830" s="5">
        <f t="shared" si="170"/>
        <v>100.16000000000001</v>
      </c>
      <c r="P1830" s="6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74"/>
        <v>41736.899652777778</v>
      </c>
      <c r="T1830" s="10">
        <f t="shared" si="17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8226</v>
      </c>
      <c r="I1831">
        <v>1295647200</v>
      </c>
      <c r="J1831">
        <v>1291428371</v>
      </c>
      <c r="K1831" t="b">
        <v>0</v>
      </c>
      <c r="L1831" s="7">
        <v>33</v>
      </c>
      <c r="M1831" t="b">
        <v>1</v>
      </c>
      <c r="N1831" t="s">
        <v>8256</v>
      </c>
      <c r="O1831" s="5">
        <f t="shared" si="170"/>
        <v>166.68333333333334</v>
      </c>
      <c r="P1831" s="6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74"/>
        <v>40516.087627314817</v>
      </c>
      <c r="T1831" s="10">
        <f t="shared" si="17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8226</v>
      </c>
      <c r="I1832">
        <v>1393259107</v>
      </c>
      <c r="J1832">
        <v>1390667107</v>
      </c>
      <c r="K1832" t="b">
        <v>0</v>
      </c>
      <c r="L1832" s="7">
        <v>226</v>
      </c>
      <c r="M1832" t="b">
        <v>1</v>
      </c>
      <c r="N1832" t="s">
        <v>8256</v>
      </c>
      <c r="O1832" s="5">
        <f t="shared" si="170"/>
        <v>101.53333333333335</v>
      </c>
      <c r="P1832" s="6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74"/>
        <v>41664.684108796297</v>
      </c>
      <c r="T1832" s="10">
        <f t="shared" si="17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8226</v>
      </c>
      <c r="I1833">
        <v>1336866863</v>
      </c>
      <c r="J1833">
        <v>1335570863</v>
      </c>
      <c r="K1833" t="b">
        <v>0</v>
      </c>
      <c r="L1833" s="7">
        <v>14</v>
      </c>
      <c r="M1833" t="b">
        <v>1</v>
      </c>
      <c r="N1833" t="s">
        <v>8256</v>
      </c>
      <c r="O1833" s="5">
        <f t="shared" si="170"/>
        <v>103</v>
      </c>
      <c r="P1833" s="6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74"/>
        <v>41026.996099537035</v>
      </c>
      <c r="T1833" s="10">
        <f t="shared" si="17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8226</v>
      </c>
      <c r="I1834">
        <v>1299243427</v>
      </c>
      <c r="J1834">
        <v>1296651427</v>
      </c>
      <c r="K1834" t="b">
        <v>0</v>
      </c>
      <c r="L1834" s="7">
        <v>20</v>
      </c>
      <c r="M1834" t="b">
        <v>1</v>
      </c>
      <c r="N1834" t="s">
        <v>8256</v>
      </c>
      <c r="O1834" s="5">
        <f t="shared" si="170"/>
        <v>142.85714285714286</v>
      </c>
      <c r="P1834" s="6">
        <f t="shared" si="171"/>
        <v>25</v>
      </c>
      <c r="Q1834" t="str">
        <f t="shared" si="172"/>
        <v>music</v>
      </c>
      <c r="R1834" t="str">
        <f t="shared" si="173"/>
        <v>rock</v>
      </c>
      <c r="S1834" s="10">
        <f t="shared" si="174"/>
        <v>40576.539664351854</v>
      </c>
      <c r="T1834" s="10">
        <f t="shared" si="17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8226</v>
      </c>
      <c r="I1835">
        <v>1362211140</v>
      </c>
      <c r="J1835">
        <v>1359421403</v>
      </c>
      <c r="K1835" t="b">
        <v>0</v>
      </c>
      <c r="L1835" s="7">
        <v>25</v>
      </c>
      <c r="M1835" t="b">
        <v>1</v>
      </c>
      <c r="N1835" t="s">
        <v>8256</v>
      </c>
      <c r="O1835" s="5">
        <f t="shared" si="170"/>
        <v>262.5</v>
      </c>
      <c r="P1835" s="6">
        <f t="shared" si="171"/>
        <v>42</v>
      </c>
      <c r="Q1835" t="str">
        <f t="shared" si="172"/>
        <v>music</v>
      </c>
      <c r="R1835" t="str">
        <f t="shared" si="173"/>
        <v>rock</v>
      </c>
      <c r="S1835" s="10">
        <f t="shared" si="174"/>
        <v>41303.044016203705</v>
      </c>
      <c r="T1835" s="10">
        <f t="shared" si="17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8226</v>
      </c>
      <c r="I1836">
        <v>1422140895</v>
      </c>
      <c r="J1836">
        <v>1418684895</v>
      </c>
      <c r="K1836" t="b">
        <v>0</v>
      </c>
      <c r="L1836" s="7">
        <v>90</v>
      </c>
      <c r="M1836" t="b">
        <v>1</v>
      </c>
      <c r="N1836" t="s">
        <v>8256</v>
      </c>
      <c r="O1836" s="5">
        <f t="shared" si="170"/>
        <v>118.05000000000001</v>
      </c>
      <c r="P1836" s="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74"/>
        <v>41988.964062500003</v>
      </c>
      <c r="T1836" s="10">
        <f t="shared" si="17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8227</v>
      </c>
      <c r="I1837">
        <v>1459439471</v>
      </c>
      <c r="J1837">
        <v>1456851071</v>
      </c>
      <c r="K1837" t="b">
        <v>0</v>
      </c>
      <c r="L1837" s="7">
        <v>11</v>
      </c>
      <c r="M1837" t="b">
        <v>1</v>
      </c>
      <c r="N1837" t="s">
        <v>8256</v>
      </c>
      <c r="O1837" s="5">
        <f t="shared" si="170"/>
        <v>104</v>
      </c>
      <c r="P1837" s="6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74"/>
        <v>42430.702210648145</v>
      </c>
      <c r="T1837" s="10">
        <f t="shared" si="17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8226</v>
      </c>
      <c r="I1838">
        <v>1361129129</v>
      </c>
      <c r="J1838">
        <v>1359660329</v>
      </c>
      <c r="K1838" t="b">
        <v>0</v>
      </c>
      <c r="L1838" s="7">
        <v>55</v>
      </c>
      <c r="M1838" t="b">
        <v>1</v>
      </c>
      <c r="N1838" t="s">
        <v>8256</v>
      </c>
      <c r="O1838" s="5">
        <f t="shared" si="170"/>
        <v>200.34</v>
      </c>
      <c r="P1838" s="6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74"/>
        <v>41305.809363425928</v>
      </c>
      <c r="T1838" s="10">
        <f t="shared" si="17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8226</v>
      </c>
      <c r="I1839">
        <v>1332029335</v>
      </c>
      <c r="J1839">
        <v>1326848935</v>
      </c>
      <c r="K1839" t="b">
        <v>0</v>
      </c>
      <c r="L1839" s="7">
        <v>30</v>
      </c>
      <c r="M1839" t="b">
        <v>1</v>
      </c>
      <c r="N1839" t="s">
        <v>8256</v>
      </c>
      <c r="O1839" s="5">
        <f t="shared" si="170"/>
        <v>306.83333333333331</v>
      </c>
      <c r="P1839" s="6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74"/>
        <v>40926.047858796301</v>
      </c>
      <c r="T1839" s="10">
        <f t="shared" si="17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8226</v>
      </c>
      <c r="I1840">
        <v>1317438000</v>
      </c>
      <c r="J1840">
        <v>1314989557</v>
      </c>
      <c r="K1840" t="b">
        <v>0</v>
      </c>
      <c r="L1840" s="7">
        <v>28</v>
      </c>
      <c r="M1840" t="b">
        <v>1</v>
      </c>
      <c r="N1840" t="s">
        <v>8256</v>
      </c>
      <c r="O1840" s="5">
        <f t="shared" si="170"/>
        <v>100.149</v>
      </c>
      <c r="P1840" s="6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74"/>
        <v>40788.786539351851</v>
      </c>
      <c r="T1840" s="10">
        <f t="shared" si="17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8226</v>
      </c>
      <c r="I1841">
        <v>1475342382</v>
      </c>
      <c r="J1841">
        <v>1472750382</v>
      </c>
      <c r="K1841" t="b">
        <v>0</v>
      </c>
      <c r="L1841" s="7">
        <v>45</v>
      </c>
      <c r="M1841" t="b">
        <v>1</v>
      </c>
      <c r="N1841" t="s">
        <v>8256</v>
      </c>
      <c r="O1841" s="5">
        <f t="shared" ref="O1841:O1904" si="176">(E1841/D1841)*100</f>
        <v>205.29999999999998</v>
      </c>
      <c r="P1841" s="6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74"/>
        <v>42614.722013888888</v>
      </c>
      <c r="T1841" s="10">
        <f t="shared" si="17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8226</v>
      </c>
      <c r="I1842">
        <v>1367902740</v>
      </c>
      <c r="J1842">
        <v>1366251510</v>
      </c>
      <c r="K1842" t="b">
        <v>0</v>
      </c>
      <c r="L1842" s="7">
        <v>13</v>
      </c>
      <c r="M1842" t="b">
        <v>1</v>
      </c>
      <c r="N1842" t="s">
        <v>8256</v>
      </c>
      <c r="O1842" s="5">
        <f t="shared" si="176"/>
        <v>108.88888888888889</v>
      </c>
      <c r="P1842" s="6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74"/>
        <v>41382.096180555556</v>
      </c>
      <c r="T1842" s="10">
        <f t="shared" si="17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8226</v>
      </c>
      <c r="I1843">
        <v>1400561940</v>
      </c>
      <c r="J1843">
        <v>1397679445</v>
      </c>
      <c r="K1843" t="b">
        <v>0</v>
      </c>
      <c r="L1843" s="7">
        <v>40</v>
      </c>
      <c r="M1843" t="b">
        <v>1</v>
      </c>
      <c r="N1843" t="s">
        <v>8256</v>
      </c>
      <c r="O1843" s="5">
        <f t="shared" si="176"/>
        <v>101.75</v>
      </c>
      <c r="P1843" s="6">
        <f t="shared" si="171"/>
        <v>50.875</v>
      </c>
      <c r="Q1843" t="str">
        <f t="shared" si="172"/>
        <v>music</v>
      </c>
      <c r="R1843" t="str">
        <f t="shared" si="173"/>
        <v>rock</v>
      </c>
      <c r="S1843" s="10">
        <f t="shared" si="174"/>
        <v>41745.84542824074</v>
      </c>
      <c r="T1843" s="10">
        <f t="shared" si="17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8226</v>
      </c>
      <c r="I1844">
        <v>1425275940</v>
      </c>
      <c r="J1844">
        <v>1422371381</v>
      </c>
      <c r="K1844" t="b">
        <v>0</v>
      </c>
      <c r="L1844" s="7">
        <v>21</v>
      </c>
      <c r="M1844" t="b">
        <v>1</v>
      </c>
      <c r="N1844" t="s">
        <v>8256</v>
      </c>
      <c r="O1844" s="5">
        <f t="shared" si="176"/>
        <v>125.25</v>
      </c>
      <c r="P1844" s="6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74"/>
        <v>42031.631724537037</v>
      </c>
      <c r="T1844" s="10">
        <f t="shared" si="17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8226</v>
      </c>
      <c r="I1845">
        <v>1298245954</v>
      </c>
      <c r="J1845">
        <v>1295653954</v>
      </c>
      <c r="K1845" t="b">
        <v>0</v>
      </c>
      <c r="L1845" s="7">
        <v>134</v>
      </c>
      <c r="M1845" t="b">
        <v>1</v>
      </c>
      <c r="N1845" t="s">
        <v>8256</v>
      </c>
      <c r="O1845" s="5">
        <f t="shared" si="176"/>
        <v>124.0061</v>
      </c>
      <c r="P1845" s="6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74"/>
        <v>40564.994837962964</v>
      </c>
      <c r="T1845" s="10">
        <f t="shared" si="17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8226</v>
      </c>
      <c r="I1846">
        <v>1307761200</v>
      </c>
      <c r="J1846">
        <v>1304464914</v>
      </c>
      <c r="K1846" t="b">
        <v>0</v>
      </c>
      <c r="L1846" s="7">
        <v>20</v>
      </c>
      <c r="M1846" t="b">
        <v>1</v>
      </c>
      <c r="N1846" t="s">
        <v>8256</v>
      </c>
      <c r="O1846" s="5">
        <f t="shared" si="176"/>
        <v>101.4</v>
      </c>
      <c r="P1846" s="6">
        <f t="shared" si="171"/>
        <v>76.05</v>
      </c>
      <c r="Q1846" t="str">
        <f t="shared" si="172"/>
        <v>music</v>
      </c>
      <c r="R1846" t="str">
        <f t="shared" si="173"/>
        <v>rock</v>
      </c>
      <c r="S1846" s="10">
        <f t="shared" si="174"/>
        <v>40666.973541666666</v>
      </c>
      <c r="T1846" s="10">
        <f t="shared" si="17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8226</v>
      </c>
      <c r="I1847">
        <v>1466139300</v>
      </c>
      <c r="J1847">
        <v>1464854398</v>
      </c>
      <c r="K1847" t="b">
        <v>0</v>
      </c>
      <c r="L1847" s="7">
        <v>19</v>
      </c>
      <c r="M1847" t="b">
        <v>1</v>
      </c>
      <c r="N1847" t="s">
        <v>8256</v>
      </c>
      <c r="O1847" s="5">
        <f t="shared" si="176"/>
        <v>100</v>
      </c>
      <c r="P1847" s="6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74"/>
        <v>42523.333310185189</v>
      </c>
      <c r="T1847" s="10">
        <f t="shared" si="17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8226</v>
      </c>
      <c r="I1848">
        <v>1355585777</v>
      </c>
      <c r="J1848">
        <v>1352993777</v>
      </c>
      <c r="K1848" t="b">
        <v>0</v>
      </c>
      <c r="L1848" s="7">
        <v>209</v>
      </c>
      <c r="M1848" t="b">
        <v>1</v>
      </c>
      <c r="N1848" t="s">
        <v>8256</v>
      </c>
      <c r="O1848" s="5">
        <f t="shared" si="176"/>
        <v>137.92666666666668</v>
      </c>
      <c r="P1848" s="6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74"/>
        <v>41228.650196759263</v>
      </c>
      <c r="T1848" s="10">
        <f t="shared" si="17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8226</v>
      </c>
      <c r="I1849">
        <v>1429594832</v>
      </c>
      <c r="J1849">
        <v>1427780432</v>
      </c>
      <c r="K1849" t="b">
        <v>0</v>
      </c>
      <c r="L1849" s="7">
        <v>38</v>
      </c>
      <c r="M1849" t="b">
        <v>1</v>
      </c>
      <c r="N1849" t="s">
        <v>8256</v>
      </c>
      <c r="O1849" s="5">
        <f t="shared" si="176"/>
        <v>120.88000000000001</v>
      </c>
      <c r="P1849" s="6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74"/>
        <v>42094.236481481479</v>
      </c>
      <c r="T1849" s="10">
        <f t="shared" si="17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8226</v>
      </c>
      <c r="I1850">
        <v>1312095540</v>
      </c>
      <c r="J1850">
        <v>1306608888</v>
      </c>
      <c r="K1850" t="b">
        <v>0</v>
      </c>
      <c r="L1850" s="7">
        <v>24</v>
      </c>
      <c r="M1850" t="b">
        <v>1</v>
      </c>
      <c r="N1850" t="s">
        <v>8256</v>
      </c>
      <c r="O1850" s="5">
        <f t="shared" si="176"/>
        <v>107.36666666666667</v>
      </c>
      <c r="P1850" s="6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74"/>
        <v>40691.788055555553</v>
      </c>
      <c r="T1850" s="10">
        <f t="shared" si="17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8226</v>
      </c>
      <c r="I1851">
        <v>1350505059</v>
      </c>
      <c r="J1851">
        <v>1347913059</v>
      </c>
      <c r="K1851" t="b">
        <v>0</v>
      </c>
      <c r="L1851" s="7">
        <v>8</v>
      </c>
      <c r="M1851" t="b">
        <v>1</v>
      </c>
      <c r="N1851" t="s">
        <v>8256</v>
      </c>
      <c r="O1851" s="5">
        <f t="shared" si="176"/>
        <v>100.33333333333334</v>
      </c>
      <c r="P1851" s="6">
        <f t="shared" si="171"/>
        <v>37.625</v>
      </c>
      <c r="Q1851" t="str">
        <f t="shared" si="172"/>
        <v>music</v>
      </c>
      <c r="R1851" t="str">
        <f t="shared" si="173"/>
        <v>rock</v>
      </c>
      <c r="S1851" s="10">
        <f t="shared" si="174"/>
        <v>41169.845590277779</v>
      </c>
      <c r="T1851" s="10">
        <f t="shared" si="17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8226</v>
      </c>
      <c r="I1852">
        <v>1405033300</v>
      </c>
      <c r="J1852">
        <v>1402441300</v>
      </c>
      <c r="K1852" t="b">
        <v>0</v>
      </c>
      <c r="L1852" s="7">
        <v>179</v>
      </c>
      <c r="M1852" t="b">
        <v>1</v>
      </c>
      <c r="N1852" t="s">
        <v>8256</v>
      </c>
      <c r="O1852" s="5">
        <f t="shared" si="176"/>
        <v>101.52222222222223</v>
      </c>
      <c r="P1852" s="6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74"/>
        <v>41800.959490740745</v>
      </c>
      <c r="T1852" s="10">
        <f t="shared" si="17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8226</v>
      </c>
      <c r="I1853">
        <v>1406509200</v>
      </c>
      <c r="J1853">
        <v>1404769538</v>
      </c>
      <c r="K1853" t="b">
        <v>0</v>
      </c>
      <c r="L1853" s="7">
        <v>26</v>
      </c>
      <c r="M1853" t="b">
        <v>1</v>
      </c>
      <c r="N1853" t="s">
        <v>8256</v>
      </c>
      <c r="O1853" s="5">
        <f t="shared" si="176"/>
        <v>100.07692307692308</v>
      </c>
      <c r="P1853" s="6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74"/>
        <v>41827.906689814816</v>
      </c>
      <c r="T1853" s="10">
        <f t="shared" si="17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8226</v>
      </c>
      <c r="I1854">
        <v>1429920000</v>
      </c>
      <c r="J1854">
        <v>1426703452</v>
      </c>
      <c r="K1854" t="b">
        <v>0</v>
      </c>
      <c r="L1854" s="7">
        <v>131</v>
      </c>
      <c r="M1854" t="b">
        <v>1</v>
      </c>
      <c r="N1854" t="s">
        <v>8256</v>
      </c>
      <c r="O1854" s="5">
        <f t="shared" si="176"/>
        <v>116.96666666666667</v>
      </c>
      <c r="P1854" s="6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74"/>
        <v>42081.77143518519</v>
      </c>
      <c r="T1854" s="10">
        <f t="shared" si="17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8226</v>
      </c>
      <c r="I1855">
        <v>1352860017</v>
      </c>
      <c r="J1855">
        <v>1348536417</v>
      </c>
      <c r="K1855" t="b">
        <v>0</v>
      </c>
      <c r="L1855" s="7">
        <v>14</v>
      </c>
      <c r="M1855" t="b">
        <v>1</v>
      </c>
      <c r="N1855" t="s">
        <v>8256</v>
      </c>
      <c r="O1855" s="5">
        <f t="shared" si="176"/>
        <v>101.875</v>
      </c>
      <c r="P1855" s="6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74"/>
        <v>41177.060381944444</v>
      </c>
      <c r="T1855" s="10">
        <f t="shared" si="17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8226</v>
      </c>
      <c r="I1856">
        <v>1369355437</v>
      </c>
      <c r="J1856">
        <v>1366763437</v>
      </c>
      <c r="K1856" t="b">
        <v>0</v>
      </c>
      <c r="L1856" s="7">
        <v>174</v>
      </c>
      <c r="M1856" t="b">
        <v>1</v>
      </c>
      <c r="N1856" t="s">
        <v>8256</v>
      </c>
      <c r="O1856" s="5">
        <f t="shared" si="176"/>
        <v>102.12366666666665</v>
      </c>
      <c r="P1856" s="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74"/>
        <v>41388.021261574075</v>
      </c>
      <c r="T1856" s="10">
        <f t="shared" si="17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8224</v>
      </c>
      <c r="H1857" t="s">
        <v>8231</v>
      </c>
      <c r="I1857">
        <v>1389012940</v>
      </c>
      <c r="J1857">
        <v>1385124940</v>
      </c>
      <c r="K1857" t="b">
        <v>0</v>
      </c>
      <c r="L1857" s="7">
        <v>191</v>
      </c>
      <c r="M1857" t="b">
        <v>1</v>
      </c>
      <c r="N1857" t="s">
        <v>8256</v>
      </c>
      <c r="O1857" s="5">
        <f t="shared" si="176"/>
        <v>154.05897142857143</v>
      </c>
      <c r="P1857" s="6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74"/>
        <v>41600.538657407407</v>
      </c>
      <c r="T1857" s="10">
        <f t="shared" si="17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8226</v>
      </c>
      <c r="I1858">
        <v>1405715472</v>
      </c>
      <c r="J1858">
        <v>1403901072</v>
      </c>
      <c r="K1858" t="b">
        <v>0</v>
      </c>
      <c r="L1858" s="7">
        <v>38</v>
      </c>
      <c r="M1858" t="b">
        <v>1</v>
      </c>
      <c r="N1858" t="s">
        <v>8256</v>
      </c>
      <c r="O1858" s="5">
        <f t="shared" si="176"/>
        <v>101.25</v>
      </c>
      <c r="P1858" s="6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si="174"/>
        <v>41817.854999999996</v>
      </c>
      <c r="T1858" s="10">
        <f t="shared" si="17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8226</v>
      </c>
      <c r="I1859">
        <v>1410546413</v>
      </c>
      <c r="J1859">
        <v>1407954413</v>
      </c>
      <c r="K1859" t="b">
        <v>0</v>
      </c>
      <c r="L1859" s="7">
        <v>22</v>
      </c>
      <c r="M1859" t="b">
        <v>1</v>
      </c>
      <c r="N1859" t="s">
        <v>8256</v>
      </c>
      <c r="O1859" s="5">
        <f t="shared" si="176"/>
        <v>100</v>
      </c>
      <c r="P1859" s="6">
        <f t="shared" ref="P1859:P1922" si="177">IF(L1859,E1859/L1859,0)</f>
        <v>136.36363636363637</v>
      </c>
      <c r="Q1859" t="str">
        <f t="shared" ref="Q1859:Q1922" si="178">LEFT(N1859,SEARCH("/",N1859,1)-1)</f>
        <v>music</v>
      </c>
      <c r="R1859" t="str">
        <f t="shared" ref="R1859:R1922" si="179">RIGHT(N1859,LEN(N1859)-SEARCH("/",N1859))</f>
        <v>rock</v>
      </c>
      <c r="S1859" s="10">
        <f t="shared" ref="S1859:S1922" si="180">(((J1859/60)/60/24)+DATE(1970,1,1))</f>
        <v>41864.76866898148</v>
      </c>
      <c r="T1859" s="10">
        <f t="shared" ref="T1859:T1922" si="181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8226</v>
      </c>
      <c r="I1860">
        <v>1324014521</v>
      </c>
      <c r="J1860">
        <v>1318826921</v>
      </c>
      <c r="K1860" t="b">
        <v>0</v>
      </c>
      <c r="L1860" s="7">
        <v>149</v>
      </c>
      <c r="M1860" t="b">
        <v>1</v>
      </c>
      <c r="N1860" t="s">
        <v>8256</v>
      </c>
      <c r="O1860" s="5">
        <f t="shared" si="176"/>
        <v>108.74800874800874</v>
      </c>
      <c r="P1860" s="6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80"/>
        <v>40833.200474537036</v>
      </c>
      <c r="T1860" s="10">
        <f t="shared" si="18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8226</v>
      </c>
      <c r="I1861">
        <v>1316716129</v>
      </c>
      <c r="J1861">
        <v>1314124129</v>
      </c>
      <c r="K1861" t="b">
        <v>0</v>
      </c>
      <c r="L1861" s="7">
        <v>56</v>
      </c>
      <c r="M1861" t="b">
        <v>1</v>
      </c>
      <c r="N1861" t="s">
        <v>8256</v>
      </c>
      <c r="O1861" s="5">
        <f t="shared" si="176"/>
        <v>131.83333333333334</v>
      </c>
      <c r="P1861" s="6">
        <f t="shared" si="177"/>
        <v>70.625</v>
      </c>
      <c r="Q1861" t="str">
        <f t="shared" si="178"/>
        <v>music</v>
      </c>
      <c r="R1861" t="str">
        <f t="shared" si="179"/>
        <v>rock</v>
      </c>
      <c r="S1861" s="10">
        <f t="shared" si="180"/>
        <v>40778.770011574074</v>
      </c>
      <c r="T1861" s="10">
        <f t="shared" si="18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8226</v>
      </c>
      <c r="I1862">
        <v>1391706084</v>
      </c>
      <c r="J1862">
        <v>1389891684</v>
      </c>
      <c r="K1862" t="b">
        <v>0</v>
      </c>
      <c r="L1862" s="7">
        <v>19</v>
      </c>
      <c r="M1862" t="b">
        <v>1</v>
      </c>
      <c r="N1862" t="s">
        <v>8256</v>
      </c>
      <c r="O1862" s="5">
        <f t="shared" si="176"/>
        <v>133.46666666666667</v>
      </c>
      <c r="P1862" s="6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80"/>
        <v>41655.709305555552</v>
      </c>
      <c r="T1862" s="10">
        <f t="shared" si="18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8224</v>
      </c>
      <c r="H1863" t="s">
        <v>8227</v>
      </c>
      <c r="I1863">
        <v>1422256341</v>
      </c>
      <c r="J1863">
        <v>1419664341</v>
      </c>
      <c r="K1863" t="b">
        <v>0</v>
      </c>
      <c r="L1863" s="7">
        <v>0</v>
      </c>
      <c r="M1863" t="b">
        <v>0</v>
      </c>
      <c r="N1863" t="s">
        <v>8263</v>
      </c>
      <c r="O1863" s="5">
        <f t="shared" si="176"/>
        <v>0</v>
      </c>
      <c r="P1863" s="6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0">
        <f t="shared" si="180"/>
        <v>42000.300243055557</v>
      </c>
      <c r="T1863" s="10">
        <f t="shared" si="18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8226</v>
      </c>
      <c r="I1864">
        <v>1488958200</v>
      </c>
      <c r="J1864">
        <v>1484912974</v>
      </c>
      <c r="K1864" t="b">
        <v>0</v>
      </c>
      <c r="L1864" s="7">
        <v>16</v>
      </c>
      <c r="M1864" t="b">
        <v>0</v>
      </c>
      <c r="N1864" t="s">
        <v>8263</v>
      </c>
      <c r="O1864" s="5">
        <f t="shared" si="176"/>
        <v>8.0833333333333321</v>
      </c>
      <c r="P1864" s="6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80"/>
        <v>42755.492754629624</v>
      </c>
      <c r="T1864" s="10">
        <f t="shared" si="18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8226</v>
      </c>
      <c r="I1865">
        <v>1402600085</v>
      </c>
      <c r="J1865">
        <v>1400008085</v>
      </c>
      <c r="K1865" t="b">
        <v>0</v>
      </c>
      <c r="L1865" s="7">
        <v>2</v>
      </c>
      <c r="M1865" t="b">
        <v>0</v>
      </c>
      <c r="N1865" t="s">
        <v>8263</v>
      </c>
      <c r="O1865" s="5">
        <f t="shared" si="176"/>
        <v>0.4</v>
      </c>
      <c r="P1865" s="6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0">
        <f t="shared" si="180"/>
        <v>41772.797280092593</v>
      </c>
      <c r="T1865" s="10">
        <f t="shared" si="18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8226</v>
      </c>
      <c r="I1866">
        <v>1399223500</v>
      </c>
      <c r="J1866">
        <v>1396631500</v>
      </c>
      <c r="K1866" t="b">
        <v>0</v>
      </c>
      <c r="L1866" s="7">
        <v>48</v>
      </c>
      <c r="M1866" t="b">
        <v>0</v>
      </c>
      <c r="N1866" t="s">
        <v>8263</v>
      </c>
      <c r="O1866" s="5">
        <f t="shared" si="176"/>
        <v>42.892307692307689</v>
      </c>
      <c r="P1866" s="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80"/>
        <v>41733.716435185182</v>
      </c>
      <c r="T1866" s="10">
        <f t="shared" si="18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8224</v>
      </c>
      <c r="H1867" t="s">
        <v>8227</v>
      </c>
      <c r="I1867">
        <v>1478425747</v>
      </c>
      <c r="J1867">
        <v>1475398147</v>
      </c>
      <c r="K1867" t="b">
        <v>0</v>
      </c>
      <c r="L1867" s="7">
        <v>2</v>
      </c>
      <c r="M1867" t="b">
        <v>0</v>
      </c>
      <c r="N1867" t="s">
        <v>8263</v>
      </c>
      <c r="O1867" s="5">
        <f t="shared" si="176"/>
        <v>3.6363636363636364E-3</v>
      </c>
      <c r="P1867" s="6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0">
        <f t="shared" si="180"/>
        <v>42645.367442129631</v>
      </c>
      <c r="T1867" s="10">
        <f t="shared" si="18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8226</v>
      </c>
      <c r="I1868">
        <v>1488340800</v>
      </c>
      <c r="J1868">
        <v>1483768497</v>
      </c>
      <c r="K1868" t="b">
        <v>0</v>
      </c>
      <c r="L1868" s="7">
        <v>2</v>
      </c>
      <c r="M1868" t="b">
        <v>0</v>
      </c>
      <c r="N1868" t="s">
        <v>8263</v>
      </c>
      <c r="O1868" s="5">
        <f t="shared" si="176"/>
        <v>0.5</v>
      </c>
      <c r="P1868" s="6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80"/>
        <v>42742.246493055558</v>
      </c>
      <c r="T1868" s="10">
        <f t="shared" si="18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8226</v>
      </c>
      <c r="I1869">
        <v>1478383912</v>
      </c>
      <c r="J1869">
        <v>1475791912</v>
      </c>
      <c r="K1869" t="b">
        <v>0</v>
      </c>
      <c r="L1869" s="7">
        <v>1</v>
      </c>
      <c r="M1869" t="b">
        <v>0</v>
      </c>
      <c r="N1869" t="s">
        <v>8263</v>
      </c>
      <c r="O1869" s="5">
        <f t="shared" si="176"/>
        <v>0.05</v>
      </c>
      <c r="P1869" s="6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80"/>
        <v>42649.924907407403</v>
      </c>
      <c r="T1869" s="10">
        <f t="shared" si="18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8226</v>
      </c>
      <c r="I1870">
        <v>1450166340</v>
      </c>
      <c r="J1870">
        <v>1448044925</v>
      </c>
      <c r="K1870" t="b">
        <v>0</v>
      </c>
      <c r="L1870" s="7">
        <v>17</v>
      </c>
      <c r="M1870" t="b">
        <v>0</v>
      </c>
      <c r="N1870" t="s">
        <v>8263</v>
      </c>
      <c r="O1870" s="5">
        <f t="shared" si="176"/>
        <v>4.8680000000000003</v>
      </c>
      <c r="P1870" s="6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80"/>
        <v>42328.779224537036</v>
      </c>
      <c r="T1870" s="10">
        <f t="shared" si="18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8226</v>
      </c>
      <c r="I1871">
        <v>1483488249</v>
      </c>
      <c r="J1871">
        <v>1480896249</v>
      </c>
      <c r="K1871" t="b">
        <v>0</v>
      </c>
      <c r="L1871" s="7">
        <v>0</v>
      </c>
      <c r="M1871" t="b">
        <v>0</v>
      </c>
      <c r="N1871" t="s">
        <v>8263</v>
      </c>
      <c r="O1871" s="5">
        <f t="shared" si="176"/>
        <v>0</v>
      </c>
      <c r="P1871" s="6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0">
        <f t="shared" si="180"/>
        <v>42709.002881944441</v>
      </c>
      <c r="T1871" s="10">
        <f t="shared" si="18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8226</v>
      </c>
      <c r="I1872">
        <v>1454213820</v>
      </c>
      <c r="J1872">
        <v>1451723535</v>
      </c>
      <c r="K1872" t="b">
        <v>0</v>
      </c>
      <c r="L1872" s="7">
        <v>11</v>
      </c>
      <c r="M1872" t="b">
        <v>0</v>
      </c>
      <c r="N1872" t="s">
        <v>8263</v>
      </c>
      <c r="O1872" s="5">
        <f t="shared" si="176"/>
        <v>10.314285714285715</v>
      </c>
      <c r="P1872" s="6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80"/>
        <v>42371.355729166666</v>
      </c>
      <c r="T1872" s="10">
        <f t="shared" si="18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8226</v>
      </c>
      <c r="I1873">
        <v>1416512901</v>
      </c>
      <c r="J1873">
        <v>1413053301</v>
      </c>
      <c r="K1873" t="b">
        <v>0</v>
      </c>
      <c r="L1873" s="7">
        <v>95</v>
      </c>
      <c r="M1873" t="b">
        <v>0</v>
      </c>
      <c r="N1873" t="s">
        <v>8263</v>
      </c>
      <c r="O1873" s="5">
        <f t="shared" si="176"/>
        <v>71.784615384615378</v>
      </c>
      <c r="P1873" s="6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80"/>
        <v>41923.783576388887</v>
      </c>
      <c r="T1873" s="10">
        <f t="shared" si="18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8226</v>
      </c>
      <c r="I1874">
        <v>1435633602</v>
      </c>
      <c r="J1874">
        <v>1433041602</v>
      </c>
      <c r="K1874" t="b">
        <v>0</v>
      </c>
      <c r="L1874" s="7">
        <v>13</v>
      </c>
      <c r="M1874" t="b">
        <v>0</v>
      </c>
      <c r="N1874" t="s">
        <v>8263</v>
      </c>
      <c r="O1874" s="5">
        <f t="shared" si="176"/>
        <v>1.06</v>
      </c>
      <c r="P1874" s="6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80"/>
        <v>42155.129652777774</v>
      </c>
      <c r="T1874" s="10">
        <f t="shared" si="18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8224</v>
      </c>
      <c r="H1875" t="s">
        <v>8231</v>
      </c>
      <c r="I1875">
        <v>1436373900</v>
      </c>
      <c r="J1875">
        <v>1433861210</v>
      </c>
      <c r="K1875" t="b">
        <v>0</v>
      </c>
      <c r="L1875" s="7">
        <v>2</v>
      </c>
      <c r="M1875" t="b">
        <v>0</v>
      </c>
      <c r="N1875" t="s">
        <v>8263</v>
      </c>
      <c r="O1875" s="5">
        <f t="shared" si="176"/>
        <v>0.44999999999999996</v>
      </c>
      <c r="P1875" s="6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80"/>
        <v>42164.615856481483</v>
      </c>
      <c r="T1875" s="10">
        <f t="shared" si="18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8226</v>
      </c>
      <c r="I1876">
        <v>1467155733</v>
      </c>
      <c r="J1876">
        <v>1465427733</v>
      </c>
      <c r="K1876" t="b">
        <v>0</v>
      </c>
      <c r="L1876" s="7">
        <v>2</v>
      </c>
      <c r="M1876" t="b">
        <v>0</v>
      </c>
      <c r="N1876" t="s">
        <v>8263</v>
      </c>
      <c r="O1876" s="5">
        <f t="shared" si="176"/>
        <v>1.6250000000000001E-2</v>
      </c>
      <c r="P1876" s="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80"/>
        <v>42529.969131944439</v>
      </c>
      <c r="T1876" s="10">
        <f t="shared" si="18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8226</v>
      </c>
      <c r="I1877">
        <v>1470519308</v>
      </c>
      <c r="J1877">
        <v>1465335308</v>
      </c>
      <c r="K1877" t="b">
        <v>0</v>
      </c>
      <c r="L1877" s="7">
        <v>3</v>
      </c>
      <c r="M1877" t="b">
        <v>0</v>
      </c>
      <c r="N1877" t="s">
        <v>8263</v>
      </c>
      <c r="O1877" s="5">
        <f t="shared" si="176"/>
        <v>0.51</v>
      </c>
      <c r="P1877" s="6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80"/>
        <v>42528.899398148147</v>
      </c>
      <c r="T1877" s="10">
        <f t="shared" si="18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8224</v>
      </c>
      <c r="H1878" t="s">
        <v>8228</v>
      </c>
      <c r="I1878">
        <v>1402901405</v>
      </c>
      <c r="J1878">
        <v>1400309405</v>
      </c>
      <c r="K1878" t="b">
        <v>0</v>
      </c>
      <c r="L1878" s="7">
        <v>0</v>
      </c>
      <c r="M1878" t="b">
        <v>0</v>
      </c>
      <c r="N1878" t="s">
        <v>8263</v>
      </c>
      <c r="O1878" s="5">
        <f t="shared" si="176"/>
        <v>0</v>
      </c>
      <c r="P1878" s="6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0">
        <f t="shared" si="180"/>
        <v>41776.284780092588</v>
      </c>
      <c r="T1878" s="10">
        <f t="shared" si="18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8226</v>
      </c>
      <c r="I1879">
        <v>1425170525</v>
      </c>
      <c r="J1879">
        <v>1422664925</v>
      </c>
      <c r="K1879" t="b">
        <v>0</v>
      </c>
      <c r="L1879" s="7">
        <v>0</v>
      </c>
      <c r="M1879" t="b">
        <v>0</v>
      </c>
      <c r="N1879" t="s">
        <v>8263</v>
      </c>
      <c r="O1879" s="5">
        <f t="shared" si="176"/>
        <v>0</v>
      </c>
      <c r="P1879" s="6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0">
        <f t="shared" si="180"/>
        <v>42035.029224537036</v>
      </c>
      <c r="T1879" s="10">
        <f t="shared" si="18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8224</v>
      </c>
      <c r="H1880" t="s">
        <v>8228</v>
      </c>
      <c r="I1880">
        <v>1402618355</v>
      </c>
      <c r="J1880">
        <v>1400026355</v>
      </c>
      <c r="K1880" t="b">
        <v>0</v>
      </c>
      <c r="L1880" s="7">
        <v>0</v>
      </c>
      <c r="M1880" t="b">
        <v>0</v>
      </c>
      <c r="N1880" t="s">
        <v>8263</v>
      </c>
      <c r="O1880" s="5">
        <f t="shared" si="176"/>
        <v>0</v>
      </c>
      <c r="P1880" s="6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0">
        <f t="shared" si="180"/>
        <v>41773.008738425924</v>
      </c>
      <c r="T1880" s="10">
        <f t="shared" si="18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8224</v>
      </c>
      <c r="H1881" t="s">
        <v>8229</v>
      </c>
      <c r="I1881">
        <v>1457966129</v>
      </c>
      <c r="J1881">
        <v>1455377729</v>
      </c>
      <c r="K1881" t="b">
        <v>0</v>
      </c>
      <c r="L1881" s="7">
        <v>2</v>
      </c>
      <c r="M1881" t="b">
        <v>0</v>
      </c>
      <c r="N1881" t="s">
        <v>8263</v>
      </c>
      <c r="O1881" s="5">
        <f t="shared" si="176"/>
        <v>0.12</v>
      </c>
      <c r="P1881" s="6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0">
        <f t="shared" si="180"/>
        <v>42413.649641203709</v>
      </c>
      <c r="T1881" s="10">
        <f t="shared" si="18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8224</v>
      </c>
      <c r="H1882" t="s">
        <v>8227</v>
      </c>
      <c r="I1882">
        <v>1459341380</v>
      </c>
      <c r="J1882">
        <v>1456839380</v>
      </c>
      <c r="K1882" t="b">
        <v>0</v>
      </c>
      <c r="L1882" s="7">
        <v>24</v>
      </c>
      <c r="M1882" t="b">
        <v>0</v>
      </c>
      <c r="N1882" t="s">
        <v>8263</v>
      </c>
      <c r="O1882" s="5">
        <f t="shared" si="176"/>
        <v>20.080000000000002</v>
      </c>
      <c r="P1882" s="6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80"/>
        <v>42430.566898148143</v>
      </c>
      <c r="T1882" s="10">
        <f t="shared" si="18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8226</v>
      </c>
      <c r="I1883">
        <v>1425955189</v>
      </c>
      <c r="J1883">
        <v>1423366789</v>
      </c>
      <c r="K1883" t="b">
        <v>0</v>
      </c>
      <c r="L1883" s="7">
        <v>70</v>
      </c>
      <c r="M1883" t="b">
        <v>1</v>
      </c>
      <c r="N1883" t="s">
        <v>8259</v>
      </c>
      <c r="O1883" s="5">
        <f t="shared" si="176"/>
        <v>172.68449999999999</v>
      </c>
      <c r="P1883" s="6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80"/>
        <v>42043.152650462958</v>
      </c>
      <c r="T1883" s="10">
        <f t="shared" si="18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8226</v>
      </c>
      <c r="I1884">
        <v>1341964080</v>
      </c>
      <c r="J1884">
        <v>1339109212</v>
      </c>
      <c r="K1884" t="b">
        <v>0</v>
      </c>
      <c r="L1884" s="7">
        <v>81</v>
      </c>
      <c r="M1884" t="b">
        <v>1</v>
      </c>
      <c r="N1884" t="s">
        <v>8259</v>
      </c>
      <c r="O1884" s="5">
        <f t="shared" si="176"/>
        <v>100.8955223880597</v>
      </c>
      <c r="P1884" s="6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80"/>
        <v>41067.949212962965</v>
      </c>
      <c r="T1884" s="10">
        <f t="shared" si="18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8226</v>
      </c>
      <c r="I1885">
        <v>1333921508</v>
      </c>
      <c r="J1885">
        <v>1331333108</v>
      </c>
      <c r="K1885" t="b">
        <v>0</v>
      </c>
      <c r="L1885" s="7">
        <v>32</v>
      </c>
      <c r="M1885" t="b">
        <v>1</v>
      </c>
      <c r="N1885" t="s">
        <v>8259</v>
      </c>
      <c r="O1885" s="5">
        <f t="shared" si="176"/>
        <v>104.8048048048048</v>
      </c>
      <c r="P1885" s="6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80"/>
        <v>40977.948009259257</v>
      </c>
      <c r="T1885" s="10">
        <f t="shared" si="18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8226</v>
      </c>
      <c r="I1886">
        <v>1354017600</v>
      </c>
      <c r="J1886">
        <v>1350967535</v>
      </c>
      <c r="K1886" t="b">
        <v>0</v>
      </c>
      <c r="L1886" s="7">
        <v>26</v>
      </c>
      <c r="M1886" t="b">
        <v>1</v>
      </c>
      <c r="N1886" t="s">
        <v>8259</v>
      </c>
      <c r="O1886" s="5">
        <f t="shared" si="176"/>
        <v>135.1</v>
      </c>
      <c r="P1886" s="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80"/>
        <v>41205.198321759257</v>
      </c>
      <c r="T1886" s="10">
        <f t="shared" si="18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8226</v>
      </c>
      <c r="I1887">
        <v>1344636000</v>
      </c>
      <c r="J1887">
        <v>1341800110</v>
      </c>
      <c r="K1887" t="b">
        <v>0</v>
      </c>
      <c r="L1887" s="7">
        <v>105</v>
      </c>
      <c r="M1887" t="b">
        <v>1</v>
      </c>
      <c r="N1887" t="s">
        <v>8259</v>
      </c>
      <c r="O1887" s="5">
        <f t="shared" si="176"/>
        <v>116.32786885245903</v>
      </c>
      <c r="P1887" s="6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80"/>
        <v>41099.093865740739</v>
      </c>
      <c r="T1887" s="10">
        <f t="shared" si="18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8226</v>
      </c>
      <c r="I1888">
        <v>1415832338</v>
      </c>
      <c r="J1888">
        <v>1413236738</v>
      </c>
      <c r="K1888" t="b">
        <v>0</v>
      </c>
      <c r="L1888" s="7">
        <v>29</v>
      </c>
      <c r="M1888" t="b">
        <v>1</v>
      </c>
      <c r="N1888" t="s">
        <v>8259</v>
      </c>
      <c r="O1888" s="5">
        <f t="shared" si="176"/>
        <v>102.08333333333333</v>
      </c>
      <c r="P1888" s="6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80"/>
        <v>41925.906689814816</v>
      </c>
      <c r="T1888" s="10">
        <f t="shared" si="18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8224</v>
      </c>
      <c r="H1889" t="s">
        <v>8229</v>
      </c>
      <c r="I1889">
        <v>1449178200</v>
      </c>
      <c r="J1889">
        <v>1447614732</v>
      </c>
      <c r="K1889" t="b">
        <v>0</v>
      </c>
      <c r="L1889" s="7">
        <v>8</v>
      </c>
      <c r="M1889" t="b">
        <v>1</v>
      </c>
      <c r="N1889" t="s">
        <v>8259</v>
      </c>
      <c r="O1889" s="5">
        <f t="shared" si="176"/>
        <v>111.16666666666666</v>
      </c>
      <c r="P1889" s="6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80"/>
        <v>42323.800138888888</v>
      </c>
      <c r="T1889" s="10">
        <f t="shared" si="18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8226</v>
      </c>
      <c r="I1890">
        <v>1275368340</v>
      </c>
      <c r="J1890">
        <v>1272692732</v>
      </c>
      <c r="K1890" t="b">
        <v>0</v>
      </c>
      <c r="L1890" s="7">
        <v>89</v>
      </c>
      <c r="M1890" t="b">
        <v>1</v>
      </c>
      <c r="N1890" t="s">
        <v>8259</v>
      </c>
      <c r="O1890" s="5">
        <f t="shared" si="176"/>
        <v>166.08</v>
      </c>
      <c r="P1890" s="6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80"/>
        <v>40299.239953703705</v>
      </c>
      <c r="T1890" s="10">
        <f t="shared" si="18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8226</v>
      </c>
      <c r="I1891">
        <v>1363024946</v>
      </c>
      <c r="J1891">
        <v>1359140546</v>
      </c>
      <c r="K1891" t="b">
        <v>0</v>
      </c>
      <c r="L1891" s="7">
        <v>44</v>
      </c>
      <c r="M1891" t="b">
        <v>1</v>
      </c>
      <c r="N1891" t="s">
        <v>8259</v>
      </c>
      <c r="O1891" s="5">
        <f t="shared" si="176"/>
        <v>106.60000000000001</v>
      </c>
      <c r="P1891" s="6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80"/>
        <v>41299.793356481481</v>
      </c>
      <c r="T1891" s="10">
        <f t="shared" si="18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8226</v>
      </c>
      <c r="I1892">
        <v>1355597528</v>
      </c>
      <c r="J1892">
        <v>1353005528</v>
      </c>
      <c r="K1892" t="b">
        <v>0</v>
      </c>
      <c r="L1892" s="7">
        <v>246</v>
      </c>
      <c r="M1892" t="b">
        <v>1</v>
      </c>
      <c r="N1892" t="s">
        <v>8259</v>
      </c>
      <c r="O1892" s="5">
        <f t="shared" si="176"/>
        <v>144.58441666666667</v>
      </c>
      <c r="P1892" s="6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80"/>
        <v>41228.786203703705</v>
      </c>
      <c r="T1892" s="10">
        <f t="shared" si="18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8226</v>
      </c>
      <c r="I1893">
        <v>1279778400</v>
      </c>
      <c r="J1893">
        <v>1275851354</v>
      </c>
      <c r="K1893" t="b">
        <v>0</v>
      </c>
      <c r="L1893" s="7">
        <v>120</v>
      </c>
      <c r="M1893" t="b">
        <v>1</v>
      </c>
      <c r="N1893" t="s">
        <v>8259</v>
      </c>
      <c r="O1893" s="5">
        <f t="shared" si="176"/>
        <v>105.55000000000001</v>
      </c>
      <c r="P1893" s="6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80"/>
        <v>40335.798078703701</v>
      </c>
      <c r="T1893" s="10">
        <f t="shared" si="18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8226</v>
      </c>
      <c r="I1894">
        <v>1307459881</v>
      </c>
      <c r="J1894">
        <v>1304867881</v>
      </c>
      <c r="K1894" t="b">
        <v>0</v>
      </c>
      <c r="L1894" s="7">
        <v>26</v>
      </c>
      <c r="M1894" t="b">
        <v>1</v>
      </c>
      <c r="N1894" t="s">
        <v>8259</v>
      </c>
      <c r="O1894" s="5">
        <f t="shared" si="176"/>
        <v>136.60000000000002</v>
      </c>
      <c r="P1894" s="6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80"/>
        <v>40671.637511574074</v>
      </c>
      <c r="T1894" s="10">
        <f t="shared" si="18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8226</v>
      </c>
      <c r="I1895">
        <v>1302926340</v>
      </c>
      <c r="J1895">
        <v>1301524585</v>
      </c>
      <c r="K1895" t="b">
        <v>0</v>
      </c>
      <c r="L1895" s="7">
        <v>45</v>
      </c>
      <c r="M1895" t="b">
        <v>1</v>
      </c>
      <c r="N1895" t="s">
        <v>8259</v>
      </c>
      <c r="O1895" s="5">
        <f t="shared" si="176"/>
        <v>104</v>
      </c>
      <c r="P1895" s="6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80"/>
        <v>40632.94195601852</v>
      </c>
      <c r="T1895" s="10">
        <f t="shared" si="18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8226</v>
      </c>
      <c r="I1896">
        <v>1329082983</v>
      </c>
      <c r="J1896">
        <v>1326404583</v>
      </c>
      <c r="K1896" t="b">
        <v>0</v>
      </c>
      <c r="L1896" s="7">
        <v>20</v>
      </c>
      <c r="M1896" t="b">
        <v>1</v>
      </c>
      <c r="N1896" t="s">
        <v>8259</v>
      </c>
      <c r="O1896" s="5">
        <f t="shared" si="176"/>
        <v>114.5</v>
      </c>
      <c r="P1896" s="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80"/>
        <v>40920.904895833337</v>
      </c>
      <c r="T1896" s="10">
        <f t="shared" si="18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8226</v>
      </c>
      <c r="I1897">
        <v>1445363722</v>
      </c>
      <c r="J1897">
        <v>1442771722</v>
      </c>
      <c r="K1897" t="b">
        <v>0</v>
      </c>
      <c r="L1897" s="7">
        <v>47</v>
      </c>
      <c r="M1897" t="b">
        <v>1</v>
      </c>
      <c r="N1897" t="s">
        <v>8259</v>
      </c>
      <c r="O1897" s="5">
        <f t="shared" si="176"/>
        <v>101.71957671957672</v>
      </c>
      <c r="P1897" s="6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80"/>
        <v>42267.746782407412</v>
      </c>
      <c r="T1897" s="10">
        <f t="shared" si="18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8226</v>
      </c>
      <c r="I1898">
        <v>1334250165</v>
      </c>
      <c r="J1898">
        <v>1331658165</v>
      </c>
      <c r="K1898" t="b">
        <v>0</v>
      </c>
      <c r="L1898" s="7">
        <v>13</v>
      </c>
      <c r="M1898" t="b">
        <v>1</v>
      </c>
      <c r="N1898" t="s">
        <v>8259</v>
      </c>
      <c r="O1898" s="5">
        <f t="shared" si="176"/>
        <v>123.94678492239468</v>
      </c>
      <c r="P1898" s="6">
        <f t="shared" si="177"/>
        <v>43</v>
      </c>
      <c r="Q1898" t="str">
        <f t="shared" si="178"/>
        <v>music</v>
      </c>
      <c r="R1898" t="str">
        <f t="shared" si="179"/>
        <v>indie rock</v>
      </c>
      <c r="S1898" s="10">
        <f t="shared" si="180"/>
        <v>40981.710243055553</v>
      </c>
      <c r="T1898" s="10">
        <f t="shared" si="18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8226</v>
      </c>
      <c r="I1899">
        <v>1393966800</v>
      </c>
      <c r="J1899">
        <v>1392040806</v>
      </c>
      <c r="K1899" t="b">
        <v>0</v>
      </c>
      <c r="L1899" s="7">
        <v>183</v>
      </c>
      <c r="M1899" t="b">
        <v>1</v>
      </c>
      <c r="N1899" t="s">
        <v>8259</v>
      </c>
      <c r="O1899" s="5">
        <f t="shared" si="176"/>
        <v>102.45669291338582</v>
      </c>
      <c r="P1899" s="6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80"/>
        <v>41680.583402777782</v>
      </c>
      <c r="T1899" s="10">
        <f t="shared" si="18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8226</v>
      </c>
      <c r="I1900">
        <v>1454349600</v>
      </c>
      <c r="J1900">
        <v>1451277473</v>
      </c>
      <c r="K1900" t="b">
        <v>0</v>
      </c>
      <c r="L1900" s="7">
        <v>21</v>
      </c>
      <c r="M1900" t="b">
        <v>1</v>
      </c>
      <c r="N1900" t="s">
        <v>8259</v>
      </c>
      <c r="O1900" s="5">
        <f t="shared" si="176"/>
        <v>144.5</v>
      </c>
      <c r="P1900" s="6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80"/>
        <v>42366.192974537036</v>
      </c>
      <c r="T1900" s="10">
        <f t="shared" si="18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8226</v>
      </c>
      <c r="I1901">
        <v>1427319366</v>
      </c>
      <c r="J1901">
        <v>1424730966</v>
      </c>
      <c r="K1901" t="b">
        <v>0</v>
      </c>
      <c r="L1901" s="7">
        <v>42</v>
      </c>
      <c r="M1901" t="b">
        <v>1</v>
      </c>
      <c r="N1901" t="s">
        <v>8259</v>
      </c>
      <c r="O1901" s="5">
        <f t="shared" si="176"/>
        <v>133.33333333333331</v>
      </c>
      <c r="P1901" s="6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80"/>
        <v>42058.941736111112</v>
      </c>
      <c r="T1901" s="10">
        <f t="shared" si="18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8226</v>
      </c>
      <c r="I1902">
        <v>1349517540</v>
      </c>
      <c r="J1902">
        <v>1347137731</v>
      </c>
      <c r="K1902" t="b">
        <v>0</v>
      </c>
      <c r="L1902" s="7">
        <v>54</v>
      </c>
      <c r="M1902" t="b">
        <v>1</v>
      </c>
      <c r="N1902" t="s">
        <v>8259</v>
      </c>
      <c r="O1902" s="5">
        <f t="shared" si="176"/>
        <v>109.3644</v>
      </c>
      <c r="P1902" s="6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80"/>
        <v>41160.871886574074</v>
      </c>
      <c r="T1902" s="10">
        <f t="shared" si="18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8224</v>
      </c>
      <c r="H1903" t="s">
        <v>8227</v>
      </c>
      <c r="I1903">
        <v>1432299600</v>
      </c>
      <c r="J1903">
        <v>1429707729</v>
      </c>
      <c r="K1903" t="b">
        <v>0</v>
      </c>
      <c r="L1903" s="7">
        <v>25</v>
      </c>
      <c r="M1903" t="b">
        <v>0</v>
      </c>
      <c r="N1903" t="s">
        <v>8274</v>
      </c>
      <c r="O1903" s="5">
        <f t="shared" si="176"/>
        <v>2.6969696969696968</v>
      </c>
      <c r="P1903" s="6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80"/>
        <v>42116.54315972222</v>
      </c>
      <c r="T1903" s="10">
        <f t="shared" si="18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8224</v>
      </c>
      <c r="H1904" t="s">
        <v>8229</v>
      </c>
      <c r="I1904">
        <v>1425495447</v>
      </c>
      <c r="J1904">
        <v>1422903447</v>
      </c>
      <c r="K1904" t="b">
        <v>0</v>
      </c>
      <c r="L1904" s="7">
        <v>3</v>
      </c>
      <c r="M1904" t="b">
        <v>0</v>
      </c>
      <c r="N1904" t="s">
        <v>8274</v>
      </c>
      <c r="O1904" s="5">
        <f t="shared" si="176"/>
        <v>1.2</v>
      </c>
      <c r="P1904" s="6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0">
        <f t="shared" si="180"/>
        <v>42037.789895833332</v>
      </c>
      <c r="T1904" s="10">
        <f t="shared" si="18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8226</v>
      </c>
      <c r="I1905">
        <v>1485541791</v>
      </c>
      <c r="J1905">
        <v>1480357791</v>
      </c>
      <c r="K1905" t="b">
        <v>0</v>
      </c>
      <c r="L1905" s="7">
        <v>41</v>
      </c>
      <c r="M1905" t="b">
        <v>0</v>
      </c>
      <c r="N1905" t="s">
        <v>8274</v>
      </c>
      <c r="O1905" s="5">
        <f t="shared" ref="O1905:O1968" si="182">(E1905/D1905)*100</f>
        <v>46.6</v>
      </c>
      <c r="P1905" s="6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80"/>
        <v>42702.770729166667</v>
      </c>
      <c r="T1905" s="10">
        <f t="shared" si="18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8226</v>
      </c>
      <c r="I1906">
        <v>1451752021</v>
      </c>
      <c r="J1906">
        <v>1447864021</v>
      </c>
      <c r="K1906" t="b">
        <v>0</v>
      </c>
      <c r="L1906" s="7">
        <v>2</v>
      </c>
      <c r="M1906" t="b">
        <v>0</v>
      </c>
      <c r="N1906" t="s">
        <v>8274</v>
      </c>
      <c r="O1906" s="5">
        <f t="shared" si="182"/>
        <v>0.1</v>
      </c>
      <c r="P1906" s="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80"/>
        <v>42326.685428240744</v>
      </c>
      <c r="T1906" s="10">
        <f t="shared" si="18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8226</v>
      </c>
      <c r="I1907">
        <v>1410127994</v>
      </c>
      <c r="J1907">
        <v>1407535994</v>
      </c>
      <c r="K1907" t="b">
        <v>0</v>
      </c>
      <c r="L1907" s="7">
        <v>4</v>
      </c>
      <c r="M1907" t="b">
        <v>0</v>
      </c>
      <c r="N1907" t="s">
        <v>8274</v>
      </c>
      <c r="O1907" s="5">
        <f t="shared" si="182"/>
        <v>0.16800000000000001</v>
      </c>
      <c r="P1907" s="6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80"/>
        <v>41859.925856481481</v>
      </c>
      <c r="T1907" s="10">
        <f t="shared" si="18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8226</v>
      </c>
      <c r="I1908">
        <v>1466697983</v>
      </c>
      <c r="J1908">
        <v>1464105983</v>
      </c>
      <c r="K1908" t="b">
        <v>0</v>
      </c>
      <c r="L1908" s="7">
        <v>99</v>
      </c>
      <c r="M1908" t="b">
        <v>0</v>
      </c>
      <c r="N1908" t="s">
        <v>8274</v>
      </c>
      <c r="O1908" s="5">
        <f t="shared" si="182"/>
        <v>42.76</v>
      </c>
      <c r="P1908" s="6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80"/>
        <v>42514.671099537038</v>
      </c>
      <c r="T1908" s="10">
        <f t="shared" si="18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8226</v>
      </c>
      <c r="I1909">
        <v>1400853925</v>
      </c>
      <c r="J1909">
        <v>1399557925</v>
      </c>
      <c r="K1909" t="b">
        <v>0</v>
      </c>
      <c r="L1909" s="7">
        <v>4</v>
      </c>
      <c r="M1909" t="b">
        <v>0</v>
      </c>
      <c r="N1909" t="s">
        <v>8274</v>
      </c>
      <c r="O1909" s="5">
        <f t="shared" si="182"/>
        <v>0.28333333333333333</v>
      </c>
      <c r="P1909" s="6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80"/>
        <v>41767.587094907409</v>
      </c>
      <c r="T1909" s="10">
        <f t="shared" si="18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8226</v>
      </c>
      <c r="I1910">
        <v>1483048900</v>
      </c>
      <c r="J1910">
        <v>1480456900</v>
      </c>
      <c r="K1910" t="b">
        <v>0</v>
      </c>
      <c r="L1910" s="7">
        <v>4</v>
      </c>
      <c r="M1910" t="b">
        <v>0</v>
      </c>
      <c r="N1910" t="s">
        <v>8274</v>
      </c>
      <c r="O1910" s="5">
        <f t="shared" si="182"/>
        <v>1.7319999999999998</v>
      </c>
      <c r="P1910" s="6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80"/>
        <v>42703.917824074073</v>
      </c>
      <c r="T1910" s="10">
        <f t="shared" si="18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8226</v>
      </c>
      <c r="I1911">
        <v>1414059479</v>
      </c>
      <c r="J1911">
        <v>1411467479</v>
      </c>
      <c r="K1911" t="b">
        <v>0</v>
      </c>
      <c r="L1911" s="7">
        <v>38</v>
      </c>
      <c r="M1911" t="b">
        <v>0</v>
      </c>
      <c r="N1911" t="s">
        <v>8274</v>
      </c>
      <c r="O1911" s="5">
        <f t="shared" si="182"/>
        <v>14.111428571428572</v>
      </c>
      <c r="P1911" s="6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80"/>
        <v>41905.429155092592</v>
      </c>
      <c r="T1911" s="10">
        <f t="shared" si="18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8224</v>
      </c>
      <c r="H1912" t="s">
        <v>8229</v>
      </c>
      <c r="I1912">
        <v>1446331500</v>
      </c>
      <c r="J1912">
        <v>1442531217</v>
      </c>
      <c r="K1912" t="b">
        <v>0</v>
      </c>
      <c r="L1912" s="7">
        <v>285</v>
      </c>
      <c r="M1912" t="b">
        <v>0</v>
      </c>
      <c r="N1912" t="s">
        <v>8274</v>
      </c>
      <c r="O1912" s="5">
        <f t="shared" si="182"/>
        <v>39.395294117647055</v>
      </c>
      <c r="P1912" s="6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80"/>
        <v>42264.963159722218</v>
      </c>
      <c r="T1912" s="10">
        <f t="shared" si="18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8224</v>
      </c>
      <c r="H1913" t="s">
        <v>8230</v>
      </c>
      <c r="I1913">
        <v>1407545334</v>
      </c>
      <c r="J1913">
        <v>1404953334</v>
      </c>
      <c r="K1913" t="b">
        <v>0</v>
      </c>
      <c r="L1913" s="7">
        <v>1</v>
      </c>
      <c r="M1913" t="b">
        <v>0</v>
      </c>
      <c r="N1913" t="s">
        <v>8274</v>
      </c>
      <c r="O1913" s="5">
        <f t="shared" si="182"/>
        <v>2.3529411764705882E-2</v>
      </c>
      <c r="P1913" s="6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80"/>
        <v>41830.033958333333</v>
      </c>
      <c r="T1913" s="10">
        <f t="shared" si="18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8226</v>
      </c>
      <c r="I1914">
        <v>1433395560</v>
      </c>
      <c r="J1914">
        <v>1430803560</v>
      </c>
      <c r="K1914" t="b">
        <v>0</v>
      </c>
      <c r="L1914" s="7">
        <v>42</v>
      </c>
      <c r="M1914" t="b">
        <v>0</v>
      </c>
      <c r="N1914" t="s">
        <v>8274</v>
      </c>
      <c r="O1914" s="5">
        <f t="shared" si="182"/>
        <v>59.3</v>
      </c>
      <c r="P1914" s="6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80"/>
        <v>42129.226388888885</v>
      </c>
      <c r="T1914" s="10">
        <f t="shared" si="18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8224</v>
      </c>
      <c r="H1915" t="s">
        <v>8227</v>
      </c>
      <c r="I1915">
        <v>1412770578</v>
      </c>
      <c r="J1915">
        <v>1410178578</v>
      </c>
      <c r="K1915" t="b">
        <v>0</v>
      </c>
      <c r="L1915" s="7">
        <v>26</v>
      </c>
      <c r="M1915" t="b">
        <v>0</v>
      </c>
      <c r="N1915" t="s">
        <v>8274</v>
      </c>
      <c r="O1915" s="5">
        <f t="shared" si="182"/>
        <v>1.3270833333333334</v>
      </c>
      <c r="P1915" s="6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80"/>
        <v>41890.511319444442</v>
      </c>
      <c r="T1915" s="10">
        <f t="shared" si="18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8226</v>
      </c>
      <c r="I1916">
        <v>1414814340</v>
      </c>
      <c r="J1916">
        <v>1413519073</v>
      </c>
      <c r="K1916" t="b">
        <v>0</v>
      </c>
      <c r="L1916" s="7">
        <v>2</v>
      </c>
      <c r="M1916" t="b">
        <v>0</v>
      </c>
      <c r="N1916" t="s">
        <v>8274</v>
      </c>
      <c r="O1916" s="5">
        <f t="shared" si="182"/>
        <v>9.0090090090090094</v>
      </c>
      <c r="P1916" s="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80"/>
        <v>41929.174456018518</v>
      </c>
      <c r="T1916" s="10">
        <f t="shared" si="18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8226</v>
      </c>
      <c r="I1917">
        <v>1409620222</v>
      </c>
      <c r="J1917">
        <v>1407892222</v>
      </c>
      <c r="K1917" t="b">
        <v>0</v>
      </c>
      <c r="L1917" s="7">
        <v>4</v>
      </c>
      <c r="M1917" t="b">
        <v>0</v>
      </c>
      <c r="N1917" t="s">
        <v>8274</v>
      </c>
      <c r="O1917" s="5">
        <f t="shared" si="182"/>
        <v>1.6</v>
      </c>
      <c r="P1917" s="6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0">
        <f t="shared" si="180"/>
        <v>41864.04886574074</v>
      </c>
      <c r="T1917" s="10">
        <f t="shared" si="18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8226</v>
      </c>
      <c r="I1918">
        <v>1478542375</v>
      </c>
      <c r="J1918">
        <v>1476378775</v>
      </c>
      <c r="K1918" t="b">
        <v>0</v>
      </c>
      <c r="L1918" s="7">
        <v>6</v>
      </c>
      <c r="M1918" t="b">
        <v>0</v>
      </c>
      <c r="N1918" t="s">
        <v>8274</v>
      </c>
      <c r="O1918" s="5">
        <f t="shared" si="182"/>
        <v>0.51</v>
      </c>
      <c r="P1918" s="6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80"/>
        <v>42656.717303240745</v>
      </c>
      <c r="T1918" s="10">
        <f t="shared" si="18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8224</v>
      </c>
      <c r="H1919" t="s">
        <v>8232</v>
      </c>
      <c r="I1919">
        <v>1486708133</v>
      </c>
      <c r="J1919">
        <v>1484116133</v>
      </c>
      <c r="K1919" t="b">
        <v>0</v>
      </c>
      <c r="L1919" s="7">
        <v>70</v>
      </c>
      <c r="M1919" t="b">
        <v>0</v>
      </c>
      <c r="N1919" t="s">
        <v>8274</v>
      </c>
      <c r="O1919" s="5">
        <f t="shared" si="182"/>
        <v>52.570512820512818</v>
      </c>
      <c r="P1919" s="6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80"/>
        <v>42746.270057870366</v>
      </c>
      <c r="T1919" s="10">
        <f t="shared" si="18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8226</v>
      </c>
      <c r="I1920">
        <v>1407869851</v>
      </c>
      <c r="J1920">
        <v>1404845851</v>
      </c>
      <c r="K1920" t="b">
        <v>0</v>
      </c>
      <c r="L1920" s="7">
        <v>9</v>
      </c>
      <c r="M1920" t="b">
        <v>0</v>
      </c>
      <c r="N1920" t="s">
        <v>8274</v>
      </c>
      <c r="O1920" s="5">
        <f t="shared" si="182"/>
        <v>1.04</v>
      </c>
      <c r="P1920" s="6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80"/>
        <v>41828.789942129632</v>
      </c>
      <c r="T1920" s="10">
        <f t="shared" si="18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8226</v>
      </c>
      <c r="I1921">
        <v>1432069249</v>
      </c>
      <c r="J1921">
        <v>1429477249</v>
      </c>
      <c r="K1921" t="b">
        <v>0</v>
      </c>
      <c r="L1921" s="7">
        <v>8</v>
      </c>
      <c r="M1921" t="b">
        <v>0</v>
      </c>
      <c r="N1921" t="s">
        <v>8274</v>
      </c>
      <c r="O1921" s="5">
        <f t="shared" si="182"/>
        <v>47.4</v>
      </c>
      <c r="P1921" s="6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80"/>
        <v>42113.875567129624</v>
      </c>
      <c r="T1921" s="10">
        <f t="shared" si="18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8224</v>
      </c>
      <c r="H1922" t="s">
        <v>8227</v>
      </c>
      <c r="I1922">
        <v>1445468400</v>
      </c>
      <c r="J1922">
        <v>1443042061</v>
      </c>
      <c r="K1922" t="b">
        <v>0</v>
      </c>
      <c r="L1922" s="7">
        <v>105</v>
      </c>
      <c r="M1922" t="b">
        <v>0</v>
      </c>
      <c r="N1922" t="s">
        <v>8274</v>
      </c>
      <c r="O1922" s="5">
        <f t="shared" si="182"/>
        <v>43.03</v>
      </c>
      <c r="P1922" s="6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si="180"/>
        <v>42270.875706018516</v>
      </c>
      <c r="T1922" s="10">
        <f t="shared" si="18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8226</v>
      </c>
      <c r="I1923">
        <v>1342243143</v>
      </c>
      <c r="J1923">
        <v>1339651143</v>
      </c>
      <c r="K1923" t="b">
        <v>0</v>
      </c>
      <c r="L1923" s="7">
        <v>38</v>
      </c>
      <c r="M1923" t="b">
        <v>1</v>
      </c>
      <c r="N1923" t="s">
        <v>8259</v>
      </c>
      <c r="O1923" s="5">
        <f t="shared" si="182"/>
        <v>136.80000000000001</v>
      </c>
      <c r="P1923" s="6">
        <f t="shared" ref="P1923:P1986" si="183">IF(L1923,E1923/L1923,0)</f>
        <v>54</v>
      </c>
      <c r="Q1923" t="str">
        <f t="shared" ref="Q1923:Q1986" si="184">LEFT(N1923,SEARCH("/",N1923,1)-1)</f>
        <v>music</v>
      </c>
      <c r="R1923" t="str">
        <f t="shared" ref="R1923:R1986" si="185">RIGHT(N1923,LEN(N1923)-SEARCH("/",N1923))</f>
        <v>indie rock</v>
      </c>
      <c r="S1923" s="10">
        <f t="shared" ref="S1923:S1986" si="186">(((J1923/60)/60/24)+DATE(1970,1,1))</f>
        <v>41074.221562500003</v>
      </c>
      <c r="T1923" s="10">
        <f t="shared" ref="T1923:T1986" si="187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8226</v>
      </c>
      <c r="I1924">
        <v>1386828507</v>
      </c>
      <c r="J1924">
        <v>1384236507</v>
      </c>
      <c r="K1924" t="b">
        <v>0</v>
      </c>
      <c r="L1924" s="7">
        <v>64</v>
      </c>
      <c r="M1924" t="b">
        <v>1</v>
      </c>
      <c r="N1924" t="s">
        <v>8259</v>
      </c>
      <c r="O1924" s="5">
        <f t="shared" si="182"/>
        <v>115.55</v>
      </c>
      <c r="P1924" s="6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6"/>
        <v>41590.255868055552</v>
      </c>
      <c r="T1924" s="10">
        <f t="shared" si="187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8226</v>
      </c>
      <c r="I1925">
        <v>1317099540</v>
      </c>
      <c r="J1925">
        <v>1313612532</v>
      </c>
      <c r="K1925" t="b">
        <v>0</v>
      </c>
      <c r="L1925" s="7">
        <v>13</v>
      </c>
      <c r="M1925" t="b">
        <v>1</v>
      </c>
      <c r="N1925" t="s">
        <v>8259</v>
      </c>
      <c r="O1925" s="5">
        <f t="shared" si="182"/>
        <v>240.79999999999998</v>
      </c>
      <c r="P1925" s="6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6"/>
        <v>40772.848749999997</v>
      </c>
      <c r="T1925" s="10">
        <f t="shared" si="187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8226</v>
      </c>
      <c r="I1926">
        <v>1389814380</v>
      </c>
      <c r="J1926">
        <v>1387390555</v>
      </c>
      <c r="K1926" t="b">
        <v>0</v>
      </c>
      <c r="L1926" s="7">
        <v>33</v>
      </c>
      <c r="M1926" t="b">
        <v>1</v>
      </c>
      <c r="N1926" t="s">
        <v>8259</v>
      </c>
      <c r="O1926" s="5">
        <f t="shared" si="182"/>
        <v>114.39999999999999</v>
      </c>
      <c r="P1926" s="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6"/>
        <v>41626.761053240742</v>
      </c>
      <c r="T1926" s="10">
        <f t="shared" si="187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8226</v>
      </c>
      <c r="I1927">
        <v>1381449600</v>
      </c>
      <c r="J1927">
        <v>1379540288</v>
      </c>
      <c r="K1927" t="b">
        <v>0</v>
      </c>
      <c r="L1927" s="7">
        <v>52</v>
      </c>
      <c r="M1927" t="b">
        <v>1</v>
      </c>
      <c r="N1927" t="s">
        <v>8259</v>
      </c>
      <c r="O1927" s="5">
        <f t="shared" si="182"/>
        <v>110.33333333333333</v>
      </c>
      <c r="P1927" s="6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6"/>
        <v>41535.90148148148</v>
      </c>
      <c r="T1927" s="10">
        <f t="shared" si="187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8226</v>
      </c>
      <c r="I1928">
        <v>1288657560</v>
      </c>
      <c r="J1928">
        <v>1286319256</v>
      </c>
      <c r="K1928" t="b">
        <v>0</v>
      </c>
      <c r="L1928" s="7">
        <v>107</v>
      </c>
      <c r="M1928" t="b">
        <v>1</v>
      </c>
      <c r="N1928" t="s">
        <v>8259</v>
      </c>
      <c r="O1928" s="5">
        <f t="shared" si="182"/>
        <v>195.37933333333334</v>
      </c>
      <c r="P1928" s="6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6"/>
        <v>40456.954351851848</v>
      </c>
      <c r="T1928" s="10">
        <f t="shared" si="187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8226</v>
      </c>
      <c r="I1929">
        <v>1331182740</v>
      </c>
      <c r="J1929">
        <v>1329856839</v>
      </c>
      <c r="K1929" t="b">
        <v>0</v>
      </c>
      <c r="L1929" s="7">
        <v>11</v>
      </c>
      <c r="M1929" t="b">
        <v>1</v>
      </c>
      <c r="N1929" t="s">
        <v>8259</v>
      </c>
      <c r="O1929" s="5">
        <f t="shared" si="182"/>
        <v>103.33333333333334</v>
      </c>
      <c r="P1929" s="6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6"/>
        <v>40960.861562500002</v>
      </c>
      <c r="T1929" s="10">
        <f t="shared" si="187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8226</v>
      </c>
      <c r="I1930">
        <v>1367940794</v>
      </c>
      <c r="J1930">
        <v>1365348794</v>
      </c>
      <c r="K1930" t="b">
        <v>0</v>
      </c>
      <c r="L1930" s="7">
        <v>34</v>
      </c>
      <c r="M1930" t="b">
        <v>1</v>
      </c>
      <c r="N1930" t="s">
        <v>8259</v>
      </c>
      <c r="O1930" s="5">
        <f t="shared" si="182"/>
        <v>103.1372549019608</v>
      </c>
      <c r="P1930" s="6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6"/>
        <v>41371.648078703707</v>
      </c>
      <c r="T1930" s="10">
        <f t="shared" si="187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8226</v>
      </c>
      <c r="I1931">
        <v>1309825866</v>
      </c>
      <c r="J1931">
        <v>1306197066</v>
      </c>
      <c r="K1931" t="b">
        <v>0</v>
      </c>
      <c r="L1931" s="7">
        <v>75</v>
      </c>
      <c r="M1931" t="b">
        <v>1</v>
      </c>
      <c r="N1931" t="s">
        <v>8259</v>
      </c>
      <c r="O1931" s="5">
        <f t="shared" si="182"/>
        <v>100.3125</v>
      </c>
      <c r="P1931" s="6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6"/>
        <v>40687.021597222221</v>
      </c>
      <c r="T1931" s="10">
        <f t="shared" si="187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8226</v>
      </c>
      <c r="I1932">
        <v>1373203482</v>
      </c>
      <c r="J1932">
        <v>1368019482</v>
      </c>
      <c r="K1932" t="b">
        <v>0</v>
      </c>
      <c r="L1932" s="7">
        <v>26</v>
      </c>
      <c r="M1932" t="b">
        <v>1</v>
      </c>
      <c r="N1932" t="s">
        <v>8259</v>
      </c>
      <c r="O1932" s="5">
        <f t="shared" si="182"/>
        <v>127</v>
      </c>
      <c r="P1932" s="6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6"/>
        <v>41402.558819444443</v>
      </c>
      <c r="T1932" s="10">
        <f t="shared" si="187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8226</v>
      </c>
      <c r="I1933">
        <v>1337657400</v>
      </c>
      <c r="J1933">
        <v>1336512309</v>
      </c>
      <c r="K1933" t="b">
        <v>0</v>
      </c>
      <c r="L1933" s="7">
        <v>50</v>
      </c>
      <c r="M1933" t="b">
        <v>1</v>
      </c>
      <c r="N1933" t="s">
        <v>8259</v>
      </c>
      <c r="O1933" s="5">
        <f t="shared" si="182"/>
        <v>120.601</v>
      </c>
      <c r="P1933" s="6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6"/>
        <v>41037.892465277779</v>
      </c>
      <c r="T1933" s="10">
        <f t="shared" si="187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8226</v>
      </c>
      <c r="I1934">
        <v>1327433173</v>
      </c>
      <c r="J1934">
        <v>1325618773</v>
      </c>
      <c r="K1934" t="b">
        <v>0</v>
      </c>
      <c r="L1934" s="7">
        <v>80</v>
      </c>
      <c r="M1934" t="b">
        <v>1</v>
      </c>
      <c r="N1934" t="s">
        <v>8259</v>
      </c>
      <c r="O1934" s="5">
        <f t="shared" si="182"/>
        <v>106.99047619047619</v>
      </c>
      <c r="P1934" s="6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6"/>
        <v>40911.809872685182</v>
      </c>
      <c r="T1934" s="10">
        <f t="shared" si="187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8226</v>
      </c>
      <c r="I1935">
        <v>1411787307</v>
      </c>
      <c r="J1935">
        <v>1409195307</v>
      </c>
      <c r="K1935" t="b">
        <v>0</v>
      </c>
      <c r="L1935" s="7">
        <v>110</v>
      </c>
      <c r="M1935" t="b">
        <v>1</v>
      </c>
      <c r="N1935" t="s">
        <v>8259</v>
      </c>
      <c r="O1935" s="5">
        <f t="shared" si="182"/>
        <v>172.43333333333334</v>
      </c>
      <c r="P1935" s="6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6"/>
        <v>41879.130868055552</v>
      </c>
      <c r="T1935" s="10">
        <f t="shared" si="187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8226</v>
      </c>
      <c r="I1936">
        <v>1324789200</v>
      </c>
      <c r="J1936">
        <v>1321649321</v>
      </c>
      <c r="K1936" t="b">
        <v>0</v>
      </c>
      <c r="L1936" s="7">
        <v>77</v>
      </c>
      <c r="M1936" t="b">
        <v>1</v>
      </c>
      <c r="N1936" t="s">
        <v>8259</v>
      </c>
      <c r="O1936" s="5">
        <f t="shared" si="182"/>
        <v>123.61999999999999</v>
      </c>
      <c r="P1936" s="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6"/>
        <v>40865.867141203707</v>
      </c>
      <c r="T1936" s="10">
        <f t="shared" si="187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8226</v>
      </c>
      <c r="I1937">
        <v>1403326740</v>
      </c>
      <c r="J1937">
        <v>1400106171</v>
      </c>
      <c r="K1937" t="b">
        <v>0</v>
      </c>
      <c r="L1937" s="7">
        <v>50</v>
      </c>
      <c r="M1937" t="b">
        <v>1</v>
      </c>
      <c r="N1937" t="s">
        <v>8259</v>
      </c>
      <c r="O1937" s="5">
        <f t="shared" si="182"/>
        <v>108.4</v>
      </c>
      <c r="P1937" s="6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6"/>
        <v>41773.932534722226</v>
      </c>
      <c r="T1937" s="10">
        <f t="shared" si="187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8226</v>
      </c>
      <c r="I1938">
        <v>1323151140</v>
      </c>
      <c r="J1938">
        <v>1320528070</v>
      </c>
      <c r="K1938" t="b">
        <v>0</v>
      </c>
      <c r="L1938" s="7">
        <v>145</v>
      </c>
      <c r="M1938" t="b">
        <v>1</v>
      </c>
      <c r="N1938" t="s">
        <v>8259</v>
      </c>
      <c r="O1938" s="5">
        <f t="shared" si="182"/>
        <v>116.52013333333333</v>
      </c>
      <c r="P1938" s="6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6"/>
        <v>40852.889699074076</v>
      </c>
      <c r="T1938" s="10">
        <f t="shared" si="187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8226</v>
      </c>
      <c r="I1939">
        <v>1339732740</v>
      </c>
      <c r="J1939">
        <v>1338346281</v>
      </c>
      <c r="K1939" t="b">
        <v>0</v>
      </c>
      <c r="L1939" s="7">
        <v>29</v>
      </c>
      <c r="M1939" t="b">
        <v>1</v>
      </c>
      <c r="N1939" t="s">
        <v>8259</v>
      </c>
      <c r="O1939" s="5">
        <f t="shared" si="182"/>
        <v>187.245</v>
      </c>
      <c r="P1939" s="6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6"/>
        <v>41059.118993055556</v>
      </c>
      <c r="T1939" s="10">
        <f t="shared" si="187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8226</v>
      </c>
      <c r="I1940">
        <v>1372741200</v>
      </c>
      <c r="J1940">
        <v>1370067231</v>
      </c>
      <c r="K1940" t="b">
        <v>0</v>
      </c>
      <c r="L1940" s="7">
        <v>114</v>
      </c>
      <c r="M1940" t="b">
        <v>1</v>
      </c>
      <c r="N1940" t="s">
        <v>8259</v>
      </c>
      <c r="O1940" s="5">
        <f t="shared" si="182"/>
        <v>115.93333333333334</v>
      </c>
      <c r="P1940" s="6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6"/>
        <v>41426.259618055556</v>
      </c>
      <c r="T1940" s="10">
        <f t="shared" si="187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8226</v>
      </c>
      <c r="I1941">
        <v>1362955108</v>
      </c>
      <c r="J1941">
        <v>1360366708</v>
      </c>
      <c r="K1941" t="b">
        <v>0</v>
      </c>
      <c r="L1941" s="7">
        <v>96</v>
      </c>
      <c r="M1941" t="b">
        <v>1</v>
      </c>
      <c r="N1941" t="s">
        <v>8259</v>
      </c>
      <c r="O1941" s="5">
        <f t="shared" si="182"/>
        <v>110.7</v>
      </c>
      <c r="P1941" s="6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6"/>
        <v>41313.985046296293</v>
      </c>
      <c r="T1941" s="10">
        <f t="shared" si="187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8226</v>
      </c>
      <c r="I1942">
        <v>1308110340</v>
      </c>
      <c r="J1942">
        <v>1304770233</v>
      </c>
      <c r="K1942" t="b">
        <v>0</v>
      </c>
      <c r="L1942" s="7">
        <v>31</v>
      </c>
      <c r="M1942" t="b">
        <v>1</v>
      </c>
      <c r="N1942" t="s">
        <v>8259</v>
      </c>
      <c r="O1942" s="5">
        <f t="shared" si="182"/>
        <v>170.92307692307693</v>
      </c>
      <c r="P1942" s="6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6"/>
        <v>40670.507326388892</v>
      </c>
      <c r="T1942" s="10">
        <f t="shared" si="187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8226</v>
      </c>
      <c r="I1943">
        <v>1400137131</v>
      </c>
      <c r="J1943">
        <v>1397545131</v>
      </c>
      <c r="K1943" t="b">
        <v>1</v>
      </c>
      <c r="L1943" s="7">
        <v>4883</v>
      </c>
      <c r="M1943" t="b">
        <v>1</v>
      </c>
      <c r="N1943" t="s">
        <v>8275</v>
      </c>
      <c r="O1943" s="5">
        <f t="shared" si="182"/>
        <v>126.11835600000001</v>
      </c>
      <c r="P1943" s="6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6"/>
        <v>41744.290868055556</v>
      </c>
      <c r="T1943" s="10">
        <f t="shared" si="187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8226</v>
      </c>
      <c r="I1944">
        <v>1309809140</v>
      </c>
      <c r="J1944">
        <v>1302033140</v>
      </c>
      <c r="K1944" t="b">
        <v>1</v>
      </c>
      <c r="L1944" s="7">
        <v>95</v>
      </c>
      <c r="M1944" t="b">
        <v>1</v>
      </c>
      <c r="N1944" t="s">
        <v>8275</v>
      </c>
      <c r="O1944" s="5">
        <f t="shared" si="182"/>
        <v>138.44033333333334</v>
      </c>
      <c r="P1944" s="6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6"/>
        <v>40638.828009259261</v>
      </c>
      <c r="T1944" s="10">
        <f t="shared" si="187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8226</v>
      </c>
      <c r="I1945">
        <v>1470896916</v>
      </c>
      <c r="J1945">
        <v>1467008916</v>
      </c>
      <c r="K1945" t="b">
        <v>1</v>
      </c>
      <c r="L1945" s="7">
        <v>2478</v>
      </c>
      <c r="M1945" t="b">
        <v>1</v>
      </c>
      <c r="N1945" t="s">
        <v>8275</v>
      </c>
      <c r="O1945" s="5">
        <f t="shared" si="182"/>
        <v>1705.2499999999998</v>
      </c>
      <c r="P1945" s="6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6"/>
        <v>42548.269861111112</v>
      </c>
      <c r="T1945" s="10">
        <f t="shared" si="187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8226</v>
      </c>
      <c r="I1946">
        <v>1398952890</v>
      </c>
      <c r="J1946">
        <v>1396360890</v>
      </c>
      <c r="K1946" t="b">
        <v>1</v>
      </c>
      <c r="L1946" s="7">
        <v>1789</v>
      </c>
      <c r="M1946" t="b">
        <v>1</v>
      </c>
      <c r="N1946" t="s">
        <v>8275</v>
      </c>
      <c r="O1946" s="5">
        <f t="shared" si="182"/>
        <v>788.05550000000005</v>
      </c>
      <c r="P1946" s="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6"/>
        <v>41730.584374999999</v>
      </c>
      <c r="T1946" s="10">
        <f t="shared" si="187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8224</v>
      </c>
      <c r="H1947" t="s">
        <v>8229</v>
      </c>
      <c r="I1947">
        <v>1436680958</v>
      </c>
      <c r="J1947">
        <v>1433224958</v>
      </c>
      <c r="K1947" t="b">
        <v>1</v>
      </c>
      <c r="L1947" s="7">
        <v>680</v>
      </c>
      <c r="M1947" t="b">
        <v>1</v>
      </c>
      <c r="N1947" t="s">
        <v>8275</v>
      </c>
      <c r="O1947" s="5">
        <f t="shared" si="182"/>
        <v>348.01799999999997</v>
      </c>
      <c r="P1947" s="6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6"/>
        <v>42157.251828703709</v>
      </c>
      <c r="T1947" s="10">
        <f t="shared" si="187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8226</v>
      </c>
      <c r="I1948">
        <v>1397961361</v>
      </c>
      <c r="J1948">
        <v>1392780961</v>
      </c>
      <c r="K1948" t="b">
        <v>1</v>
      </c>
      <c r="L1948" s="7">
        <v>70</v>
      </c>
      <c r="M1948" t="b">
        <v>1</v>
      </c>
      <c r="N1948" t="s">
        <v>8275</v>
      </c>
      <c r="O1948" s="5">
        <f t="shared" si="182"/>
        <v>149.74666666666667</v>
      </c>
      <c r="P1948" s="6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6"/>
        <v>41689.150011574071</v>
      </c>
      <c r="T1948" s="10">
        <f t="shared" si="187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8226</v>
      </c>
      <c r="I1949">
        <v>1258955940</v>
      </c>
      <c r="J1949">
        <v>1255730520</v>
      </c>
      <c r="K1949" t="b">
        <v>1</v>
      </c>
      <c r="L1949" s="7">
        <v>23</v>
      </c>
      <c r="M1949" t="b">
        <v>1</v>
      </c>
      <c r="N1949" t="s">
        <v>8275</v>
      </c>
      <c r="O1949" s="5">
        <f t="shared" si="182"/>
        <v>100.63375000000001</v>
      </c>
      <c r="P1949" s="6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6"/>
        <v>40102.918055555558</v>
      </c>
      <c r="T1949" s="10">
        <f t="shared" si="187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8226</v>
      </c>
      <c r="I1950">
        <v>1465232520</v>
      </c>
      <c r="J1950">
        <v>1460557809</v>
      </c>
      <c r="K1950" t="b">
        <v>1</v>
      </c>
      <c r="L1950" s="7">
        <v>4245</v>
      </c>
      <c r="M1950" t="b">
        <v>1</v>
      </c>
      <c r="N1950" t="s">
        <v>8275</v>
      </c>
      <c r="O1950" s="5">
        <f t="shared" si="182"/>
        <v>800.21100000000001</v>
      </c>
      <c r="P1950" s="6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6"/>
        <v>42473.604270833333</v>
      </c>
      <c r="T1950" s="10">
        <f t="shared" si="187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8227</v>
      </c>
      <c r="I1951">
        <v>1404986951</v>
      </c>
      <c r="J1951">
        <v>1402394951</v>
      </c>
      <c r="K1951" t="b">
        <v>1</v>
      </c>
      <c r="L1951" s="7">
        <v>943</v>
      </c>
      <c r="M1951" t="b">
        <v>1</v>
      </c>
      <c r="N1951" t="s">
        <v>8275</v>
      </c>
      <c r="O1951" s="5">
        <f t="shared" si="182"/>
        <v>106.00260000000002</v>
      </c>
      <c r="P1951" s="6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6"/>
        <v>41800.423043981478</v>
      </c>
      <c r="T1951" s="10">
        <f t="shared" si="187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8226</v>
      </c>
      <c r="I1952">
        <v>1303446073</v>
      </c>
      <c r="J1952">
        <v>1300767673</v>
      </c>
      <c r="K1952" t="b">
        <v>1</v>
      </c>
      <c r="L1952" s="7">
        <v>1876</v>
      </c>
      <c r="M1952" t="b">
        <v>1</v>
      </c>
      <c r="N1952" t="s">
        <v>8275</v>
      </c>
      <c r="O1952" s="5">
        <f t="shared" si="182"/>
        <v>200.51866666666669</v>
      </c>
      <c r="P1952" s="6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6"/>
        <v>40624.181400462963</v>
      </c>
      <c r="T1952" s="10">
        <f t="shared" si="187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8226</v>
      </c>
      <c r="I1953">
        <v>1478516737</v>
      </c>
      <c r="J1953">
        <v>1475921137</v>
      </c>
      <c r="K1953" t="b">
        <v>1</v>
      </c>
      <c r="L1953" s="7">
        <v>834</v>
      </c>
      <c r="M1953" t="b">
        <v>1</v>
      </c>
      <c r="N1953" t="s">
        <v>8275</v>
      </c>
      <c r="O1953" s="5">
        <f t="shared" si="182"/>
        <v>212.44399999999999</v>
      </c>
      <c r="P1953" s="6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6"/>
        <v>42651.420567129629</v>
      </c>
      <c r="T1953" s="10">
        <f t="shared" si="187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8224</v>
      </c>
      <c r="H1954" t="s">
        <v>8231</v>
      </c>
      <c r="I1954">
        <v>1381934015</v>
      </c>
      <c r="J1954">
        <v>1378737215</v>
      </c>
      <c r="K1954" t="b">
        <v>1</v>
      </c>
      <c r="L1954" s="7">
        <v>682</v>
      </c>
      <c r="M1954" t="b">
        <v>1</v>
      </c>
      <c r="N1954" t="s">
        <v>8275</v>
      </c>
      <c r="O1954" s="5">
        <f t="shared" si="182"/>
        <v>198.47237142857145</v>
      </c>
      <c r="P1954" s="6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6"/>
        <v>41526.60665509259</v>
      </c>
      <c r="T1954" s="10">
        <f t="shared" si="187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8226</v>
      </c>
      <c r="I1955">
        <v>1330657200</v>
      </c>
      <c r="J1955">
        <v>1328158065</v>
      </c>
      <c r="K1955" t="b">
        <v>1</v>
      </c>
      <c r="L1955" s="7">
        <v>147</v>
      </c>
      <c r="M1955" t="b">
        <v>1</v>
      </c>
      <c r="N1955" t="s">
        <v>8275</v>
      </c>
      <c r="O1955" s="5">
        <f t="shared" si="182"/>
        <v>225.94666666666666</v>
      </c>
      <c r="P1955" s="6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6"/>
        <v>40941.199826388889</v>
      </c>
      <c r="T1955" s="10">
        <f t="shared" si="18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8226</v>
      </c>
      <c r="I1956">
        <v>1457758800</v>
      </c>
      <c r="J1956">
        <v>1453730176</v>
      </c>
      <c r="K1956" t="b">
        <v>1</v>
      </c>
      <c r="L1956" s="7">
        <v>415</v>
      </c>
      <c r="M1956" t="b">
        <v>1</v>
      </c>
      <c r="N1956" t="s">
        <v>8275</v>
      </c>
      <c r="O1956" s="5">
        <f t="shared" si="182"/>
        <v>698.94800000000009</v>
      </c>
      <c r="P1956" s="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6"/>
        <v>42394.580740740741</v>
      </c>
      <c r="T1956" s="10">
        <f t="shared" si="18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8226</v>
      </c>
      <c r="I1957">
        <v>1337799600</v>
      </c>
      <c r="J1957">
        <v>1334989881</v>
      </c>
      <c r="K1957" t="b">
        <v>1</v>
      </c>
      <c r="L1957" s="7">
        <v>290</v>
      </c>
      <c r="M1957" t="b">
        <v>1</v>
      </c>
      <c r="N1957" t="s">
        <v>8275</v>
      </c>
      <c r="O1957" s="5">
        <f t="shared" si="182"/>
        <v>398.59528571428569</v>
      </c>
      <c r="P1957" s="6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6"/>
        <v>41020.271770833337</v>
      </c>
      <c r="T1957" s="10">
        <f t="shared" si="18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8226</v>
      </c>
      <c r="I1958">
        <v>1429391405</v>
      </c>
      <c r="J1958">
        <v>1425507005</v>
      </c>
      <c r="K1958" t="b">
        <v>1</v>
      </c>
      <c r="L1958" s="7">
        <v>365</v>
      </c>
      <c r="M1958" t="b">
        <v>1</v>
      </c>
      <c r="N1958" t="s">
        <v>8275</v>
      </c>
      <c r="O1958" s="5">
        <f t="shared" si="182"/>
        <v>294.0333333333333</v>
      </c>
      <c r="P1958" s="6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6"/>
        <v>42067.923668981486</v>
      </c>
      <c r="T1958" s="10">
        <f t="shared" si="18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8226</v>
      </c>
      <c r="I1959">
        <v>1351304513</v>
      </c>
      <c r="J1959">
        <v>1348712513</v>
      </c>
      <c r="K1959" t="b">
        <v>1</v>
      </c>
      <c r="L1959" s="7">
        <v>660</v>
      </c>
      <c r="M1959" t="b">
        <v>1</v>
      </c>
      <c r="N1959" t="s">
        <v>8275</v>
      </c>
      <c r="O1959" s="5">
        <f t="shared" si="182"/>
        <v>167.50470000000001</v>
      </c>
      <c r="P1959" s="6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6"/>
        <v>41179.098530092589</v>
      </c>
      <c r="T1959" s="10">
        <f t="shared" si="187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8226</v>
      </c>
      <c r="I1960">
        <v>1364078561</v>
      </c>
      <c r="J1960">
        <v>1361490161</v>
      </c>
      <c r="K1960" t="b">
        <v>1</v>
      </c>
      <c r="L1960" s="7">
        <v>1356</v>
      </c>
      <c r="M1960" t="b">
        <v>1</v>
      </c>
      <c r="N1960" t="s">
        <v>8275</v>
      </c>
      <c r="O1960" s="5">
        <f t="shared" si="182"/>
        <v>1435.5717142857143</v>
      </c>
      <c r="P1960" s="6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6"/>
        <v>41326.987974537034</v>
      </c>
      <c r="T1960" s="10">
        <f t="shared" si="18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8226</v>
      </c>
      <c r="I1961">
        <v>1412121600</v>
      </c>
      <c r="J1961">
        <v>1408565860</v>
      </c>
      <c r="K1961" t="b">
        <v>1</v>
      </c>
      <c r="L1961" s="7">
        <v>424</v>
      </c>
      <c r="M1961" t="b">
        <v>1</v>
      </c>
      <c r="N1961" t="s">
        <v>8275</v>
      </c>
      <c r="O1961" s="5">
        <f t="shared" si="182"/>
        <v>156.73439999999999</v>
      </c>
      <c r="P1961" s="6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6"/>
        <v>41871.845601851855</v>
      </c>
      <c r="T1961" s="10">
        <f t="shared" si="18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8224</v>
      </c>
      <c r="H1962" t="s">
        <v>8235</v>
      </c>
      <c r="I1962">
        <v>1419151341</v>
      </c>
      <c r="J1962">
        <v>1416559341</v>
      </c>
      <c r="K1962" t="b">
        <v>1</v>
      </c>
      <c r="L1962" s="7">
        <v>33</v>
      </c>
      <c r="M1962" t="b">
        <v>1</v>
      </c>
      <c r="N1962" t="s">
        <v>8275</v>
      </c>
      <c r="O1962" s="5">
        <f t="shared" si="182"/>
        <v>117.90285714285716</v>
      </c>
      <c r="P1962" s="6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6"/>
        <v>41964.362743055557</v>
      </c>
      <c r="T1962" s="10">
        <f t="shared" si="18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8226</v>
      </c>
      <c r="I1963">
        <v>1349495940</v>
      </c>
      <c r="J1963">
        <v>1346042417</v>
      </c>
      <c r="K1963" t="b">
        <v>1</v>
      </c>
      <c r="L1963" s="7">
        <v>1633</v>
      </c>
      <c r="M1963" t="b">
        <v>1</v>
      </c>
      <c r="N1963" t="s">
        <v>8275</v>
      </c>
      <c r="O1963" s="5">
        <f t="shared" si="182"/>
        <v>1105.3811999999998</v>
      </c>
      <c r="P1963" s="6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6"/>
        <v>41148.194641203707</v>
      </c>
      <c r="T1963" s="10">
        <f t="shared" si="18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8226</v>
      </c>
      <c r="I1964">
        <v>1400006636</v>
      </c>
      <c r="J1964">
        <v>1397414636</v>
      </c>
      <c r="K1964" t="b">
        <v>1</v>
      </c>
      <c r="L1964" s="7">
        <v>306</v>
      </c>
      <c r="M1964" t="b">
        <v>1</v>
      </c>
      <c r="N1964" t="s">
        <v>8275</v>
      </c>
      <c r="O1964" s="5">
        <f t="shared" si="182"/>
        <v>192.92499999999998</v>
      </c>
      <c r="P1964" s="6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6"/>
        <v>41742.780509259261</v>
      </c>
      <c r="T1964" s="10">
        <f t="shared" si="18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8227</v>
      </c>
      <c r="I1965">
        <v>1410862734</v>
      </c>
      <c r="J1965">
        <v>1407838734</v>
      </c>
      <c r="K1965" t="b">
        <v>1</v>
      </c>
      <c r="L1965" s="7">
        <v>205</v>
      </c>
      <c r="M1965" t="b">
        <v>1</v>
      </c>
      <c r="N1965" t="s">
        <v>8275</v>
      </c>
      <c r="O1965" s="5">
        <f t="shared" si="182"/>
        <v>126.8842105263158</v>
      </c>
      <c r="P1965" s="6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6"/>
        <v>41863.429791666669</v>
      </c>
      <c r="T1965" s="10">
        <f t="shared" si="18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8224</v>
      </c>
      <c r="H1966" t="s">
        <v>8229</v>
      </c>
      <c r="I1966">
        <v>1461306772</v>
      </c>
      <c r="J1966">
        <v>1458714772</v>
      </c>
      <c r="K1966" t="b">
        <v>1</v>
      </c>
      <c r="L1966" s="7">
        <v>1281</v>
      </c>
      <c r="M1966" t="b">
        <v>1</v>
      </c>
      <c r="N1966" t="s">
        <v>8275</v>
      </c>
      <c r="O1966" s="5">
        <f t="shared" si="182"/>
        <v>259.57748878923763</v>
      </c>
      <c r="P1966" s="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6"/>
        <v>42452.272824074069</v>
      </c>
      <c r="T1966" s="10">
        <f t="shared" si="18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8226</v>
      </c>
      <c r="I1967">
        <v>1326330000</v>
      </c>
      <c r="J1967">
        <v>1324433310</v>
      </c>
      <c r="K1967" t="b">
        <v>1</v>
      </c>
      <c r="L1967" s="7">
        <v>103</v>
      </c>
      <c r="M1967" t="b">
        <v>1</v>
      </c>
      <c r="N1967" t="s">
        <v>8275</v>
      </c>
      <c r="O1967" s="5">
        <f t="shared" si="182"/>
        <v>262.27999999999997</v>
      </c>
      <c r="P1967" s="6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6"/>
        <v>40898.089236111111</v>
      </c>
      <c r="T1967" s="10">
        <f t="shared" si="18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8226</v>
      </c>
      <c r="I1968">
        <v>1408021098</v>
      </c>
      <c r="J1968">
        <v>1405429098</v>
      </c>
      <c r="K1968" t="b">
        <v>1</v>
      </c>
      <c r="L1968" s="7">
        <v>1513</v>
      </c>
      <c r="M1968" t="b">
        <v>1</v>
      </c>
      <c r="N1968" t="s">
        <v>8275</v>
      </c>
      <c r="O1968" s="5">
        <f t="shared" si="182"/>
        <v>206.74309000000002</v>
      </c>
      <c r="P1968" s="6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6"/>
        <v>41835.540486111109</v>
      </c>
      <c r="T1968" s="10">
        <f t="shared" si="18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8226</v>
      </c>
      <c r="I1969">
        <v>1398959729</v>
      </c>
      <c r="J1969">
        <v>1396367729</v>
      </c>
      <c r="K1969" t="b">
        <v>1</v>
      </c>
      <c r="L1969" s="7">
        <v>405</v>
      </c>
      <c r="M1969" t="b">
        <v>1</v>
      </c>
      <c r="N1969" t="s">
        <v>8275</v>
      </c>
      <c r="O1969" s="5">
        <f t="shared" ref="O1969:O1972" si="188">(E1969/D1969)*100</f>
        <v>370.13</v>
      </c>
      <c r="P1969" s="6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6"/>
        <v>41730.663530092592</v>
      </c>
      <c r="T1969" s="10">
        <f t="shared" si="18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8226</v>
      </c>
      <c r="I1970">
        <v>1480777515</v>
      </c>
      <c r="J1970">
        <v>1478095515</v>
      </c>
      <c r="K1970" t="b">
        <v>1</v>
      </c>
      <c r="L1970" s="7">
        <v>510</v>
      </c>
      <c r="M1970" t="b">
        <v>1</v>
      </c>
      <c r="N1970" t="s">
        <v>8275</v>
      </c>
      <c r="O1970" s="5">
        <f t="shared" si="188"/>
        <v>284.96600000000001</v>
      </c>
      <c r="P1970" s="6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6"/>
        <v>42676.586979166663</v>
      </c>
      <c r="T1970" s="10">
        <f t="shared" si="18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8227</v>
      </c>
      <c r="I1971">
        <v>1470423668</v>
      </c>
      <c r="J1971">
        <v>1467831668</v>
      </c>
      <c r="K1971" t="b">
        <v>1</v>
      </c>
      <c r="L1971" s="7">
        <v>1887</v>
      </c>
      <c r="M1971" t="b">
        <v>1</v>
      </c>
      <c r="N1971" t="s">
        <v>8275</v>
      </c>
      <c r="O1971" s="5">
        <f t="shared" si="188"/>
        <v>579.08000000000004</v>
      </c>
      <c r="P1971" s="6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6"/>
        <v>42557.792453703703</v>
      </c>
      <c r="T1971" s="10">
        <f t="shared" si="18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8226</v>
      </c>
      <c r="I1972">
        <v>1366429101</v>
      </c>
      <c r="J1972">
        <v>1361248701</v>
      </c>
      <c r="K1972" t="b">
        <v>1</v>
      </c>
      <c r="L1972" s="7">
        <v>701</v>
      </c>
      <c r="M1972" t="b">
        <v>1</v>
      </c>
      <c r="N1972" t="s">
        <v>8275</v>
      </c>
      <c r="O1972" s="5">
        <f t="shared" si="188"/>
        <v>1131.8</v>
      </c>
      <c r="P1972" s="6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6"/>
        <v>41324.193298611113</v>
      </c>
      <c r="T1972" s="10">
        <f t="shared" si="187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8226</v>
      </c>
      <c r="I1973">
        <v>1384488000</v>
      </c>
      <c r="J1973">
        <v>1381752061</v>
      </c>
      <c r="K1973" t="b">
        <v>1</v>
      </c>
      <c r="L1973" s="7">
        <v>3863</v>
      </c>
      <c r="M1973" t="b">
        <v>1</v>
      </c>
      <c r="N1973" t="s">
        <v>8275</v>
      </c>
      <c r="O1973" s="5">
        <f>(E1973/D1973)*100</f>
        <v>263.02771750000005</v>
      </c>
      <c r="P1973" s="6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6"/>
        <v>41561.500706018516</v>
      </c>
      <c r="T1973" s="10">
        <f t="shared" si="18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8226</v>
      </c>
      <c r="I1974">
        <v>1353201444</v>
      </c>
      <c r="J1974">
        <v>1350605844</v>
      </c>
      <c r="K1974" t="b">
        <v>1</v>
      </c>
      <c r="L1974" s="7">
        <v>238</v>
      </c>
      <c r="M1974" t="b">
        <v>1</v>
      </c>
      <c r="N1974" t="s">
        <v>8275</v>
      </c>
      <c r="O1974" s="5">
        <f t="shared" ref="O1974:O2037" si="189">(E1974/D1974)*100</f>
        <v>674.48</v>
      </c>
      <c r="P1974" s="6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6"/>
        <v>41201.012083333335</v>
      </c>
      <c r="T1974" s="10">
        <f t="shared" si="18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8226</v>
      </c>
      <c r="I1975">
        <v>1470466800</v>
      </c>
      <c r="J1975">
        <v>1467134464</v>
      </c>
      <c r="K1975" t="b">
        <v>1</v>
      </c>
      <c r="L1975" s="7">
        <v>2051</v>
      </c>
      <c r="M1975" t="b">
        <v>1</v>
      </c>
      <c r="N1975" t="s">
        <v>8275</v>
      </c>
      <c r="O1975" s="5">
        <f t="shared" si="189"/>
        <v>256.83081313131316</v>
      </c>
      <c r="P1975" s="6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6"/>
        <v>42549.722962962958</v>
      </c>
      <c r="T1975" s="10">
        <f t="shared" si="18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8227</v>
      </c>
      <c r="I1976">
        <v>1376899269</v>
      </c>
      <c r="J1976">
        <v>1371715269</v>
      </c>
      <c r="K1976" t="b">
        <v>1</v>
      </c>
      <c r="L1976" s="7">
        <v>402</v>
      </c>
      <c r="M1976" t="b">
        <v>1</v>
      </c>
      <c r="N1976" t="s">
        <v>8275</v>
      </c>
      <c r="O1976" s="5">
        <f t="shared" si="189"/>
        <v>375.49599999999998</v>
      </c>
      <c r="P1976" s="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6"/>
        <v>41445.334131944444</v>
      </c>
      <c r="T1976" s="10">
        <f t="shared" si="18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8226</v>
      </c>
      <c r="I1977">
        <v>1362938851</v>
      </c>
      <c r="J1977">
        <v>1360346851</v>
      </c>
      <c r="K1977" t="b">
        <v>1</v>
      </c>
      <c r="L1977" s="7">
        <v>253</v>
      </c>
      <c r="M1977" t="b">
        <v>1</v>
      </c>
      <c r="N1977" t="s">
        <v>8275</v>
      </c>
      <c r="O1977" s="5">
        <f t="shared" si="189"/>
        <v>208.70837499999996</v>
      </c>
      <c r="P1977" s="6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6"/>
        <v>41313.755219907405</v>
      </c>
      <c r="T1977" s="10">
        <f t="shared" si="18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8227</v>
      </c>
      <c r="I1978">
        <v>1373751325</v>
      </c>
      <c r="J1978">
        <v>1371159325</v>
      </c>
      <c r="K1978" t="b">
        <v>1</v>
      </c>
      <c r="L1978" s="7">
        <v>473</v>
      </c>
      <c r="M1978" t="b">
        <v>1</v>
      </c>
      <c r="N1978" t="s">
        <v>8275</v>
      </c>
      <c r="O1978" s="5">
        <f t="shared" si="189"/>
        <v>346.6</v>
      </c>
      <c r="P1978" s="6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6"/>
        <v>41438.899594907409</v>
      </c>
      <c r="T1978" s="10">
        <f t="shared" si="18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8226</v>
      </c>
      <c r="I1979">
        <v>1450511940</v>
      </c>
      <c r="J1979">
        <v>1446527540</v>
      </c>
      <c r="K1979" t="b">
        <v>1</v>
      </c>
      <c r="L1979" s="7">
        <v>821</v>
      </c>
      <c r="M1979" t="b">
        <v>1</v>
      </c>
      <c r="N1979" t="s">
        <v>8275</v>
      </c>
      <c r="O1979" s="5">
        <f t="shared" si="189"/>
        <v>402.33</v>
      </c>
      <c r="P1979" s="6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6"/>
        <v>42311.216898148152</v>
      </c>
      <c r="T1979" s="10">
        <f t="shared" si="18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8226</v>
      </c>
      <c r="I1980">
        <v>1339484400</v>
      </c>
      <c r="J1980">
        <v>1336627492</v>
      </c>
      <c r="K1980" t="b">
        <v>1</v>
      </c>
      <c r="L1980" s="7">
        <v>388</v>
      </c>
      <c r="M1980" t="b">
        <v>1</v>
      </c>
      <c r="N1980" t="s">
        <v>8275</v>
      </c>
      <c r="O1980" s="5">
        <f t="shared" si="189"/>
        <v>1026.8451399999999</v>
      </c>
      <c r="P1980" s="6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6"/>
        <v>41039.225601851853</v>
      </c>
      <c r="T1980" s="10">
        <f t="shared" si="18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8226</v>
      </c>
      <c r="I1981">
        <v>1447909140</v>
      </c>
      <c r="J1981">
        <v>1444734146</v>
      </c>
      <c r="K1981" t="b">
        <v>1</v>
      </c>
      <c r="L1981" s="7">
        <v>813</v>
      </c>
      <c r="M1981" t="b">
        <v>1</v>
      </c>
      <c r="N1981" t="s">
        <v>8275</v>
      </c>
      <c r="O1981" s="5">
        <f t="shared" si="189"/>
        <v>114.901155</v>
      </c>
      <c r="P1981" s="6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6"/>
        <v>42290.460023148145</v>
      </c>
      <c r="T1981" s="10">
        <f t="shared" si="18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8224</v>
      </c>
      <c r="H1982" t="s">
        <v>8229</v>
      </c>
      <c r="I1982">
        <v>1459684862</v>
      </c>
      <c r="J1982">
        <v>1456232462</v>
      </c>
      <c r="K1982" t="b">
        <v>1</v>
      </c>
      <c r="L1982" s="7">
        <v>1945</v>
      </c>
      <c r="M1982" t="b">
        <v>1</v>
      </c>
      <c r="N1982" t="s">
        <v>8275</v>
      </c>
      <c r="O1982" s="5">
        <f t="shared" si="189"/>
        <v>354.82402000000002</v>
      </c>
      <c r="P1982" s="6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6"/>
        <v>42423.542384259257</v>
      </c>
      <c r="T1982" s="10">
        <f t="shared" si="187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8224</v>
      </c>
      <c r="H1983" t="s">
        <v>8231</v>
      </c>
      <c r="I1983">
        <v>1404926665</v>
      </c>
      <c r="J1983">
        <v>1402334665</v>
      </c>
      <c r="K1983" t="b">
        <v>0</v>
      </c>
      <c r="L1983" s="7">
        <v>12</v>
      </c>
      <c r="M1983" t="b">
        <v>0</v>
      </c>
      <c r="N1983" t="s">
        <v>8276</v>
      </c>
      <c r="O1983" s="5">
        <f t="shared" si="189"/>
        <v>5.08</v>
      </c>
      <c r="P1983" s="6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6"/>
        <v>41799.725289351853</v>
      </c>
      <c r="T1983" s="10">
        <f t="shared" si="187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8224</v>
      </c>
      <c r="H1984" t="s">
        <v>8232</v>
      </c>
      <c r="I1984">
        <v>1480863887</v>
      </c>
      <c r="J1984">
        <v>1478268287</v>
      </c>
      <c r="K1984" t="b">
        <v>0</v>
      </c>
      <c r="L1984" s="7">
        <v>0</v>
      </c>
      <c r="M1984" t="b">
        <v>0</v>
      </c>
      <c r="N1984" t="s">
        <v>8276</v>
      </c>
      <c r="O1984" s="5">
        <f t="shared" si="189"/>
        <v>0</v>
      </c>
      <c r="P1984" s="6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0">
        <f t="shared" si="186"/>
        <v>42678.586655092593</v>
      </c>
      <c r="T1984" s="10">
        <f t="shared" si="187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8226</v>
      </c>
      <c r="I1985">
        <v>1472799600</v>
      </c>
      <c r="J1985">
        <v>1470874618</v>
      </c>
      <c r="K1985" t="b">
        <v>0</v>
      </c>
      <c r="L1985" s="7">
        <v>16</v>
      </c>
      <c r="M1985" t="b">
        <v>0</v>
      </c>
      <c r="N1985" t="s">
        <v>8276</v>
      </c>
      <c r="O1985" s="5">
        <f t="shared" si="189"/>
        <v>4.3</v>
      </c>
      <c r="P1985" s="6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6"/>
        <v>42593.011782407411</v>
      </c>
      <c r="T1985" s="10">
        <f t="shared" si="187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8226</v>
      </c>
      <c r="I1986">
        <v>1417377481</v>
      </c>
      <c r="J1986">
        <v>1412189881</v>
      </c>
      <c r="K1986" t="b">
        <v>0</v>
      </c>
      <c r="L1986" s="7">
        <v>7</v>
      </c>
      <c r="M1986" t="b">
        <v>0</v>
      </c>
      <c r="N1986" t="s">
        <v>8276</v>
      </c>
      <c r="O1986" s="5">
        <f t="shared" si="189"/>
        <v>21.146666666666665</v>
      </c>
      <c r="P1986" s="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si="186"/>
        <v>41913.790289351848</v>
      </c>
      <c r="T1986" s="10">
        <f t="shared" si="187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8224</v>
      </c>
      <c r="H1987" t="s">
        <v>8227</v>
      </c>
      <c r="I1987">
        <v>1470178800</v>
      </c>
      <c r="J1987">
        <v>1467650771</v>
      </c>
      <c r="K1987" t="b">
        <v>0</v>
      </c>
      <c r="L1987" s="7">
        <v>4</v>
      </c>
      <c r="M1987" t="b">
        <v>0</v>
      </c>
      <c r="N1987" t="s">
        <v>8276</v>
      </c>
      <c r="O1987" s="5">
        <f t="shared" si="189"/>
        <v>3.1875</v>
      </c>
      <c r="P1987" s="6">
        <f t="shared" ref="P1987:P2050" si="190">IF(L1987,E1987/L1987,0)</f>
        <v>12.75</v>
      </c>
      <c r="Q1987" t="str">
        <f t="shared" ref="Q1987:Q2050" si="191">LEFT(N1987,SEARCH("/",N1987,1)-1)</f>
        <v>photography</v>
      </c>
      <c r="R1987" t="str">
        <f t="shared" ref="R1987:R2050" si="192">RIGHT(N1987,LEN(N1987)-SEARCH("/",N1987))</f>
        <v>people</v>
      </c>
      <c r="S1987" s="10">
        <f t="shared" ref="S1987:S2050" si="193">(((J1987/60)/60/24)+DATE(1970,1,1))</f>
        <v>42555.698738425926</v>
      </c>
      <c r="T1987" s="10">
        <f t="shared" ref="T1987:T2050" si="194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8224</v>
      </c>
      <c r="H1988" t="s">
        <v>8227</v>
      </c>
      <c r="I1988">
        <v>1457947483</v>
      </c>
      <c r="J1988">
        <v>1455359083</v>
      </c>
      <c r="K1988" t="b">
        <v>0</v>
      </c>
      <c r="L1988" s="7">
        <v>1</v>
      </c>
      <c r="M1988" t="b">
        <v>0</v>
      </c>
      <c r="N1988" t="s">
        <v>8276</v>
      </c>
      <c r="O1988" s="5">
        <f t="shared" si="189"/>
        <v>0.05</v>
      </c>
      <c r="P1988" s="6">
        <f t="shared" si="190"/>
        <v>1</v>
      </c>
      <c r="Q1988" t="str">
        <f t="shared" si="191"/>
        <v>photography</v>
      </c>
      <c r="R1988" t="str">
        <f t="shared" si="192"/>
        <v>people</v>
      </c>
      <c r="S1988" s="10">
        <f t="shared" si="193"/>
        <v>42413.433831018512</v>
      </c>
      <c r="T1988" s="10">
        <f t="shared" si="194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8224</v>
      </c>
      <c r="H1989" t="s">
        <v>8227</v>
      </c>
      <c r="I1989">
        <v>1425223276</v>
      </c>
      <c r="J1989">
        <v>1422631276</v>
      </c>
      <c r="K1989" t="b">
        <v>0</v>
      </c>
      <c r="L1989" s="7">
        <v>28</v>
      </c>
      <c r="M1989" t="b">
        <v>0</v>
      </c>
      <c r="N1989" t="s">
        <v>8276</v>
      </c>
      <c r="O1989" s="5">
        <f t="shared" si="189"/>
        <v>42.472727272727276</v>
      </c>
      <c r="P1989" s="6">
        <f t="shared" si="190"/>
        <v>83.428571428571431</v>
      </c>
      <c r="Q1989" t="str">
        <f t="shared" si="191"/>
        <v>photography</v>
      </c>
      <c r="R1989" t="str">
        <f t="shared" si="192"/>
        <v>people</v>
      </c>
      <c r="S1989" s="10">
        <f t="shared" si="193"/>
        <v>42034.639768518522</v>
      </c>
      <c r="T1989" s="10">
        <f t="shared" si="194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8226</v>
      </c>
      <c r="I1990">
        <v>1440094742</v>
      </c>
      <c r="J1990">
        <v>1437502742</v>
      </c>
      <c r="K1990" t="b">
        <v>0</v>
      </c>
      <c r="L1990" s="7">
        <v>1</v>
      </c>
      <c r="M1990" t="b">
        <v>0</v>
      </c>
      <c r="N1990" t="s">
        <v>8276</v>
      </c>
      <c r="O1990" s="5">
        <f t="shared" si="189"/>
        <v>0.41666666666666669</v>
      </c>
      <c r="P1990" s="6">
        <f t="shared" si="190"/>
        <v>25</v>
      </c>
      <c r="Q1990" t="str">
        <f t="shared" si="191"/>
        <v>photography</v>
      </c>
      <c r="R1990" t="str">
        <f t="shared" si="192"/>
        <v>people</v>
      </c>
      <c r="S1990" s="10">
        <f t="shared" si="193"/>
        <v>42206.763217592597</v>
      </c>
      <c r="T1990" s="10">
        <f t="shared" si="194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8226</v>
      </c>
      <c r="I1991">
        <v>1481473208</v>
      </c>
      <c r="J1991">
        <v>1478881208</v>
      </c>
      <c r="K1991" t="b">
        <v>0</v>
      </c>
      <c r="L1991" s="7">
        <v>1</v>
      </c>
      <c r="M1991" t="b">
        <v>0</v>
      </c>
      <c r="N1991" t="s">
        <v>8276</v>
      </c>
      <c r="O1991" s="5">
        <f t="shared" si="189"/>
        <v>1</v>
      </c>
      <c r="P1991" s="6">
        <f t="shared" si="190"/>
        <v>50</v>
      </c>
      <c r="Q1991" t="str">
        <f t="shared" si="191"/>
        <v>photography</v>
      </c>
      <c r="R1991" t="str">
        <f t="shared" si="192"/>
        <v>people</v>
      </c>
      <c r="S1991" s="10">
        <f t="shared" si="193"/>
        <v>42685.680648148147</v>
      </c>
      <c r="T1991" s="10">
        <f t="shared" si="194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8226</v>
      </c>
      <c r="I1992">
        <v>1455338532</v>
      </c>
      <c r="J1992">
        <v>1454042532</v>
      </c>
      <c r="K1992" t="b">
        <v>0</v>
      </c>
      <c r="L1992" s="7">
        <v>5</v>
      </c>
      <c r="M1992" t="b">
        <v>0</v>
      </c>
      <c r="N1992" t="s">
        <v>8276</v>
      </c>
      <c r="O1992" s="5">
        <f t="shared" si="189"/>
        <v>16.966666666666665</v>
      </c>
      <c r="P1992" s="6">
        <f t="shared" si="190"/>
        <v>101.8</v>
      </c>
      <c r="Q1992" t="str">
        <f t="shared" si="191"/>
        <v>photography</v>
      </c>
      <c r="R1992" t="str">
        <f t="shared" si="192"/>
        <v>people</v>
      </c>
      <c r="S1992" s="10">
        <f t="shared" si="193"/>
        <v>42398.195972222224</v>
      </c>
      <c r="T1992" s="10">
        <f t="shared" si="194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8226</v>
      </c>
      <c r="I1993">
        <v>1435958786</v>
      </c>
      <c r="J1993">
        <v>1434144386</v>
      </c>
      <c r="K1993" t="b">
        <v>0</v>
      </c>
      <c r="L1993" s="7">
        <v>3</v>
      </c>
      <c r="M1993" t="b">
        <v>0</v>
      </c>
      <c r="N1993" t="s">
        <v>8276</v>
      </c>
      <c r="O1993" s="5">
        <f t="shared" si="189"/>
        <v>7.0000000000000009</v>
      </c>
      <c r="P1993" s="6">
        <f t="shared" si="190"/>
        <v>46.666666666666664</v>
      </c>
      <c r="Q1993" t="str">
        <f t="shared" si="191"/>
        <v>photography</v>
      </c>
      <c r="R1993" t="str">
        <f t="shared" si="192"/>
        <v>people</v>
      </c>
      <c r="S1993" s="10">
        <f t="shared" si="193"/>
        <v>42167.89335648148</v>
      </c>
      <c r="T1993" s="10">
        <f t="shared" si="194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8226</v>
      </c>
      <c r="I1994">
        <v>1424229991</v>
      </c>
      <c r="J1994">
        <v>1421637991</v>
      </c>
      <c r="K1994" t="b">
        <v>0</v>
      </c>
      <c r="L1994" s="7">
        <v>2</v>
      </c>
      <c r="M1994" t="b">
        <v>0</v>
      </c>
      <c r="N1994" t="s">
        <v>8276</v>
      </c>
      <c r="O1994" s="5">
        <f t="shared" si="189"/>
        <v>0.13333333333333333</v>
      </c>
      <c r="P1994" s="6">
        <f t="shared" si="190"/>
        <v>1</v>
      </c>
      <c r="Q1994" t="str">
        <f t="shared" si="191"/>
        <v>photography</v>
      </c>
      <c r="R1994" t="str">
        <f t="shared" si="192"/>
        <v>people</v>
      </c>
      <c r="S1994" s="10">
        <f t="shared" si="193"/>
        <v>42023.143414351856</v>
      </c>
      <c r="T1994" s="10">
        <f t="shared" si="194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8224</v>
      </c>
      <c r="H1995" t="s">
        <v>8227</v>
      </c>
      <c r="I1995">
        <v>1450706837</v>
      </c>
      <c r="J1995">
        <v>1448114837</v>
      </c>
      <c r="K1995" t="b">
        <v>0</v>
      </c>
      <c r="L1995" s="7">
        <v>0</v>
      </c>
      <c r="M1995" t="b">
        <v>0</v>
      </c>
      <c r="N1995" t="s">
        <v>8276</v>
      </c>
      <c r="O1995" s="5">
        <f t="shared" si="189"/>
        <v>0</v>
      </c>
      <c r="P1995" s="6">
        <f t="shared" si="190"/>
        <v>0</v>
      </c>
      <c r="Q1995" t="str">
        <f t="shared" si="191"/>
        <v>photography</v>
      </c>
      <c r="R1995" t="str">
        <f t="shared" si="192"/>
        <v>people</v>
      </c>
      <c r="S1995" s="10">
        <f t="shared" si="193"/>
        <v>42329.58839120371</v>
      </c>
      <c r="T1995" s="10">
        <f t="shared" si="194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8226</v>
      </c>
      <c r="I1996">
        <v>1481072942</v>
      </c>
      <c r="J1996">
        <v>1475885342</v>
      </c>
      <c r="K1996" t="b">
        <v>0</v>
      </c>
      <c r="L1996" s="7">
        <v>0</v>
      </c>
      <c r="M1996" t="b">
        <v>0</v>
      </c>
      <c r="N1996" t="s">
        <v>8276</v>
      </c>
      <c r="O1996" s="5">
        <f t="shared" si="189"/>
        <v>0</v>
      </c>
      <c r="P1996" s="6">
        <f t="shared" si="190"/>
        <v>0</v>
      </c>
      <c r="Q1996" t="str">
        <f t="shared" si="191"/>
        <v>photography</v>
      </c>
      <c r="R1996" t="str">
        <f t="shared" si="192"/>
        <v>people</v>
      </c>
      <c r="S1996" s="10">
        <f t="shared" si="193"/>
        <v>42651.006273148145</v>
      </c>
      <c r="T1996" s="10">
        <f t="shared" si="194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8224</v>
      </c>
      <c r="H1997" t="s">
        <v>8231</v>
      </c>
      <c r="I1997">
        <v>1437082736</v>
      </c>
      <c r="J1997">
        <v>1435354736</v>
      </c>
      <c r="K1997" t="b">
        <v>0</v>
      </c>
      <c r="L1997" s="7">
        <v>3</v>
      </c>
      <c r="M1997" t="b">
        <v>0</v>
      </c>
      <c r="N1997" t="s">
        <v>8276</v>
      </c>
      <c r="O1997" s="5">
        <f t="shared" si="189"/>
        <v>7.8</v>
      </c>
      <c r="P1997" s="6">
        <f t="shared" si="190"/>
        <v>26</v>
      </c>
      <c r="Q1997" t="str">
        <f t="shared" si="191"/>
        <v>photography</v>
      </c>
      <c r="R1997" t="str">
        <f t="shared" si="192"/>
        <v>people</v>
      </c>
      <c r="S1997" s="10">
        <f t="shared" si="193"/>
        <v>42181.902037037042</v>
      </c>
      <c r="T1997" s="10">
        <f t="shared" si="194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8226</v>
      </c>
      <c r="I1998">
        <v>1405021211</v>
      </c>
      <c r="J1998">
        <v>1402429211</v>
      </c>
      <c r="K1998" t="b">
        <v>0</v>
      </c>
      <c r="L1998" s="7">
        <v>0</v>
      </c>
      <c r="M1998" t="b">
        <v>0</v>
      </c>
      <c r="N1998" t="s">
        <v>8276</v>
      </c>
      <c r="O1998" s="5">
        <f t="shared" si="189"/>
        <v>0</v>
      </c>
      <c r="P1998" s="6">
        <f t="shared" si="190"/>
        <v>0</v>
      </c>
      <c r="Q1998" t="str">
        <f t="shared" si="191"/>
        <v>photography</v>
      </c>
      <c r="R1998" t="str">
        <f t="shared" si="192"/>
        <v>people</v>
      </c>
      <c r="S1998" s="10">
        <f t="shared" si="193"/>
        <v>41800.819571759261</v>
      </c>
      <c r="T1998" s="10">
        <f t="shared" si="194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8226</v>
      </c>
      <c r="I1999">
        <v>1409091612</v>
      </c>
      <c r="J1999">
        <v>1406499612</v>
      </c>
      <c r="K1999" t="b">
        <v>0</v>
      </c>
      <c r="L1999" s="7">
        <v>0</v>
      </c>
      <c r="M1999" t="b">
        <v>0</v>
      </c>
      <c r="N1999" t="s">
        <v>8276</v>
      </c>
      <c r="O1999" s="5">
        <f t="shared" si="189"/>
        <v>0</v>
      </c>
      <c r="P1999" s="6">
        <f t="shared" si="190"/>
        <v>0</v>
      </c>
      <c r="Q1999" t="str">
        <f t="shared" si="191"/>
        <v>photography</v>
      </c>
      <c r="R1999" t="str">
        <f t="shared" si="192"/>
        <v>people</v>
      </c>
      <c r="S1999" s="10">
        <f t="shared" si="193"/>
        <v>41847.930694444447</v>
      </c>
      <c r="T1999" s="10">
        <f t="shared" si="194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8226</v>
      </c>
      <c r="I2000">
        <v>1406861438</v>
      </c>
      <c r="J2000">
        <v>1402973438</v>
      </c>
      <c r="K2000" t="b">
        <v>0</v>
      </c>
      <c r="L2000" s="7">
        <v>3</v>
      </c>
      <c r="M2000" t="b">
        <v>0</v>
      </c>
      <c r="N2000" t="s">
        <v>8276</v>
      </c>
      <c r="O2000" s="5">
        <f t="shared" si="189"/>
        <v>26.200000000000003</v>
      </c>
      <c r="P2000" s="6">
        <f t="shared" si="190"/>
        <v>218.33333333333334</v>
      </c>
      <c r="Q2000" t="str">
        <f t="shared" si="191"/>
        <v>photography</v>
      </c>
      <c r="R2000" t="str">
        <f t="shared" si="192"/>
        <v>people</v>
      </c>
      <c r="S2000" s="10">
        <f t="shared" si="193"/>
        <v>41807.118495370371</v>
      </c>
      <c r="T2000" s="10">
        <f t="shared" si="194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8224</v>
      </c>
      <c r="H2001" t="s">
        <v>8227</v>
      </c>
      <c r="I2001">
        <v>1415882108</v>
      </c>
      <c r="J2001">
        <v>1413286508</v>
      </c>
      <c r="K2001" t="b">
        <v>0</v>
      </c>
      <c r="L2001" s="7">
        <v>7</v>
      </c>
      <c r="M2001" t="b">
        <v>0</v>
      </c>
      <c r="N2001" t="s">
        <v>8276</v>
      </c>
      <c r="O2001" s="5">
        <f t="shared" si="189"/>
        <v>0.76129032258064511</v>
      </c>
      <c r="P2001" s="6">
        <f t="shared" si="190"/>
        <v>33.714285714285715</v>
      </c>
      <c r="Q2001" t="str">
        <f t="shared" si="191"/>
        <v>photography</v>
      </c>
      <c r="R2001" t="str">
        <f t="shared" si="192"/>
        <v>people</v>
      </c>
      <c r="S2001" s="10">
        <f t="shared" si="193"/>
        <v>41926.482731481483</v>
      </c>
      <c r="T2001" s="10">
        <f t="shared" si="194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8224</v>
      </c>
      <c r="H2002" t="s">
        <v>8231</v>
      </c>
      <c r="I2002">
        <v>1452120613</v>
      </c>
      <c r="J2002">
        <v>1449528613</v>
      </c>
      <c r="K2002" t="b">
        <v>0</v>
      </c>
      <c r="L2002" s="7">
        <v>25</v>
      </c>
      <c r="M2002" t="b">
        <v>0</v>
      </c>
      <c r="N2002" t="s">
        <v>8276</v>
      </c>
      <c r="O2002" s="5">
        <f t="shared" si="189"/>
        <v>12.5</v>
      </c>
      <c r="P2002" s="6">
        <f t="shared" si="190"/>
        <v>25</v>
      </c>
      <c r="Q2002" t="str">
        <f t="shared" si="191"/>
        <v>photography</v>
      </c>
      <c r="R2002" t="str">
        <f t="shared" si="192"/>
        <v>people</v>
      </c>
      <c r="S2002" s="10">
        <f t="shared" si="193"/>
        <v>42345.951539351852</v>
      </c>
      <c r="T2002" s="10">
        <f t="shared" si="194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8224</v>
      </c>
      <c r="H2003" t="s">
        <v>8229</v>
      </c>
      <c r="I2003">
        <v>1434139200</v>
      </c>
      <c r="J2003">
        <v>1431406916</v>
      </c>
      <c r="K2003" t="b">
        <v>1</v>
      </c>
      <c r="L2003" s="7">
        <v>1637</v>
      </c>
      <c r="M2003" t="b">
        <v>1</v>
      </c>
      <c r="N2003" t="s">
        <v>8275</v>
      </c>
      <c r="O2003" s="5">
        <f t="shared" si="189"/>
        <v>382.12909090909091</v>
      </c>
      <c r="P2003" s="6">
        <f t="shared" si="190"/>
        <v>128.38790470372632</v>
      </c>
      <c r="Q2003" t="str">
        <f t="shared" si="191"/>
        <v>technology</v>
      </c>
      <c r="R2003" t="str">
        <f t="shared" si="192"/>
        <v>hardware</v>
      </c>
      <c r="S2003" s="10">
        <f t="shared" si="193"/>
        <v>42136.209675925929</v>
      </c>
      <c r="T2003" s="10">
        <f t="shared" si="194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8226</v>
      </c>
      <c r="I2004">
        <v>1485191143</v>
      </c>
      <c r="J2004">
        <v>1482599143</v>
      </c>
      <c r="K2004" t="b">
        <v>1</v>
      </c>
      <c r="L2004" s="7">
        <v>1375</v>
      </c>
      <c r="M2004" t="b">
        <v>1</v>
      </c>
      <c r="N2004" t="s">
        <v>8275</v>
      </c>
      <c r="O2004" s="5">
        <f t="shared" si="189"/>
        <v>216.79422000000002</v>
      </c>
      <c r="P2004" s="6">
        <f t="shared" si="190"/>
        <v>78.834261818181815</v>
      </c>
      <c r="Q2004" t="str">
        <f t="shared" si="191"/>
        <v>technology</v>
      </c>
      <c r="R2004" t="str">
        <f t="shared" si="192"/>
        <v>hardware</v>
      </c>
      <c r="S2004" s="10">
        <f t="shared" si="193"/>
        <v>42728.71230324074</v>
      </c>
      <c r="T2004" s="10">
        <f t="shared" si="194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8226</v>
      </c>
      <c r="I2005">
        <v>1278111600</v>
      </c>
      <c r="J2005">
        <v>1276830052</v>
      </c>
      <c r="K2005" t="b">
        <v>1</v>
      </c>
      <c r="L2005" s="7">
        <v>17</v>
      </c>
      <c r="M2005" t="b">
        <v>1</v>
      </c>
      <c r="N2005" t="s">
        <v>8275</v>
      </c>
      <c r="O2005" s="5">
        <f t="shared" si="189"/>
        <v>312</v>
      </c>
      <c r="P2005" s="6">
        <f t="shared" si="190"/>
        <v>91.764705882352942</v>
      </c>
      <c r="Q2005" t="str">
        <f t="shared" si="191"/>
        <v>technology</v>
      </c>
      <c r="R2005" t="str">
        <f t="shared" si="192"/>
        <v>hardware</v>
      </c>
      <c r="S2005" s="10">
        <f t="shared" si="193"/>
        <v>40347.125601851854</v>
      </c>
      <c r="T2005" s="10">
        <f t="shared" si="194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8226</v>
      </c>
      <c r="I2006">
        <v>1405002663</v>
      </c>
      <c r="J2006">
        <v>1402410663</v>
      </c>
      <c r="K2006" t="b">
        <v>1</v>
      </c>
      <c r="L2006" s="7">
        <v>354</v>
      </c>
      <c r="M2006" t="b">
        <v>1</v>
      </c>
      <c r="N2006" t="s">
        <v>8275</v>
      </c>
      <c r="O2006" s="5">
        <f t="shared" si="189"/>
        <v>234.42048</v>
      </c>
      <c r="P2006" s="6">
        <f t="shared" si="190"/>
        <v>331.10237288135596</v>
      </c>
      <c r="Q2006" t="str">
        <f t="shared" si="191"/>
        <v>technology</v>
      </c>
      <c r="R2006" t="str">
        <f t="shared" si="192"/>
        <v>hardware</v>
      </c>
      <c r="S2006" s="10">
        <f t="shared" si="193"/>
        <v>41800.604895833334</v>
      </c>
      <c r="T2006" s="10">
        <f t="shared" si="194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8226</v>
      </c>
      <c r="I2007">
        <v>1381895940</v>
      </c>
      <c r="J2007">
        <v>1379532618</v>
      </c>
      <c r="K2007" t="b">
        <v>1</v>
      </c>
      <c r="L2007" s="7">
        <v>191</v>
      </c>
      <c r="M2007" t="b">
        <v>1</v>
      </c>
      <c r="N2007" t="s">
        <v>8275</v>
      </c>
      <c r="O2007" s="5">
        <f t="shared" si="189"/>
        <v>123.68010000000001</v>
      </c>
      <c r="P2007" s="6">
        <f t="shared" si="190"/>
        <v>194.26193717277485</v>
      </c>
      <c r="Q2007" t="str">
        <f t="shared" si="191"/>
        <v>technology</v>
      </c>
      <c r="R2007" t="str">
        <f t="shared" si="192"/>
        <v>hardware</v>
      </c>
      <c r="S2007" s="10">
        <f t="shared" si="193"/>
        <v>41535.812708333331</v>
      </c>
      <c r="T2007" s="10">
        <f t="shared" si="194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8226</v>
      </c>
      <c r="I2008">
        <v>1417611645</v>
      </c>
      <c r="J2008">
        <v>1414584045</v>
      </c>
      <c r="K2008" t="b">
        <v>1</v>
      </c>
      <c r="L2008" s="7">
        <v>303</v>
      </c>
      <c r="M2008" t="b">
        <v>1</v>
      </c>
      <c r="N2008" t="s">
        <v>8275</v>
      </c>
      <c r="O2008" s="5">
        <f t="shared" si="189"/>
        <v>247.84</v>
      </c>
      <c r="P2008" s="6">
        <f t="shared" si="190"/>
        <v>408.97689768976898</v>
      </c>
      <c r="Q2008" t="str">
        <f t="shared" si="191"/>
        <v>technology</v>
      </c>
      <c r="R2008" t="str">
        <f t="shared" si="192"/>
        <v>hardware</v>
      </c>
      <c r="S2008" s="10">
        <f t="shared" si="193"/>
        <v>41941.500520833331</v>
      </c>
      <c r="T2008" s="10">
        <f t="shared" si="194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8226</v>
      </c>
      <c r="I2009">
        <v>1282622400</v>
      </c>
      <c r="J2009">
        <v>1276891586</v>
      </c>
      <c r="K2009" t="b">
        <v>1</v>
      </c>
      <c r="L2009" s="7">
        <v>137</v>
      </c>
      <c r="M2009" t="b">
        <v>1</v>
      </c>
      <c r="N2009" t="s">
        <v>8275</v>
      </c>
      <c r="O2009" s="5">
        <f t="shared" si="189"/>
        <v>115.7092</v>
      </c>
      <c r="P2009" s="6">
        <f t="shared" si="190"/>
        <v>84.459270072992695</v>
      </c>
      <c r="Q2009" t="str">
        <f t="shared" si="191"/>
        <v>technology</v>
      </c>
      <c r="R2009" t="str">
        <f t="shared" si="192"/>
        <v>hardware</v>
      </c>
      <c r="S2009" s="10">
        <f t="shared" si="193"/>
        <v>40347.837800925925</v>
      </c>
      <c r="T2009" s="10">
        <f t="shared" si="194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8226</v>
      </c>
      <c r="I2010">
        <v>1316442622</v>
      </c>
      <c r="J2010">
        <v>1312641022</v>
      </c>
      <c r="K2010" t="b">
        <v>1</v>
      </c>
      <c r="L2010" s="7">
        <v>41</v>
      </c>
      <c r="M2010" t="b">
        <v>1</v>
      </c>
      <c r="N2010" t="s">
        <v>8275</v>
      </c>
      <c r="O2010" s="5">
        <f t="shared" si="189"/>
        <v>117.07484768810599</v>
      </c>
      <c r="P2010" s="6">
        <f t="shared" si="190"/>
        <v>44.853658536585364</v>
      </c>
      <c r="Q2010" t="str">
        <f t="shared" si="191"/>
        <v>technology</v>
      </c>
      <c r="R2010" t="str">
        <f t="shared" si="192"/>
        <v>hardware</v>
      </c>
      <c r="S2010" s="10">
        <f t="shared" si="193"/>
        <v>40761.604421296295</v>
      </c>
      <c r="T2010" s="10">
        <f t="shared" si="194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8224</v>
      </c>
      <c r="H2011" t="s">
        <v>8229</v>
      </c>
      <c r="I2011">
        <v>1479890743</v>
      </c>
      <c r="J2011">
        <v>1476776743</v>
      </c>
      <c r="K2011" t="b">
        <v>1</v>
      </c>
      <c r="L2011" s="7">
        <v>398</v>
      </c>
      <c r="M2011" t="b">
        <v>1</v>
      </c>
      <c r="N2011" t="s">
        <v>8275</v>
      </c>
      <c r="O2011" s="5">
        <f t="shared" si="189"/>
        <v>305.15800000000002</v>
      </c>
      <c r="P2011" s="6">
        <f t="shared" si="190"/>
        <v>383.3643216080402</v>
      </c>
      <c r="Q2011" t="str">
        <f t="shared" si="191"/>
        <v>technology</v>
      </c>
      <c r="R2011" t="str">
        <f t="shared" si="192"/>
        <v>hardware</v>
      </c>
      <c r="S2011" s="10">
        <f t="shared" si="193"/>
        <v>42661.323414351849</v>
      </c>
      <c r="T2011" s="10">
        <f t="shared" si="194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8226</v>
      </c>
      <c r="I2012">
        <v>1471564491</v>
      </c>
      <c r="J2012">
        <v>1468972491</v>
      </c>
      <c r="K2012" t="b">
        <v>1</v>
      </c>
      <c r="L2012" s="7">
        <v>1737</v>
      </c>
      <c r="M2012" t="b">
        <v>1</v>
      </c>
      <c r="N2012" t="s">
        <v>8275</v>
      </c>
      <c r="O2012" s="5">
        <f t="shared" si="189"/>
        <v>320.05299999999994</v>
      </c>
      <c r="P2012" s="6">
        <f t="shared" si="190"/>
        <v>55.276856649395505</v>
      </c>
      <c r="Q2012" t="str">
        <f t="shared" si="191"/>
        <v>technology</v>
      </c>
      <c r="R2012" t="str">
        <f t="shared" si="192"/>
        <v>hardware</v>
      </c>
      <c r="S2012" s="10">
        <f t="shared" si="193"/>
        <v>42570.996423611112</v>
      </c>
      <c r="T2012" s="10">
        <f t="shared" si="194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8224</v>
      </c>
      <c r="H2013" t="s">
        <v>8229</v>
      </c>
      <c r="I2013">
        <v>1452553200</v>
      </c>
      <c r="J2013">
        <v>1449650173</v>
      </c>
      <c r="K2013" t="b">
        <v>1</v>
      </c>
      <c r="L2013" s="7">
        <v>971</v>
      </c>
      <c r="M2013" t="b">
        <v>1</v>
      </c>
      <c r="N2013" t="s">
        <v>8275</v>
      </c>
      <c r="O2013" s="5">
        <f t="shared" si="189"/>
        <v>819.56399999999996</v>
      </c>
      <c r="P2013" s="6">
        <f t="shared" si="190"/>
        <v>422.02059732234807</v>
      </c>
      <c r="Q2013" t="str">
        <f t="shared" si="191"/>
        <v>technology</v>
      </c>
      <c r="R2013" t="str">
        <f t="shared" si="192"/>
        <v>hardware</v>
      </c>
      <c r="S2013" s="10">
        <f t="shared" si="193"/>
        <v>42347.358483796299</v>
      </c>
      <c r="T2013" s="10">
        <f t="shared" si="194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8226</v>
      </c>
      <c r="I2014">
        <v>1423165441</v>
      </c>
      <c r="J2014">
        <v>1420573441</v>
      </c>
      <c r="K2014" t="b">
        <v>1</v>
      </c>
      <c r="L2014" s="7">
        <v>183</v>
      </c>
      <c r="M2014" t="b">
        <v>1</v>
      </c>
      <c r="N2014" t="s">
        <v>8275</v>
      </c>
      <c r="O2014" s="5">
        <f t="shared" si="189"/>
        <v>234.90000000000003</v>
      </c>
      <c r="P2014" s="6">
        <f t="shared" si="190"/>
        <v>64.180327868852459</v>
      </c>
      <c r="Q2014" t="str">
        <f t="shared" si="191"/>
        <v>technology</v>
      </c>
      <c r="R2014" t="str">
        <f t="shared" si="192"/>
        <v>hardware</v>
      </c>
      <c r="S2014" s="10">
        <f t="shared" si="193"/>
        <v>42010.822233796294</v>
      </c>
      <c r="T2014" s="10">
        <f t="shared" si="194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8226</v>
      </c>
      <c r="I2015">
        <v>1468019014</v>
      </c>
      <c r="J2015">
        <v>1462835014</v>
      </c>
      <c r="K2015" t="b">
        <v>1</v>
      </c>
      <c r="L2015" s="7">
        <v>4562</v>
      </c>
      <c r="M2015" t="b">
        <v>1</v>
      </c>
      <c r="N2015" t="s">
        <v>8275</v>
      </c>
      <c r="O2015" s="5">
        <f t="shared" si="189"/>
        <v>494.91374999999999</v>
      </c>
      <c r="P2015" s="6">
        <f t="shared" si="190"/>
        <v>173.57781674704077</v>
      </c>
      <c r="Q2015" t="str">
        <f t="shared" si="191"/>
        <v>technology</v>
      </c>
      <c r="R2015" t="str">
        <f t="shared" si="192"/>
        <v>hardware</v>
      </c>
      <c r="S2015" s="10">
        <f t="shared" si="193"/>
        <v>42499.960810185185</v>
      </c>
      <c r="T2015" s="10">
        <f t="shared" si="194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8226</v>
      </c>
      <c r="I2016">
        <v>1364184539</v>
      </c>
      <c r="J2016">
        <v>1361250539</v>
      </c>
      <c r="K2016" t="b">
        <v>1</v>
      </c>
      <c r="L2016" s="7">
        <v>26457</v>
      </c>
      <c r="M2016" t="b">
        <v>1</v>
      </c>
      <c r="N2016" t="s">
        <v>8275</v>
      </c>
      <c r="O2016" s="5">
        <f t="shared" si="189"/>
        <v>7813.7822333333334</v>
      </c>
      <c r="P2016" s="6">
        <f t="shared" si="190"/>
        <v>88.601680840609291</v>
      </c>
      <c r="Q2016" t="str">
        <f t="shared" si="191"/>
        <v>technology</v>
      </c>
      <c r="R2016" t="str">
        <f t="shared" si="192"/>
        <v>hardware</v>
      </c>
      <c r="S2016" s="10">
        <f t="shared" si="193"/>
        <v>41324.214571759258</v>
      </c>
      <c r="T2016" s="10">
        <f t="shared" si="194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8226</v>
      </c>
      <c r="I2017">
        <v>1315602163</v>
      </c>
      <c r="J2017">
        <v>1313010163</v>
      </c>
      <c r="K2017" t="b">
        <v>1</v>
      </c>
      <c r="L2017" s="7">
        <v>162</v>
      </c>
      <c r="M2017" t="b">
        <v>1</v>
      </c>
      <c r="N2017" t="s">
        <v>8275</v>
      </c>
      <c r="O2017" s="5">
        <f t="shared" si="189"/>
        <v>113.00013888888888</v>
      </c>
      <c r="P2017" s="6">
        <f t="shared" si="190"/>
        <v>50.222283950617282</v>
      </c>
      <c r="Q2017" t="str">
        <f t="shared" si="191"/>
        <v>technology</v>
      </c>
      <c r="R2017" t="str">
        <f t="shared" si="192"/>
        <v>hardware</v>
      </c>
      <c r="S2017" s="10">
        <f t="shared" si="193"/>
        <v>40765.876886574071</v>
      </c>
      <c r="T2017" s="10">
        <f t="shared" si="194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8226</v>
      </c>
      <c r="I2018">
        <v>1362863299</v>
      </c>
      <c r="J2018">
        <v>1360271299</v>
      </c>
      <c r="K2018" t="b">
        <v>1</v>
      </c>
      <c r="L2018" s="7">
        <v>479</v>
      </c>
      <c r="M2018" t="b">
        <v>1</v>
      </c>
      <c r="N2018" t="s">
        <v>8275</v>
      </c>
      <c r="O2018" s="5">
        <f t="shared" si="189"/>
        <v>921.54219999999998</v>
      </c>
      <c r="P2018" s="6">
        <f t="shared" si="190"/>
        <v>192.38876826722338</v>
      </c>
      <c r="Q2018" t="str">
        <f t="shared" si="191"/>
        <v>technology</v>
      </c>
      <c r="R2018" t="str">
        <f t="shared" si="192"/>
        <v>hardware</v>
      </c>
      <c r="S2018" s="10">
        <f t="shared" si="193"/>
        <v>41312.88077546296</v>
      </c>
      <c r="T2018" s="10">
        <f t="shared" si="194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8226</v>
      </c>
      <c r="I2019">
        <v>1332561600</v>
      </c>
      <c r="J2019">
        <v>1329873755</v>
      </c>
      <c r="K2019" t="b">
        <v>1</v>
      </c>
      <c r="L2019" s="7">
        <v>426</v>
      </c>
      <c r="M2019" t="b">
        <v>1</v>
      </c>
      <c r="N2019" t="s">
        <v>8275</v>
      </c>
      <c r="O2019" s="5">
        <f t="shared" si="189"/>
        <v>125.10239999999999</v>
      </c>
      <c r="P2019" s="6">
        <f t="shared" si="190"/>
        <v>73.416901408450698</v>
      </c>
      <c r="Q2019" t="str">
        <f t="shared" si="191"/>
        <v>technology</v>
      </c>
      <c r="R2019" t="str">
        <f t="shared" si="192"/>
        <v>hardware</v>
      </c>
      <c r="S2019" s="10">
        <f t="shared" si="193"/>
        <v>40961.057349537034</v>
      </c>
      <c r="T2019" s="10">
        <f t="shared" si="194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8224</v>
      </c>
      <c r="H2020" t="s">
        <v>8229</v>
      </c>
      <c r="I2020">
        <v>1439455609</v>
      </c>
      <c r="J2020">
        <v>1436863609</v>
      </c>
      <c r="K2020" t="b">
        <v>1</v>
      </c>
      <c r="L2020" s="7">
        <v>450</v>
      </c>
      <c r="M2020" t="b">
        <v>1</v>
      </c>
      <c r="N2020" t="s">
        <v>8275</v>
      </c>
      <c r="O2020" s="5">
        <f t="shared" si="189"/>
        <v>102.24343076923077</v>
      </c>
      <c r="P2020" s="6">
        <f t="shared" si="190"/>
        <v>147.68495555555555</v>
      </c>
      <c r="Q2020" t="str">
        <f t="shared" si="191"/>
        <v>technology</v>
      </c>
      <c r="R2020" t="str">
        <f t="shared" si="192"/>
        <v>hardware</v>
      </c>
      <c r="S2020" s="10">
        <f t="shared" si="193"/>
        <v>42199.365844907406</v>
      </c>
      <c r="T2020" s="10">
        <f t="shared" si="194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8226</v>
      </c>
      <c r="I2021">
        <v>1474563621</v>
      </c>
      <c r="J2021">
        <v>1471971621</v>
      </c>
      <c r="K2021" t="b">
        <v>1</v>
      </c>
      <c r="L2021" s="7">
        <v>1780</v>
      </c>
      <c r="M2021" t="b">
        <v>1</v>
      </c>
      <c r="N2021" t="s">
        <v>8275</v>
      </c>
      <c r="O2021" s="5">
        <f t="shared" si="189"/>
        <v>484.90975000000003</v>
      </c>
      <c r="P2021" s="6">
        <f t="shared" si="190"/>
        <v>108.96848314606741</v>
      </c>
      <c r="Q2021" t="str">
        <f t="shared" si="191"/>
        <v>technology</v>
      </c>
      <c r="R2021" t="str">
        <f t="shared" si="192"/>
        <v>hardware</v>
      </c>
      <c r="S2021" s="10">
        <f t="shared" si="193"/>
        <v>42605.70857638889</v>
      </c>
      <c r="T2021" s="10">
        <f t="shared" si="194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8226</v>
      </c>
      <c r="I2022">
        <v>1400108640</v>
      </c>
      <c r="J2022">
        <v>1396923624</v>
      </c>
      <c r="K2022" t="b">
        <v>1</v>
      </c>
      <c r="L2022" s="7">
        <v>122</v>
      </c>
      <c r="M2022" t="b">
        <v>1</v>
      </c>
      <c r="N2022" t="s">
        <v>8275</v>
      </c>
      <c r="O2022" s="5">
        <f t="shared" si="189"/>
        <v>192.33333333333334</v>
      </c>
      <c r="P2022" s="6">
        <f t="shared" si="190"/>
        <v>23.647540983606557</v>
      </c>
      <c r="Q2022" t="str">
        <f t="shared" si="191"/>
        <v>technology</v>
      </c>
      <c r="R2022" t="str">
        <f t="shared" si="192"/>
        <v>hardware</v>
      </c>
      <c r="S2022" s="10">
        <f t="shared" si="193"/>
        <v>41737.097499999996</v>
      </c>
      <c r="T2022" s="10">
        <f t="shared" si="194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8226</v>
      </c>
      <c r="I2023">
        <v>1411522897</v>
      </c>
      <c r="J2023">
        <v>1407634897</v>
      </c>
      <c r="K2023" t="b">
        <v>1</v>
      </c>
      <c r="L2023" s="7">
        <v>95</v>
      </c>
      <c r="M2023" t="b">
        <v>1</v>
      </c>
      <c r="N2023" t="s">
        <v>8275</v>
      </c>
      <c r="O2023" s="5">
        <f t="shared" si="189"/>
        <v>281.10000000000002</v>
      </c>
      <c r="P2023" s="6">
        <f t="shared" si="190"/>
        <v>147.94736842105263</v>
      </c>
      <c r="Q2023" t="str">
        <f t="shared" si="191"/>
        <v>technology</v>
      </c>
      <c r="R2023" t="str">
        <f t="shared" si="192"/>
        <v>hardware</v>
      </c>
      <c r="S2023" s="10">
        <f t="shared" si="193"/>
        <v>41861.070567129631</v>
      </c>
      <c r="T2023" s="10">
        <f t="shared" si="194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8226</v>
      </c>
      <c r="I2024">
        <v>1465652372</v>
      </c>
      <c r="J2024">
        <v>1463060372</v>
      </c>
      <c r="K2024" t="b">
        <v>1</v>
      </c>
      <c r="L2024" s="7">
        <v>325</v>
      </c>
      <c r="M2024" t="b">
        <v>1</v>
      </c>
      <c r="N2024" t="s">
        <v>8275</v>
      </c>
      <c r="O2024" s="5">
        <f t="shared" si="189"/>
        <v>125.13700000000001</v>
      </c>
      <c r="P2024" s="6">
        <f t="shared" si="190"/>
        <v>385.03692307692307</v>
      </c>
      <c r="Q2024" t="str">
        <f t="shared" si="191"/>
        <v>technology</v>
      </c>
      <c r="R2024" t="str">
        <f t="shared" si="192"/>
        <v>hardware</v>
      </c>
      <c r="S2024" s="10">
        <f t="shared" si="193"/>
        <v>42502.569120370375</v>
      </c>
      <c r="T2024" s="10">
        <f t="shared" si="194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8226</v>
      </c>
      <c r="I2025">
        <v>1434017153</v>
      </c>
      <c r="J2025">
        <v>1431425153</v>
      </c>
      <c r="K2025" t="b">
        <v>1</v>
      </c>
      <c r="L2025" s="7">
        <v>353</v>
      </c>
      <c r="M2025" t="b">
        <v>1</v>
      </c>
      <c r="N2025" t="s">
        <v>8275</v>
      </c>
      <c r="O2025" s="5">
        <f t="shared" si="189"/>
        <v>161.459</v>
      </c>
      <c r="P2025" s="6">
        <f t="shared" si="190"/>
        <v>457.39093484419266</v>
      </c>
      <c r="Q2025" t="str">
        <f t="shared" si="191"/>
        <v>technology</v>
      </c>
      <c r="R2025" t="str">
        <f t="shared" si="192"/>
        <v>hardware</v>
      </c>
      <c r="S2025" s="10">
        <f t="shared" si="193"/>
        <v>42136.420752314814</v>
      </c>
      <c r="T2025" s="10">
        <f t="shared" si="194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8226</v>
      </c>
      <c r="I2026">
        <v>1344826800</v>
      </c>
      <c r="J2026">
        <v>1341875544</v>
      </c>
      <c r="K2026" t="b">
        <v>1</v>
      </c>
      <c r="L2026" s="7">
        <v>105</v>
      </c>
      <c r="M2026" t="b">
        <v>1</v>
      </c>
      <c r="N2026" t="s">
        <v>8275</v>
      </c>
      <c r="O2026" s="5">
        <f t="shared" si="189"/>
        <v>585.35</v>
      </c>
      <c r="P2026" s="6">
        <f t="shared" si="190"/>
        <v>222.99047619047619</v>
      </c>
      <c r="Q2026" t="str">
        <f t="shared" si="191"/>
        <v>technology</v>
      </c>
      <c r="R2026" t="str">
        <f t="shared" si="192"/>
        <v>hardware</v>
      </c>
      <c r="S2026" s="10">
        <f t="shared" si="193"/>
        <v>41099.966944444444</v>
      </c>
      <c r="T2026" s="10">
        <f t="shared" si="194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8224</v>
      </c>
      <c r="H2027" t="s">
        <v>8229</v>
      </c>
      <c r="I2027">
        <v>1433996746</v>
      </c>
      <c r="J2027">
        <v>1431404746</v>
      </c>
      <c r="K2027" t="b">
        <v>1</v>
      </c>
      <c r="L2027" s="7">
        <v>729</v>
      </c>
      <c r="M2027" t="b">
        <v>1</v>
      </c>
      <c r="N2027" t="s">
        <v>8275</v>
      </c>
      <c r="O2027" s="5">
        <f t="shared" si="189"/>
        <v>201.14999999999998</v>
      </c>
      <c r="P2027" s="6">
        <f t="shared" si="190"/>
        <v>220.74074074074073</v>
      </c>
      <c r="Q2027" t="str">
        <f t="shared" si="191"/>
        <v>technology</v>
      </c>
      <c r="R2027" t="str">
        <f t="shared" si="192"/>
        <v>hardware</v>
      </c>
      <c r="S2027" s="10">
        <f t="shared" si="193"/>
        <v>42136.184560185182</v>
      </c>
      <c r="T2027" s="10">
        <f t="shared" si="194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8226</v>
      </c>
      <c r="I2028">
        <v>1398052740</v>
      </c>
      <c r="J2028">
        <v>1394127585</v>
      </c>
      <c r="K2028" t="b">
        <v>1</v>
      </c>
      <c r="L2028" s="7">
        <v>454</v>
      </c>
      <c r="M2028" t="b">
        <v>1</v>
      </c>
      <c r="N2028" t="s">
        <v>8275</v>
      </c>
      <c r="O2028" s="5">
        <f t="shared" si="189"/>
        <v>133.48307999999997</v>
      </c>
      <c r="P2028" s="6">
        <f t="shared" si="190"/>
        <v>73.503898678414089</v>
      </c>
      <c r="Q2028" t="str">
        <f t="shared" si="191"/>
        <v>technology</v>
      </c>
      <c r="R2028" t="str">
        <f t="shared" si="192"/>
        <v>hardware</v>
      </c>
      <c r="S2028" s="10">
        <f t="shared" si="193"/>
        <v>41704.735937500001</v>
      </c>
      <c r="T2028" s="10">
        <f t="shared" si="194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8226</v>
      </c>
      <c r="I2029">
        <v>1427740319</v>
      </c>
      <c r="J2029">
        <v>1423855919</v>
      </c>
      <c r="K2029" t="b">
        <v>1</v>
      </c>
      <c r="L2029" s="7">
        <v>539</v>
      </c>
      <c r="M2029" t="b">
        <v>1</v>
      </c>
      <c r="N2029" t="s">
        <v>8275</v>
      </c>
      <c r="O2029" s="5">
        <f t="shared" si="189"/>
        <v>120.24900000000001</v>
      </c>
      <c r="P2029" s="6">
        <f t="shared" si="190"/>
        <v>223.09647495361781</v>
      </c>
      <c r="Q2029" t="str">
        <f t="shared" si="191"/>
        <v>technology</v>
      </c>
      <c r="R2029" t="str">
        <f t="shared" si="192"/>
        <v>hardware</v>
      </c>
      <c r="S2029" s="10">
        <f t="shared" si="193"/>
        <v>42048.813877314817</v>
      </c>
      <c r="T2029" s="10">
        <f t="shared" si="194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8226</v>
      </c>
      <c r="I2030">
        <v>1268690100</v>
      </c>
      <c r="J2030">
        <v>1265493806</v>
      </c>
      <c r="K2030" t="b">
        <v>1</v>
      </c>
      <c r="L2030" s="7">
        <v>79</v>
      </c>
      <c r="M2030" t="b">
        <v>1</v>
      </c>
      <c r="N2030" t="s">
        <v>8275</v>
      </c>
      <c r="O2030" s="5">
        <f t="shared" si="189"/>
        <v>126.16666666666667</v>
      </c>
      <c r="P2030" s="6">
        <f t="shared" si="190"/>
        <v>47.911392405063289</v>
      </c>
      <c r="Q2030" t="str">
        <f t="shared" si="191"/>
        <v>technology</v>
      </c>
      <c r="R2030" t="str">
        <f t="shared" si="192"/>
        <v>hardware</v>
      </c>
      <c r="S2030" s="10">
        <f t="shared" si="193"/>
        <v>40215.919050925928</v>
      </c>
      <c r="T2030" s="10">
        <f t="shared" si="194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8226</v>
      </c>
      <c r="I2031">
        <v>1409099481</v>
      </c>
      <c r="J2031">
        <v>1406507481</v>
      </c>
      <c r="K2031" t="b">
        <v>1</v>
      </c>
      <c r="L2031" s="7">
        <v>94</v>
      </c>
      <c r="M2031" t="b">
        <v>1</v>
      </c>
      <c r="N2031" t="s">
        <v>8275</v>
      </c>
      <c r="O2031" s="5">
        <f t="shared" si="189"/>
        <v>361.2</v>
      </c>
      <c r="P2031" s="6">
        <f t="shared" si="190"/>
        <v>96.063829787234042</v>
      </c>
      <c r="Q2031" t="str">
        <f t="shared" si="191"/>
        <v>technology</v>
      </c>
      <c r="R2031" t="str">
        <f t="shared" si="192"/>
        <v>hardware</v>
      </c>
      <c r="S2031" s="10">
        <f t="shared" si="193"/>
        <v>41848.021770833337</v>
      </c>
      <c r="T2031" s="10">
        <f t="shared" si="194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8227</v>
      </c>
      <c r="I2032">
        <v>1354233296</v>
      </c>
      <c r="J2032">
        <v>1351641296</v>
      </c>
      <c r="K2032" t="b">
        <v>1</v>
      </c>
      <c r="L2032" s="7">
        <v>625</v>
      </c>
      <c r="M2032" t="b">
        <v>1</v>
      </c>
      <c r="N2032" t="s">
        <v>8275</v>
      </c>
      <c r="O2032" s="5">
        <f t="shared" si="189"/>
        <v>226.239013671875</v>
      </c>
      <c r="P2032" s="6">
        <f t="shared" si="190"/>
        <v>118.6144</v>
      </c>
      <c r="Q2032" t="str">
        <f t="shared" si="191"/>
        <v>technology</v>
      </c>
      <c r="R2032" t="str">
        <f t="shared" si="192"/>
        <v>hardware</v>
      </c>
      <c r="S2032" s="10">
        <f t="shared" si="193"/>
        <v>41212.996481481481</v>
      </c>
      <c r="T2032" s="10">
        <f t="shared" si="194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8224</v>
      </c>
      <c r="H2033" t="s">
        <v>8229</v>
      </c>
      <c r="I2033">
        <v>1420765200</v>
      </c>
      <c r="J2033">
        <v>1417506853</v>
      </c>
      <c r="K2033" t="b">
        <v>1</v>
      </c>
      <c r="L2033" s="7">
        <v>508</v>
      </c>
      <c r="M2033" t="b">
        <v>1</v>
      </c>
      <c r="N2033" t="s">
        <v>8275</v>
      </c>
      <c r="O2033" s="5">
        <f t="shared" si="189"/>
        <v>120.35</v>
      </c>
      <c r="P2033" s="6">
        <f t="shared" si="190"/>
        <v>118.45472440944881</v>
      </c>
      <c r="Q2033" t="str">
        <f t="shared" si="191"/>
        <v>technology</v>
      </c>
      <c r="R2033" t="str">
        <f t="shared" si="192"/>
        <v>hardware</v>
      </c>
      <c r="S2033" s="10">
        <f t="shared" si="193"/>
        <v>41975.329317129625</v>
      </c>
      <c r="T2033" s="10">
        <f t="shared" si="194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8226</v>
      </c>
      <c r="I2034">
        <v>1481778000</v>
      </c>
      <c r="J2034">
        <v>1479216874</v>
      </c>
      <c r="K2034" t="b">
        <v>1</v>
      </c>
      <c r="L2034" s="7">
        <v>531</v>
      </c>
      <c r="M2034" t="b">
        <v>1</v>
      </c>
      <c r="N2034" t="s">
        <v>8275</v>
      </c>
      <c r="O2034" s="5">
        <f t="shared" si="189"/>
        <v>304.18799999999999</v>
      </c>
      <c r="P2034" s="6">
        <f t="shared" si="190"/>
        <v>143.21468926553672</v>
      </c>
      <c r="Q2034" t="str">
        <f t="shared" si="191"/>
        <v>technology</v>
      </c>
      <c r="R2034" t="str">
        <f t="shared" si="192"/>
        <v>hardware</v>
      </c>
      <c r="S2034" s="10">
        <f t="shared" si="193"/>
        <v>42689.565671296295</v>
      </c>
      <c r="T2034" s="10">
        <f t="shared" si="194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8226</v>
      </c>
      <c r="I2035">
        <v>1398477518</v>
      </c>
      <c r="J2035">
        <v>1395885518</v>
      </c>
      <c r="K2035" t="b">
        <v>1</v>
      </c>
      <c r="L2035" s="7">
        <v>158</v>
      </c>
      <c r="M2035" t="b">
        <v>1</v>
      </c>
      <c r="N2035" t="s">
        <v>8275</v>
      </c>
      <c r="O2035" s="5">
        <f t="shared" si="189"/>
        <v>178.67599999999999</v>
      </c>
      <c r="P2035" s="6">
        <f t="shared" si="190"/>
        <v>282.71518987341773</v>
      </c>
      <c r="Q2035" t="str">
        <f t="shared" si="191"/>
        <v>technology</v>
      </c>
      <c r="R2035" t="str">
        <f t="shared" si="192"/>
        <v>hardware</v>
      </c>
      <c r="S2035" s="10">
        <f t="shared" si="193"/>
        <v>41725.082384259258</v>
      </c>
      <c r="T2035" s="10">
        <f t="shared" si="194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8226</v>
      </c>
      <c r="I2036">
        <v>1430981880</v>
      </c>
      <c r="J2036">
        <v>1426216033</v>
      </c>
      <c r="K2036" t="b">
        <v>1</v>
      </c>
      <c r="L2036" s="7">
        <v>508</v>
      </c>
      <c r="M2036" t="b">
        <v>1</v>
      </c>
      <c r="N2036" t="s">
        <v>8275</v>
      </c>
      <c r="O2036" s="5">
        <f t="shared" si="189"/>
        <v>386.81998717948721</v>
      </c>
      <c r="P2036" s="6">
        <f t="shared" si="190"/>
        <v>593.93620078740162</v>
      </c>
      <c r="Q2036" t="str">
        <f t="shared" si="191"/>
        <v>technology</v>
      </c>
      <c r="R2036" t="str">
        <f t="shared" si="192"/>
        <v>hardware</v>
      </c>
      <c r="S2036" s="10">
        <f t="shared" si="193"/>
        <v>42076.130011574074</v>
      </c>
      <c r="T2036" s="10">
        <f t="shared" si="194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8226</v>
      </c>
      <c r="I2037">
        <v>1450486800</v>
      </c>
      <c r="J2037">
        <v>1446562807</v>
      </c>
      <c r="K2037" t="b">
        <v>1</v>
      </c>
      <c r="L2037" s="7">
        <v>644</v>
      </c>
      <c r="M2037" t="b">
        <v>1</v>
      </c>
      <c r="N2037" t="s">
        <v>8275</v>
      </c>
      <c r="O2037" s="5">
        <f t="shared" si="189"/>
        <v>211.03642500000004</v>
      </c>
      <c r="P2037" s="6">
        <f t="shared" si="190"/>
        <v>262.15704968944101</v>
      </c>
      <c r="Q2037" t="str">
        <f t="shared" si="191"/>
        <v>technology</v>
      </c>
      <c r="R2037" t="str">
        <f t="shared" si="192"/>
        <v>hardware</v>
      </c>
      <c r="S2037" s="10">
        <f t="shared" si="193"/>
        <v>42311.625081018516</v>
      </c>
      <c r="T2037" s="10">
        <f t="shared" si="194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8226</v>
      </c>
      <c r="I2038">
        <v>1399668319</v>
      </c>
      <c r="J2038">
        <v>1397076319</v>
      </c>
      <c r="K2038" t="b">
        <v>1</v>
      </c>
      <c r="L2038" s="7">
        <v>848</v>
      </c>
      <c r="M2038" t="b">
        <v>1</v>
      </c>
      <c r="N2038" t="s">
        <v>8275</v>
      </c>
      <c r="O2038" s="5">
        <f t="shared" ref="O2038:O2101" si="195">(E2038/D2038)*100</f>
        <v>131.66833333333335</v>
      </c>
      <c r="P2038" s="6">
        <f t="shared" si="190"/>
        <v>46.580778301886795</v>
      </c>
      <c r="Q2038" t="str">
        <f t="shared" si="191"/>
        <v>technology</v>
      </c>
      <c r="R2038" t="str">
        <f t="shared" si="192"/>
        <v>hardware</v>
      </c>
      <c r="S2038" s="10">
        <f t="shared" si="193"/>
        <v>41738.864803240744</v>
      </c>
      <c r="T2038" s="10">
        <f t="shared" si="194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8226</v>
      </c>
      <c r="I2039">
        <v>1388383353</v>
      </c>
      <c r="J2039">
        <v>1383195753</v>
      </c>
      <c r="K2039" t="b">
        <v>1</v>
      </c>
      <c r="L2039" s="7">
        <v>429</v>
      </c>
      <c r="M2039" t="b">
        <v>1</v>
      </c>
      <c r="N2039" t="s">
        <v>8275</v>
      </c>
      <c r="O2039" s="5">
        <f t="shared" si="195"/>
        <v>300.47639999999996</v>
      </c>
      <c r="P2039" s="6">
        <f t="shared" si="190"/>
        <v>70.041118881118877</v>
      </c>
      <c r="Q2039" t="str">
        <f t="shared" si="191"/>
        <v>technology</v>
      </c>
      <c r="R2039" t="str">
        <f t="shared" si="192"/>
        <v>hardware</v>
      </c>
      <c r="S2039" s="10">
        <f t="shared" si="193"/>
        <v>41578.210104166668</v>
      </c>
      <c r="T2039" s="10">
        <f t="shared" si="194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8227</v>
      </c>
      <c r="I2040">
        <v>1372701600</v>
      </c>
      <c r="J2040">
        <v>1369895421</v>
      </c>
      <c r="K2040" t="b">
        <v>1</v>
      </c>
      <c r="L2040" s="7">
        <v>204</v>
      </c>
      <c r="M2040" t="b">
        <v>1</v>
      </c>
      <c r="N2040" t="s">
        <v>8275</v>
      </c>
      <c r="O2040" s="5">
        <f t="shared" si="195"/>
        <v>420.51249999999999</v>
      </c>
      <c r="P2040" s="6">
        <f t="shared" si="190"/>
        <v>164.90686274509804</v>
      </c>
      <c r="Q2040" t="str">
        <f t="shared" si="191"/>
        <v>technology</v>
      </c>
      <c r="R2040" t="str">
        <f t="shared" si="192"/>
        <v>hardware</v>
      </c>
      <c r="S2040" s="10">
        <f t="shared" si="193"/>
        <v>41424.27107638889</v>
      </c>
      <c r="T2040" s="10">
        <f t="shared" si="194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8226</v>
      </c>
      <c r="I2041">
        <v>1480568340</v>
      </c>
      <c r="J2041">
        <v>1477996325</v>
      </c>
      <c r="K2041" t="b">
        <v>1</v>
      </c>
      <c r="L2041" s="7">
        <v>379</v>
      </c>
      <c r="M2041" t="b">
        <v>1</v>
      </c>
      <c r="N2041" t="s">
        <v>8275</v>
      </c>
      <c r="O2041" s="5">
        <f t="shared" si="195"/>
        <v>136.21680000000001</v>
      </c>
      <c r="P2041" s="6">
        <f t="shared" si="190"/>
        <v>449.26385224274406</v>
      </c>
      <c r="Q2041" t="str">
        <f t="shared" si="191"/>
        <v>technology</v>
      </c>
      <c r="R2041" t="str">
        <f t="shared" si="192"/>
        <v>hardware</v>
      </c>
      <c r="S2041" s="10">
        <f t="shared" si="193"/>
        <v>42675.438946759255</v>
      </c>
      <c r="T2041" s="10">
        <f t="shared" si="194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8226</v>
      </c>
      <c r="I2042">
        <v>1384557303</v>
      </c>
      <c r="J2042">
        <v>1383257703</v>
      </c>
      <c r="K2042" t="b">
        <v>1</v>
      </c>
      <c r="L2042" s="7">
        <v>271</v>
      </c>
      <c r="M2042" t="b">
        <v>1</v>
      </c>
      <c r="N2042" t="s">
        <v>8275</v>
      </c>
      <c r="O2042" s="5">
        <f t="shared" si="195"/>
        <v>248.17133333333334</v>
      </c>
      <c r="P2042" s="6">
        <f t="shared" si="190"/>
        <v>27.472841328413285</v>
      </c>
      <c r="Q2042" t="str">
        <f t="shared" si="191"/>
        <v>technology</v>
      </c>
      <c r="R2042" t="str">
        <f t="shared" si="192"/>
        <v>hardware</v>
      </c>
      <c r="S2042" s="10">
        <f t="shared" si="193"/>
        <v>41578.927118055559</v>
      </c>
      <c r="T2042" s="10">
        <f t="shared" si="194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8226</v>
      </c>
      <c r="I2043">
        <v>1478785027</v>
      </c>
      <c r="J2043">
        <v>1476189427</v>
      </c>
      <c r="K2043" t="b">
        <v>0</v>
      </c>
      <c r="L2043" s="7">
        <v>120</v>
      </c>
      <c r="M2043" t="b">
        <v>1</v>
      </c>
      <c r="N2043" t="s">
        <v>8275</v>
      </c>
      <c r="O2043" s="5">
        <f t="shared" si="195"/>
        <v>181.86315789473684</v>
      </c>
      <c r="P2043" s="6">
        <f t="shared" si="190"/>
        <v>143.97499999999999</v>
      </c>
      <c r="Q2043" t="str">
        <f t="shared" si="191"/>
        <v>technology</v>
      </c>
      <c r="R2043" t="str">
        <f t="shared" si="192"/>
        <v>hardware</v>
      </c>
      <c r="S2043" s="10">
        <f t="shared" si="193"/>
        <v>42654.525775462964</v>
      </c>
      <c r="T2043" s="10">
        <f t="shared" si="194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8226</v>
      </c>
      <c r="I2044">
        <v>1453481974</v>
      </c>
      <c r="J2044">
        <v>1448297974</v>
      </c>
      <c r="K2044" t="b">
        <v>0</v>
      </c>
      <c r="L2044" s="7">
        <v>140</v>
      </c>
      <c r="M2044" t="b">
        <v>1</v>
      </c>
      <c r="N2044" t="s">
        <v>8275</v>
      </c>
      <c r="O2044" s="5">
        <f t="shared" si="195"/>
        <v>123.53</v>
      </c>
      <c r="P2044" s="6">
        <f t="shared" si="190"/>
        <v>88.23571428571428</v>
      </c>
      <c r="Q2044" t="str">
        <f t="shared" si="191"/>
        <v>technology</v>
      </c>
      <c r="R2044" t="str">
        <f t="shared" si="192"/>
        <v>hardware</v>
      </c>
      <c r="S2044" s="10">
        <f t="shared" si="193"/>
        <v>42331.708032407405</v>
      </c>
      <c r="T2044" s="10">
        <f t="shared" si="194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8226</v>
      </c>
      <c r="I2045">
        <v>1481432340</v>
      </c>
      <c r="J2045">
        <v>1476764077</v>
      </c>
      <c r="K2045" t="b">
        <v>0</v>
      </c>
      <c r="L2045" s="7">
        <v>193</v>
      </c>
      <c r="M2045" t="b">
        <v>1</v>
      </c>
      <c r="N2045" t="s">
        <v>8275</v>
      </c>
      <c r="O2045" s="5">
        <f t="shared" si="195"/>
        <v>506.20938628158842</v>
      </c>
      <c r="P2045" s="6">
        <f t="shared" si="190"/>
        <v>36.326424870466319</v>
      </c>
      <c r="Q2045" t="str">
        <f t="shared" si="191"/>
        <v>technology</v>
      </c>
      <c r="R2045" t="str">
        <f t="shared" si="192"/>
        <v>hardware</v>
      </c>
      <c r="S2045" s="10">
        <f t="shared" si="193"/>
        <v>42661.176817129628</v>
      </c>
      <c r="T2045" s="10">
        <f t="shared" si="194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8226</v>
      </c>
      <c r="I2046">
        <v>1434212714</v>
      </c>
      <c r="J2046">
        <v>1431620714</v>
      </c>
      <c r="K2046" t="b">
        <v>0</v>
      </c>
      <c r="L2046" s="7">
        <v>180</v>
      </c>
      <c r="M2046" t="b">
        <v>1</v>
      </c>
      <c r="N2046" t="s">
        <v>8275</v>
      </c>
      <c r="O2046" s="5">
        <f t="shared" si="195"/>
        <v>108.21333333333334</v>
      </c>
      <c r="P2046" s="6">
        <f t="shared" si="190"/>
        <v>90.177777777777777</v>
      </c>
      <c r="Q2046" t="str">
        <f t="shared" si="191"/>
        <v>technology</v>
      </c>
      <c r="R2046" t="str">
        <f t="shared" si="192"/>
        <v>hardware</v>
      </c>
      <c r="S2046" s="10">
        <f t="shared" si="193"/>
        <v>42138.684189814812</v>
      </c>
      <c r="T2046" s="10">
        <f t="shared" si="194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8226</v>
      </c>
      <c r="I2047">
        <v>1341799647</v>
      </c>
      <c r="J2047">
        <v>1339207647</v>
      </c>
      <c r="K2047" t="b">
        <v>0</v>
      </c>
      <c r="L2047" s="7">
        <v>263</v>
      </c>
      <c r="M2047" t="b">
        <v>1</v>
      </c>
      <c r="N2047" t="s">
        <v>8275</v>
      </c>
      <c r="O2047" s="5">
        <f t="shared" si="195"/>
        <v>819.18387755102037</v>
      </c>
      <c r="P2047" s="6">
        <f t="shared" si="190"/>
        <v>152.62361216730039</v>
      </c>
      <c r="Q2047" t="str">
        <f t="shared" si="191"/>
        <v>technology</v>
      </c>
      <c r="R2047" t="str">
        <f t="shared" si="192"/>
        <v>hardware</v>
      </c>
      <c r="S2047" s="10">
        <f t="shared" si="193"/>
        <v>41069.088506944441</v>
      </c>
      <c r="T2047" s="10">
        <f t="shared" si="194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8226</v>
      </c>
      <c r="I2048">
        <v>1369282044</v>
      </c>
      <c r="J2048">
        <v>1366690044</v>
      </c>
      <c r="K2048" t="b">
        <v>0</v>
      </c>
      <c r="L2048" s="7">
        <v>217</v>
      </c>
      <c r="M2048" t="b">
        <v>1</v>
      </c>
      <c r="N2048" t="s">
        <v>8275</v>
      </c>
      <c r="O2048" s="5">
        <f t="shared" si="195"/>
        <v>121.10000000000001</v>
      </c>
      <c r="P2048" s="6">
        <f t="shared" si="190"/>
        <v>55.806451612903224</v>
      </c>
      <c r="Q2048" t="str">
        <f t="shared" si="191"/>
        <v>technology</v>
      </c>
      <c r="R2048" t="str">
        <f t="shared" si="192"/>
        <v>hardware</v>
      </c>
      <c r="S2048" s="10">
        <f t="shared" si="193"/>
        <v>41387.171805555554</v>
      </c>
      <c r="T2048" s="10">
        <f t="shared" si="194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8224</v>
      </c>
      <c r="H2049" t="s">
        <v>8228</v>
      </c>
      <c r="I2049">
        <v>1429228800</v>
      </c>
      <c r="J2049">
        <v>1426714870</v>
      </c>
      <c r="K2049" t="b">
        <v>0</v>
      </c>
      <c r="L2049" s="7">
        <v>443</v>
      </c>
      <c r="M2049" t="b">
        <v>1</v>
      </c>
      <c r="N2049" t="s">
        <v>8275</v>
      </c>
      <c r="O2049" s="5">
        <f t="shared" si="195"/>
        <v>102.99897959183673</v>
      </c>
      <c r="P2049" s="6">
        <f t="shared" si="190"/>
        <v>227.85327313769753</v>
      </c>
      <c r="Q2049" t="str">
        <f t="shared" si="191"/>
        <v>technology</v>
      </c>
      <c r="R2049" t="str">
        <f t="shared" si="192"/>
        <v>hardware</v>
      </c>
      <c r="S2049" s="10">
        <f t="shared" si="193"/>
        <v>42081.903587962966</v>
      </c>
      <c r="T2049" s="10">
        <f t="shared" si="194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8226</v>
      </c>
      <c r="I2050">
        <v>1369323491</v>
      </c>
      <c r="J2050">
        <v>1366731491</v>
      </c>
      <c r="K2050" t="b">
        <v>0</v>
      </c>
      <c r="L2050" s="7">
        <v>1373</v>
      </c>
      <c r="M2050" t="b">
        <v>1</v>
      </c>
      <c r="N2050" t="s">
        <v>8275</v>
      </c>
      <c r="O2050" s="5">
        <f t="shared" si="195"/>
        <v>148.33229411764705</v>
      </c>
      <c r="P2050" s="6">
        <f t="shared" si="190"/>
        <v>91.82989803350327</v>
      </c>
      <c r="Q2050" t="str">
        <f t="shared" si="191"/>
        <v>technology</v>
      </c>
      <c r="R2050" t="str">
        <f t="shared" si="192"/>
        <v>hardware</v>
      </c>
      <c r="S2050" s="10">
        <f t="shared" si="193"/>
        <v>41387.651516203703</v>
      </c>
      <c r="T2050" s="10">
        <f t="shared" si="194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8227</v>
      </c>
      <c r="I2051">
        <v>1386025140</v>
      </c>
      <c r="J2051">
        <v>1382963963</v>
      </c>
      <c r="K2051" t="b">
        <v>0</v>
      </c>
      <c r="L2051" s="7">
        <v>742</v>
      </c>
      <c r="M2051" t="b">
        <v>1</v>
      </c>
      <c r="N2051" t="s">
        <v>8275</v>
      </c>
      <c r="O2051" s="5">
        <f t="shared" si="195"/>
        <v>120.19070000000001</v>
      </c>
      <c r="P2051" s="6">
        <f t="shared" ref="P2051:P2114" si="196">IF(L2051,E2051/L2051,0)</f>
        <v>80.991037735849048</v>
      </c>
      <c r="Q2051" t="str">
        <f t="shared" ref="Q2051:Q2114" si="197">LEFT(N2051,SEARCH("/",N2051,1)-1)</f>
        <v>technology</v>
      </c>
      <c r="R2051" t="str">
        <f t="shared" ref="R2051:R2114" si="198">RIGHT(N2051,LEN(N2051)-SEARCH("/",N2051))</f>
        <v>hardware</v>
      </c>
      <c r="S2051" s="10">
        <f t="shared" ref="S2051:S2114" si="199">(((J2051/60)/60/24)+DATE(1970,1,1))</f>
        <v>41575.527349537035</v>
      </c>
      <c r="T2051" s="10">
        <f t="shared" ref="T2051:T2114" si="200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8226</v>
      </c>
      <c r="I2052">
        <v>1433036578</v>
      </c>
      <c r="J2052">
        <v>1429580578</v>
      </c>
      <c r="K2052" t="b">
        <v>0</v>
      </c>
      <c r="L2052" s="7">
        <v>170</v>
      </c>
      <c r="M2052" t="b">
        <v>1</v>
      </c>
      <c r="N2052" t="s">
        <v>8275</v>
      </c>
      <c r="O2052" s="5">
        <f t="shared" si="195"/>
        <v>473.27000000000004</v>
      </c>
      <c r="P2052" s="6">
        <f t="shared" si="196"/>
        <v>278.39411764705881</v>
      </c>
      <c r="Q2052" t="str">
        <f t="shared" si="197"/>
        <v>technology</v>
      </c>
      <c r="R2052" t="str">
        <f t="shared" si="198"/>
        <v>hardware</v>
      </c>
      <c r="S2052" s="10">
        <f t="shared" si="199"/>
        <v>42115.071504629625</v>
      </c>
      <c r="T2052" s="10">
        <f t="shared" si="20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8226</v>
      </c>
      <c r="I2053">
        <v>1388017937</v>
      </c>
      <c r="J2053">
        <v>1385425937</v>
      </c>
      <c r="K2053" t="b">
        <v>0</v>
      </c>
      <c r="L2053" s="7">
        <v>242</v>
      </c>
      <c r="M2053" t="b">
        <v>1</v>
      </c>
      <c r="N2053" t="s">
        <v>8275</v>
      </c>
      <c r="O2053" s="5">
        <f t="shared" si="195"/>
        <v>130.36250000000001</v>
      </c>
      <c r="P2053" s="6">
        <f t="shared" si="196"/>
        <v>43.095041322314053</v>
      </c>
      <c r="Q2053" t="str">
        <f t="shared" si="197"/>
        <v>technology</v>
      </c>
      <c r="R2053" t="str">
        <f t="shared" si="198"/>
        <v>hardware</v>
      </c>
      <c r="S2053" s="10">
        <f t="shared" si="199"/>
        <v>41604.022418981483</v>
      </c>
      <c r="T2053" s="10">
        <f t="shared" si="20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8226</v>
      </c>
      <c r="I2054">
        <v>1455933653</v>
      </c>
      <c r="J2054">
        <v>1452045653</v>
      </c>
      <c r="K2054" t="b">
        <v>0</v>
      </c>
      <c r="L2054" s="7">
        <v>541</v>
      </c>
      <c r="M2054" t="b">
        <v>1</v>
      </c>
      <c r="N2054" t="s">
        <v>8275</v>
      </c>
      <c r="O2054" s="5">
        <f t="shared" si="195"/>
        <v>353.048</v>
      </c>
      <c r="P2054" s="6">
        <f t="shared" si="196"/>
        <v>326.29205175600737</v>
      </c>
      <c r="Q2054" t="str">
        <f t="shared" si="197"/>
        <v>technology</v>
      </c>
      <c r="R2054" t="str">
        <f t="shared" si="198"/>
        <v>hardware</v>
      </c>
      <c r="S2054" s="10">
        <f t="shared" si="199"/>
        <v>42375.08394675926</v>
      </c>
      <c r="T2054" s="10">
        <f t="shared" si="20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8226</v>
      </c>
      <c r="I2055">
        <v>1448466551</v>
      </c>
      <c r="J2055">
        <v>1445870951</v>
      </c>
      <c r="K2055" t="b">
        <v>0</v>
      </c>
      <c r="L2055" s="7">
        <v>121</v>
      </c>
      <c r="M2055" t="b">
        <v>1</v>
      </c>
      <c r="N2055" t="s">
        <v>8275</v>
      </c>
      <c r="O2055" s="5">
        <f t="shared" si="195"/>
        <v>101.02</v>
      </c>
      <c r="P2055" s="6">
        <f t="shared" si="196"/>
        <v>41.743801652892564</v>
      </c>
      <c r="Q2055" t="str">
        <f t="shared" si="197"/>
        <v>technology</v>
      </c>
      <c r="R2055" t="str">
        <f t="shared" si="198"/>
        <v>hardware</v>
      </c>
      <c r="S2055" s="10">
        <f t="shared" si="199"/>
        <v>42303.617488425924</v>
      </c>
      <c r="T2055" s="10">
        <f t="shared" si="20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8227</v>
      </c>
      <c r="I2056">
        <v>1399033810</v>
      </c>
      <c r="J2056">
        <v>1396441810</v>
      </c>
      <c r="K2056" t="b">
        <v>0</v>
      </c>
      <c r="L2056" s="7">
        <v>621</v>
      </c>
      <c r="M2056" t="b">
        <v>1</v>
      </c>
      <c r="N2056" t="s">
        <v>8275</v>
      </c>
      <c r="O2056" s="5">
        <f t="shared" si="195"/>
        <v>113.59142857142857</v>
      </c>
      <c r="P2056" s="6">
        <f t="shared" si="196"/>
        <v>64.020933977455712</v>
      </c>
      <c r="Q2056" t="str">
        <f t="shared" si="197"/>
        <v>technology</v>
      </c>
      <c r="R2056" t="str">
        <f t="shared" si="198"/>
        <v>hardware</v>
      </c>
      <c r="S2056" s="10">
        <f t="shared" si="199"/>
        <v>41731.520949074074</v>
      </c>
      <c r="T2056" s="10">
        <f t="shared" si="20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8226</v>
      </c>
      <c r="I2057">
        <v>1417579200</v>
      </c>
      <c r="J2057">
        <v>1415031043</v>
      </c>
      <c r="K2057" t="b">
        <v>0</v>
      </c>
      <c r="L2057" s="7">
        <v>101</v>
      </c>
      <c r="M2057" t="b">
        <v>1</v>
      </c>
      <c r="N2057" t="s">
        <v>8275</v>
      </c>
      <c r="O2057" s="5">
        <f t="shared" si="195"/>
        <v>167.41666666666666</v>
      </c>
      <c r="P2057" s="6">
        <f t="shared" si="196"/>
        <v>99.455445544554451</v>
      </c>
      <c r="Q2057" t="str">
        <f t="shared" si="197"/>
        <v>technology</v>
      </c>
      <c r="R2057" t="str">
        <f t="shared" si="198"/>
        <v>hardware</v>
      </c>
      <c r="S2057" s="10">
        <f t="shared" si="199"/>
        <v>41946.674108796295</v>
      </c>
      <c r="T2057" s="10">
        <f t="shared" si="20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8226</v>
      </c>
      <c r="I2058">
        <v>1366222542</v>
      </c>
      <c r="J2058">
        <v>1363630542</v>
      </c>
      <c r="K2058" t="b">
        <v>0</v>
      </c>
      <c r="L2058" s="7">
        <v>554</v>
      </c>
      <c r="M2058" t="b">
        <v>1</v>
      </c>
      <c r="N2058" t="s">
        <v>8275</v>
      </c>
      <c r="O2058" s="5">
        <f t="shared" si="195"/>
        <v>153.452</v>
      </c>
      <c r="P2058" s="6">
        <f t="shared" si="196"/>
        <v>138.49458483754512</v>
      </c>
      <c r="Q2058" t="str">
        <f t="shared" si="197"/>
        <v>technology</v>
      </c>
      <c r="R2058" t="str">
        <f t="shared" si="198"/>
        <v>hardware</v>
      </c>
      <c r="S2058" s="10">
        <f t="shared" si="199"/>
        <v>41351.76090277778</v>
      </c>
      <c r="T2058" s="10">
        <f t="shared" si="20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8227</v>
      </c>
      <c r="I2059">
        <v>1456487532</v>
      </c>
      <c r="J2059">
        <v>1453895532</v>
      </c>
      <c r="K2059" t="b">
        <v>0</v>
      </c>
      <c r="L2059" s="7">
        <v>666</v>
      </c>
      <c r="M2059" t="b">
        <v>1</v>
      </c>
      <c r="N2059" t="s">
        <v>8275</v>
      </c>
      <c r="O2059" s="5">
        <f t="shared" si="195"/>
        <v>202.23220000000001</v>
      </c>
      <c r="P2059" s="6">
        <f t="shared" si="196"/>
        <v>45.547792792792798</v>
      </c>
      <c r="Q2059" t="str">
        <f t="shared" si="197"/>
        <v>technology</v>
      </c>
      <c r="R2059" t="str">
        <f t="shared" si="198"/>
        <v>hardware</v>
      </c>
      <c r="S2059" s="10">
        <f t="shared" si="199"/>
        <v>42396.494583333333</v>
      </c>
      <c r="T2059" s="10">
        <f t="shared" si="20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8227</v>
      </c>
      <c r="I2060">
        <v>1425326400</v>
      </c>
      <c r="J2060">
        <v>1421916830</v>
      </c>
      <c r="K2060" t="b">
        <v>0</v>
      </c>
      <c r="L2060" s="7">
        <v>410</v>
      </c>
      <c r="M2060" t="b">
        <v>1</v>
      </c>
      <c r="N2060" t="s">
        <v>8275</v>
      </c>
      <c r="O2060" s="5">
        <f t="shared" si="195"/>
        <v>168.28125</v>
      </c>
      <c r="P2060" s="6">
        <f t="shared" si="196"/>
        <v>10.507317073170732</v>
      </c>
      <c r="Q2060" t="str">
        <f t="shared" si="197"/>
        <v>technology</v>
      </c>
      <c r="R2060" t="str">
        <f t="shared" si="198"/>
        <v>hardware</v>
      </c>
      <c r="S2060" s="10">
        <f t="shared" si="199"/>
        <v>42026.370717592596</v>
      </c>
      <c r="T2060" s="10">
        <f t="shared" si="20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8226</v>
      </c>
      <c r="I2061">
        <v>1454277540</v>
      </c>
      <c r="J2061">
        <v>1450880854</v>
      </c>
      <c r="K2061" t="b">
        <v>0</v>
      </c>
      <c r="L2061" s="7">
        <v>375</v>
      </c>
      <c r="M2061" t="b">
        <v>1</v>
      </c>
      <c r="N2061" t="s">
        <v>8275</v>
      </c>
      <c r="O2061" s="5">
        <f t="shared" si="195"/>
        <v>143.45666666666668</v>
      </c>
      <c r="P2061" s="6">
        <f t="shared" si="196"/>
        <v>114.76533333333333</v>
      </c>
      <c r="Q2061" t="str">
        <f t="shared" si="197"/>
        <v>technology</v>
      </c>
      <c r="R2061" t="str">
        <f t="shared" si="198"/>
        <v>hardware</v>
      </c>
      <c r="S2061" s="10">
        <f t="shared" si="199"/>
        <v>42361.602476851855</v>
      </c>
      <c r="T2061" s="10">
        <f t="shared" si="20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8226</v>
      </c>
      <c r="I2062">
        <v>1406129150</v>
      </c>
      <c r="J2062">
        <v>1400945150</v>
      </c>
      <c r="K2062" t="b">
        <v>0</v>
      </c>
      <c r="L2062" s="7">
        <v>1364</v>
      </c>
      <c r="M2062" t="b">
        <v>1</v>
      </c>
      <c r="N2062" t="s">
        <v>8275</v>
      </c>
      <c r="O2062" s="5">
        <f t="shared" si="195"/>
        <v>196.4</v>
      </c>
      <c r="P2062" s="6">
        <f t="shared" si="196"/>
        <v>35.997067448680355</v>
      </c>
      <c r="Q2062" t="str">
        <f t="shared" si="197"/>
        <v>technology</v>
      </c>
      <c r="R2062" t="str">
        <f t="shared" si="198"/>
        <v>hardware</v>
      </c>
      <c r="S2062" s="10">
        <f t="shared" si="199"/>
        <v>41783.642939814818</v>
      </c>
      <c r="T2062" s="10">
        <f t="shared" si="20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8226</v>
      </c>
      <c r="I2063">
        <v>1483208454</v>
      </c>
      <c r="J2063">
        <v>1480616454</v>
      </c>
      <c r="K2063" t="b">
        <v>0</v>
      </c>
      <c r="L2063" s="7">
        <v>35</v>
      </c>
      <c r="M2063" t="b">
        <v>1</v>
      </c>
      <c r="N2063" t="s">
        <v>8275</v>
      </c>
      <c r="O2063" s="5">
        <f t="shared" si="195"/>
        <v>107.91999999999999</v>
      </c>
      <c r="P2063" s="6">
        <f t="shared" si="196"/>
        <v>154.17142857142858</v>
      </c>
      <c r="Q2063" t="str">
        <f t="shared" si="197"/>
        <v>technology</v>
      </c>
      <c r="R2063" t="str">
        <f t="shared" si="198"/>
        <v>hardware</v>
      </c>
      <c r="S2063" s="10">
        <f t="shared" si="199"/>
        <v>42705.764513888891</v>
      </c>
      <c r="T2063" s="10">
        <f t="shared" si="20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8224</v>
      </c>
      <c r="H2064" t="s">
        <v>8233</v>
      </c>
      <c r="I2064">
        <v>1458807098</v>
      </c>
      <c r="J2064">
        <v>1456218698</v>
      </c>
      <c r="K2064" t="b">
        <v>0</v>
      </c>
      <c r="L2064" s="7">
        <v>203</v>
      </c>
      <c r="M2064" t="b">
        <v>1</v>
      </c>
      <c r="N2064" t="s">
        <v>8275</v>
      </c>
      <c r="O2064" s="5">
        <f t="shared" si="195"/>
        <v>114.97699999999999</v>
      </c>
      <c r="P2064" s="6">
        <f t="shared" si="196"/>
        <v>566.38916256157631</v>
      </c>
      <c r="Q2064" t="str">
        <f t="shared" si="197"/>
        <v>technology</v>
      </c>
      <c r="R2064" t="str">
        <f t="shared" si="198"/>
        <v>hardware</v>
      </c>
      <c r="S2064" s="10">
        <f t="shared" si="199"/>
        <v>42423.3830787037</v>
      </c>
      <c r="T2064" s="10">
        <f t="shared" si="20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8224</v>
      </c>
      <c r="H2065" t="s">
        <v>8229</v>
      </c>
      <c r="I2065">
        <v>1463333701</v>
      </c>
      <c r="J2065">
        <v>1460482501</v>
      </c>
      <c r="K2065" t="b">
        <v>0</v>
      </c>
      <c r="L2065" s="7">
        <v>49</v>
      </c>
      <c r="M2065" t="b">
        <v>1</v>
      </c>
      <c r="N2065" t="s">
        <v>8275</v>
      </c>
      <c r="O2065" s="5">
        <f t="shared" si="195"/>
        <v>148.04999999999998</v>
      </c>
      <c r="P2065" s="6">
        <f t="shared" si="196"/>
        <v>120.85714285714286</v>
      </c>
      <c r="Q2065" t="str">
        <f t="shared" si="197"/>
        <v>technology</v>
      </c>
      <c r="R2065" t="str">
        <f t="shared" si="198"/>
        <v>hardware</v>
      </c>
      <c r="S2065" s="10">
        <f t="shared" si="199"/>
        <v>42472.73265046296</v>
      </c>
      <c r="T2065" s="10">
        <f t="shared" si="20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8226</v>
      </c>
      <c r="I2066">
        <v>1370001600</v>
      </c>
      <c r="J2066">
        <v>1366879523</v>
      </c>
      <c r="K2066" t="b">
        <v>0</v>
      </c>
      <c r="L2066" s="7">
        <v>5812</v>
      </c>
      <c r="M2066" t="b">
        <v>1</v>
      </c>
      <c r="N2066" t="s">
        <v>8275</v>
      </c>
      <c r="O2066" s="5">
        <f t="shared" si="195"/>
        <v>191.16676082790633</v>
      </c>
      <c r="P2066" s="6">
        <f t="shared" si="196"/>
        <v>86.163845492085343</v>
      </c>
      <c r="Q2066" t="str">
        <f t="shared" si="197"/>
        <v>technology</v>
      </c>
      <c r="R2066" t="str">
        <f t="shared" si="198"/>
        <v>hardware</v>
      </c>
      <c r="S2066" s="10">
        <f t="shared" si="199"/>
        <v>41389.364849537036</v>
      </c>
      <c r="T2066" s="10">
        <f t="shared" si="20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8227</v>
      </c>
      <c r="I2067">
        <v>1387958429</v>
      </c>
      <c r="J2067">
        <v>1385366429</v>
      </c>
      <c r="K2067" t="b">
        <v>0</v>
      </c>
      <c r="L2067" s="7">
        <v>1556</v>
      </c>
      <c r="M2067" t="b">
        <v>1</v>
      </c>
      <c r="N2067" t="s">
        <v>8275</v>
      </c>
      <c r="O2067" s="5">
        <f t="shared" si="195"/>
        <v>199.215125</v>
      </c>
      <c r="P2067" s="6">
        <f t="shared" si="196"/>
        <v>51.212114395886893</v>
      </c>
      <c r="Q2067" t="str">
        <f t="shared" si="197"/>
        <v>technology</v>
      </c>
      <c r="R2067" t="str">
        <f t="shared" si="198"/>
        <v>hardware</v>
      </c>
      <c r="S2067" s="10">
        <f t="shared" si="199"/>
        <v>41603.333668981482</v>
      </c>
      <c r="T2067" s="10">
        <f t="shared" si="20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8226</v>
      </c>
      <c r="I2068">
        <v>1408818683</v>
      </c>
      <c r="J2068">
        <v>1406226683</v>
      </c>
      <c r="K2068" t="b">
        <v>0</v>
      </c>
      <c r="L2068" s="7">
        <v>65</v>
      </c>
      <c r="M2068" t="b">
        <v>1</v>
      </c>
      <c r="N2068" t="s">
        <v>8275</v>
      </c>
      <c r="O2068" s="5">
        <f t="shared" si="195"/>
        <v>218.6</v>
      </c>
      <c r="P2068" s="6">
        <f t="shared" si="196"/>
        <v>67.261538461538464</v>
      </c>
      <c r="Q2068" t="str">
        <f t="shared" si="197"/>
        <v>technology</v>
      </c>
      <c r="R2068" t="str">
        <f t="shared" si="198"/>
        <v>hardware</v>
      </c>
      <c r="S2068" s="10">
        <f t="shared" si="199"/>
        <v>41844.771793981483</v>
      </c>
      <c r="T2068" s="10">
        <f t="shared" si="20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8227</v>
      </c>
      <c r="I2069">
        <v>1432499376</v>
      </c>
      <c r="J2069">
        <v>1429648176</v>
      </c>
      <c r="K2069" t="b">
        <v>0</v>
      </c>
      <c r="L2069" s="7">
        <v>10</v>
      </c>
      <c r="M2069" t="b">
        <v>1</v>
      </c>
      <c r="N2069" t="s">
        <v>8275</v>
      </c>
      <c r="O2069" s="5">
        <f t="shared" si="195"/>
        <v>126.86868686868686</v>
      </c>
      <c r="P2069" s="6">
        <f t="shared" si="196"/>
        <v>62.8</v>
      </c>
      <c r="Q2069" t="str">
        <f t="shared" si="197"/>
        <v>technology</v>
      </c>
      <c r="R2069" t="str">
        <f t="shared" si="198"/>
        <v>hardware</v>
      </c>
      <c r="S2069" s="10">
        <f t="shared" si="199"/>
        <v>42115.853888888887</v>
      </c>
      <c r="T2069" s="10">
        <f t="shared" si="20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8226</v>
      </c>
      <c r="I2070">
        <v>1476994315</v>
      </c>
      <c r="J2070">
        <v>1474402315</v>
      </c>
      <c r="K2070" t="b">
        <v>0</v>
      </c>
      <c r="L2070" s="7">
        <v>76</v>
      </c>
      <c r="M2070" t="b">
        <v>1</v>
      </c>
      <c r="N2070" t="s">
        <v>8275</v>
      </c>
      <c r="O2070" s="5">
        <f t="shared" si="195"/>
        <v>105.22388000000001</v>
      </c>
      <c r="P2070" s="6">
        <f t="shared" si="196"/>
        <v>346.13118421052633</v>
      </c>
      <c r="Q2070" t="str">
        <f t="shared" si="197"/>
        <v>technology</v>
      </c>
      <c r="R2070" t="str">
        <f t="shared" si="198"/>
        <v>hardware</v>
      </c>
      <c r="S2070" s="10">
        <f t="shared" si="199"/>
        <v>42633.841608796298</v>
      </c>
      <c r="T2070" s="10">
        <f t="shared" si="20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8226</v>
      </c>
      <c r="I2071">
        <v>1451776791</v>
      </c>
      <c r="J2071">
        <v>1449098391</v>
      </c>
      <c r="K2071" t="b">
        <v>0</v>
      </c>
      <c r="L2071" s="7">
        <v>263</v>
      </c>
      <c r="M2071" t="b">
        <v>1</v>
      </c>
      <c r="N2071" t="s">
        <v>8275</v>
      </c>
      <c r="O2071" s="5">
        <f t="shared" si="195"/>
        <v>128.40666000000002</v>
      </c>
      <c r="P2071" s="6">
        <f t="shared" si="196"/>
        <v>244.11912547528519</v>
      </c>
      <c r="Q2071" t="str">
        <f t="shared" si="197"/>
        <v>technology</v>
      </c>
      <c r="R2071" t="str">
        <f t="shared" si="198"/>
        <v>hardware</v>
      </c>
      <c r="S2071" s="10">
        <f t="shared" si="199"/>
        <v>42340.972118055557</v>
      </c>
      <c r="T2071" s="10">
        <f t="shared" si="20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8224</v>
      </c>
      <c r="H2072" t="s">
        <v>8229</v>
      </c>
      <c r="I2072">
        <v>1467128723</v>
      </c>
      <c r="J2072">
        <v>1464536723</v>
      </c>
      <c r="K2072" t="b">
        <v>0</v>
      </c>
      <c r="L2072" s="7">
        <v>1530</v>
      </c>
      <c r="M2072" t="b">
        <v>1</v>
      </c>
      <c r="N2072" t="s">
        <v>8275</v>
      </c>
      <c r="O2072" s="5">
        <f t="shared" si="195"/>
        <v>317.3272</v>
      </c>
      <c r="P2072" s="6">
        <f t="shared" si="196"/>
        <v>259.25424836601309</v>
      </c>
      <c r="Q2072" t="str">
        <f t="shared" si="197"/>
        <v>technology</v>
      </c>
      <c r="R2072" t="str">
        <f t="shared" si="198"/>
        <v>hardware</v>
      </c>
      <c r="S2072" s="10">
        <f t="shared" si="199"/>
        <v>42519.6565162037</v>
      </c>
      <c r="T2072" s="10">
        <f t="shared" si="20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8226</v>
      </c>
      <c r="I2073">
        <v>1475390484</v>
      </c>
      <c r="J2073">
        <v>1471502484</v>
      </c>
      <c r="K2073" t="b">
        <v>0</v>
      </c>
      <c r="L2073" s="7">
        <v>278</v>
      </c>
      <c r="M2073" t="b">
        <v>1</v>
      </c>
      <c r="N2073" t="s">
        <v>8275</v>
      </c>
      <c r="O2073" s="5">
        <f t="shared" si="195"/>
        <v>280.73</v>
      </c>
      <c r="P2073" s="6">
        <f t="shared" si="196"/>
        <v>201.96402877697841</v>
      </c>
      <c r="Q2073" t="str">
        <f t="shared" si="197"/>
        <v>technology</v>
      </c>
      <c r="R2073" t="str">
        <f t="shared" si="198"/>
        <v>hardware</v>
      </c>
      <c r="S2073" s="10">
        <f t="shared" si="199"/>
        <v>42600.278749999998</v>
      </c>
      <c r="T2073" s="10">
        <f t="shared" si="20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8226</v>
      </c>
      <c r="I2074">
        <v>1462629432</v>
      </c>
      <c r="J2074">
        <v>1460037432</v>
      </c>
      <c r="K2074" t="b">
        <v>0</v>
      </c>
      <c r="L2074" s="7">
        <v>350</v>
      </c>
      <c r="M2074" t="b">
        <v>1</v>
      </c>
      <c r="N2074" t="s">
        <v>8275</v>
      </c>
      <c r="O2074" s="5">
        <f t="shared" si="195"/>
        <v>110.73146853146854</v>
      </c>
      <c r="P2074" s="6">
        <f t="shared" si="196"/>
        <v>226.20857142857142</v>
      </c>
      <c r="Q2074" t="str">
        <f t="shared" si="197"/>
        <v>technology</v>
      </c>
      <c r="R2074" t="str">
        <f t="shared" si="198"/>
        <v>hardware</v>
      </c>
      <c r="S2074" s="10">
        <f t="shared" si="199"/>
        <v>42467.581388888888</v>
      </c>
      <c r="T2074" s="10">
        <f t="shared" si="20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8226</v>
      </c>
      <c r="I2075">
        <v>1431100918</v>
      </c>
      <c r="J2075">
        <v>1427212918</v>
      </c>
      <c r="K2075" t="b">
        <v>0</v>
      </c>
      <c r="L2075" s="7">
        <v>470</v>
      </c>
      <c r="M2075" t="b">
        <v>1</v>
      </c>
      <c r="N2075" t="s">
        <v>8275</v>
      </c>
      <c r="O2075" s="5">
        <f t="shared" si="195"/>
        <v>152.60429999999999</v>
      </c>
      <c r="P2075" s="6">
        <f t="shared" si="196"/>
        <v>324.69</v>
      </c>
      <c r="Q2075" t="str">
        <f t="shared" si="197"/>
        <v>technology</v>
      </c>
      <c r="R2075" t="str">
        <f t="shared" si="198"/>
        <v>hardware</v>
      </c>
      <c r="S2075" s="10">
        <f t="shared" si="199"/>
        <v>42087.668032407411</v>
      </c>
      <c r="T2075" s="10">
        <f t="shared" si="20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8226</v>
      </c>
      <c r="I2076">
        <v>1462564182</v>
      </c>
      <c r="J2076">
        <v>1459972182</v>
      </c>
      <c r="K2076" t="b">
        <v>0</v>
      </c>
      <c r="L2076" s="7">
        <v>3</v>
      </c>
      <c r="M2076" t="b">
        <v>1</v>
      </c>
      <c r="N2076" t="s">
        <v>8275</v>
      </c>
      <c r="O2076" s="5">
        <f t="shared" si="195"/>
        <v>102.49999999999999</v>
      </c>
      <c r="P2076" s="6">
        <f t="shared" si="196"/>
        <v>205</v>
      </c>
      <c r="Q2076" t="str">
        <f t="shared" si="197"/>
        <v>technology</v>
      </c>
      <c r="R2076" t="str">
        <f t="shared" si="198"/>
        <v>hardware</v>
      </c>
      <c r="S2076" s="10">
        <f t="shared" si="199"/>
        <v>42466.826180555552</v>
      </c>
      <c r="T2076" s="10">
        <f t="shared" si="20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8226</v>
      </c>
      <c r="I2077">
        <v>1374769288</v>
      </c>
      <c r="J2077">
        <v>1372177288</v>
      </c>
      <c r="K2077" t="b">
        <v>0</v>
      </c>
      <c r="L2077" s="7">
        <v>8200</v>
      </c>
      <c r="M2077" t="b">
        <v>1</v>
      </c>
      <c r="N2077" t="s">
        <v>8275</v>
      </c>
      <c r="O2077" s="5">
        <f t="shared" si="195"/>
        <v>1678.3738373837384</v>
      </c>
      <c r="P2077" s="6">
        <f t="shared" si="196"/>
        <v>20.465926829268295</v>
      </c>
      <c r="Q2077" t="str">
        <f t="shared" si="197"/>
        <v>technology</v>
      </c>
      <c r="R2077" t="str">
        <f t="shared" si="198"/>
        <v>hardware</v>
      </c>
      <c r="S2077" s="10">
        <f t="shared" si="199"/>
        <v>41450.681574074071</v>
      </c>
      <c r="T2077" s="10">
        <f t="shared" si="20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8227</v>
      </c>
      <c r="I2078">
        <v>1406149689</v>
      </c>
      <c r="J2078">
        <v>1402693689</v>
      </c>
      <c r="K2078" t="b">
        <v>0</v>
      </c>
      <c r="L2078" s="7">
        <v>8359</v>
      </c>
      <c r="M2078" t="b">
        <v>1</v>
      </c>
      <c r="N2078" t="s">
        <v>8275</v>
      </c>
      <c r="O2078" s="5">
        <f t="shared" si="195"/>
        <v>543.349156424581</v>
      </c>
      <c r="P2078" s="6">
        <f t="shared" si="196"/>
        <v>116.35303146309367</v>
      </c>
      <c r="Q2078" t="str">
        <f t="shared" si="197"/>
        <v>technology</v>
      </c>
      <c r="R2078" t="str">
        <f t="shared" si="198"/>
        <v>hardware</v>
      </c>
      <c r="S2078" s="10">
        <f t="shared" si="199"/>
        <v>41803.880659722221</v>
      </c>
      <c r="T2078" s="10">
        <f t="shared" si="20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8226</v>
      </c>
      <c r="I2079">
        <v>1433538000</v>
      </c>
      <c r="J2079">
        <v>1428541276</v>
      </c>
      <c r="K2079" t="b">
        <v>0</v>
      </c>
      <c r="L2079" s="7">
        <v>188</v>
      </c>
      <c r="M2079" t="b">
        <v>1</v>
      </c>
      <c r="N2079" t="s">
        <v>8275</v>
      </c>
      <c r="O2079" s="5">
        <f t="shared" si="195"/>
        <v>115.50800000000001</v>
      </c>
      <c r="P2079" s="6">
        <f t="shared" si="196"/>
        <v>307.20212765957444</v>
      </c>
      <c r="Q2079" t="str">
        <f t="shared" si="197"/>
        <v>technology</v>
      </c>
      <c r="R2079" t="str">
        <f t="shared" si="198"/>
        <v>hardware</v>
      </c>
      <c r="S2079" s="10">
        <f t="shared" si="199"/>
        <v>42103.042546296296</v>
      </c>
      <c r="T2079" s="10">
        <f t="shared" si="20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8224</v>
      </c>
      <c r="H2080" t="s">
        <v>8229</v>
      </c>
      <c r="I2080">
        <v>1482085857</v>
      </c>
      <c r="J2080">
        <v>1479493857</v>
      </c>
      <c r="K2080" t="b">
        <v>0</v>
      </c>
      <c r="L2080" s="7">
        <v>48</v>
      </c>
      <c r="M2080" t="b">
        <v>1</v>
      </c>
      <c r="N2080" t="s">
        <v>8275</v>
      </c>
      <c r="O2080" s="5">
        <f t="shared" si="195"/>
        <v>131.20499999999998</v>
      </c>
      <c r="P2080" s="6">
        <f t="shared" si="196"/>
        <v>546.6875</v>
      </c>
      <c r="Q2080" t="str">
        <f t="shared" si="197"/>
        <v>technology</v>
      </c>
      <c r="R2080" t="str">
        <f t="shared" si="198"/>
        <v>hardware</v>
      </c>
      <c r="S2080" s="10">
        <f t="shared" si="199"/>
        <v>42692.771493055552</v>
      </c>
      <c r="T2080" s="10">
        <f t="shared" si="20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8227</v>
      </c>
      <c r="I2081">
        <v>1435258800</v>
      </c>
      <c r="J2081">
        <v>1432659793</v>
      </c>
      <c r="K2081" t="b">
        <v>0</v>
      </c>
      <c r="L2081" s="7">
        <v>607</v>
      </c>
      <c r="M2081" t="b">
        <v>1</v>
      </c>
      <c r="N2081" t="s">
        <v>8275</v>
      </c>
      <c r="O2081" s="5">
        <f t="shared" si="195"/>
        <v>288.17</v>
      </c>
      <c r="P2081" s="6">
        <f t="shared" si="196"/>
        <v>47.474464579901152</v>
      </c>
      <c r="Q2081" t="str">
        <f t="shared" si="197"/>
        <v>technology</v>
      </c>
      <c r="R2081" t="str">
        <f t="shared" si="198"/>
        <v>hardware</v>
      </c>
      <c r="S2081" s="10">
        <f t="shared" si="199"/>
        <v>42150.71056712963</v>
      </c>
      <c r="T2081" s="10">
        <f t="shared" si="20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8226</v>
      </c>
      <c r="I2082">
        <v>1447286300</v>
      </c>
      <c r="J2082">
        <v>1444690700</v>
      </c>
      <c r="K2082" t="b">
        <v>0</v>
      </c>
      <c r="L2082" s="7">
        <v>50</v>
      </c>
      <c r="M2082" t="b">
        <v>1</v>
      </c>
      <c r="N2082" t="s">
        <v>8275</v>
      </c>
      <c r="O2082" s="5">
        <f t="shared" si="195"/>
        <v>507.8</v>
      </c>
      <c r="P2082" s="6">
        <f t="shared" si="196"/>
        <v>101.56</v>
      </c>
      <c r="Q2082" t="str">
        <f t="shared" si="197"/>
        <v>technology</v>
      </c>
      <c r="R2082" t="str">
        <f t="shared" si="198"/>
        <v>hardware</v>
      </c>
      <c r="S2082" s="10">
        <f t="shared" si="199"/>
        <v>42289.957175925927</v>
      </c>
      <c r="T2082" s="10">
        <f t="shared" si="20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8226</v>
      </c>
      <c r="I2083">
        <v>1337144340</v>
      </c>
      <c r="J2083">
        <v>1333597555</v>
      </c>
      <c r="K2083" t="b">
        <v>0</v>
      </c>
      <c r="L2083" s="7">
        <v>55</v>
      </c>
      <c r="M2083" t="b">
        <v>1</v>
      </c>
      <c r="N2083" t="s">
        <v>8259</v>
      </c>
      <c r="O2083" s="5">
        <f t="shared" si="195"/>
        <v>114.57142857142857</v>
      </c>
      <c r="P2083" s="6">
        <f t="shared" si="196"/>
        <v>72.909090909090907</v>
      </c>
      <c r="Q2083" t="str">
        <f t="shared" si="197"/>
        <v>music</v>
      </c>
      <c r="R2083" t="str">
        <f t="shared" si="198"/>
        <v>indie rock</v>
      </c>
      <c r="S2083" s="10">
        <f t="shared" si="199"/>
        <v>41004.156886574077</v>
      </c>
      <c r="T2083" s="10">
        <f t="shared" si="20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8226</v>
      </c>
      <c r="I2084">
        <v>1322106796</v>
      </c>
      <c r="J2084">
        <v>1316919196</v>
      </c>
      <c r="K2084" t="b">
        <v>0</v>
      </c>
      <c r="L2084" s="7">
        <v>38</v>
      </c>
      <c r="M2084" t="b">
        <v>1</v>
      </c>
      <c r="N2084" t="s">
        <v>8259</v>
      </c>
      <c r="O2084" s="5">
        <f t="shared" si="195"/>
        <v>110.73333333333333</v>
      </c>
      <c r="P2084" s="6">
        <f t="shared" si="196"/>
        <v>43.710526315789473</v>
      </c>
      <c r="Q2084" t="str">
        <f t="shared" si="197"/>
        <v>music</v>
      </c>
      <c r="R2084" t="str">
        <f t="shared" si="198"/>
        <v>indie rock</v>
      </c>
      <c r="S2084" s="10">
        <f t="shared" si="199"/>
        <v>40811.120324074072</v>
      </c>
      <c r="T2084" s="10">
        <f t="shared" si="20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8226</v>
      </c>
      <c r="I2085">
        <v>1338830395</v>
      </c>
      <c r="J2085">
        <v>1336238395</v>
      </c>
      <c r="K2085" t="b">
        <v>0</v>
      </c>
      <c r="L2085" s="7">
        <v>25</v>
      </c>
      <c r="M2085" t="b">
        <v>1</v>
      </c>
      <c r="N2085" t="s">
        <v>8259</v>
      </c>
      <c r="O2085" s="5">
        <f t="shared" si="195"/>
        <v>113.33333333333333</v>
      </c>
      <c r="P2085" s="6">
        <f t="shared" si="196"/>
        <v>34</v>
      </c>
      <c r="Q2085" t="str">
        <f t="shared" si="197"/>
        <v>music</v>
      </c>
      <c r="R2085" t="str">
        <f t="shared" si="198"/>
        <v>indie rock</v>
      </c>
      <c r="S2085" s="10">
        <f t="shared" si="199"/>
        <v>41034.72216435185</v>
      </c>
      <c r="T2085" s="10">
        <f t="shared" si="20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8226</v>
      </c>
      <c r="I2086">
        <v>1399186740</v>
      </c>
      <c r="J2086">
        <v>1396468782</v>
      </c>
      <c r="K2086" t="b">
        <v>0</v>
      </c>
      <c r="L2086" s="7">
        <v>46</v>
      </c>
      <c r="M2086" t="b">
        <v>1</v>
      </c>
      <c r="N2086" t="s">
        <v>8259</v>
      </c>
      <c r="O2086" s="5">
        <f t="shared" si="195"/>
        <v>108.33333333333333</v>
      </c>
      <c r="P2086" s="6">
        <f t="shared" si="196"/>
        <v>70.652173913043484</v>
      </c>
      <c r="Q2086" t="str">
        <f t="shared" si="197"/>
        <v>music</v>
      </c>
      <c r="R2086" t="str">
        <f t="shared" si="198"/>
        <v>indie rock</v>
      </c>
      <c r="S2086" s="10">
        <f t="shared" si="199"/>
        <v>41731.833124999997</v>
      </c>
      <c r="T2086" s="10">
        <f t="shared" si="20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8226</v>
      </c>
      <c r="I2087">
        <v>1342382587</v>
      </c>
      <c r="J2087">
        <v>1339790587</v>
      </c>
      <c r="K2087" t="b">
        <v>0</v>
      </c>
      <c r="L2087" s="7">
        <v>83</v>
      </c>
      <c r="M2087" t="b">
        <v>1</v>
      </c>
      <c r="N2087" t="s">
        <v>8259</v>
      </c>
      <c r="O2087" s="5">
        <f t="shared" si="195"/>
        <v>123.53333333333335</v>
      </c>
      <c r="P2087" s="6">
        <f t="shared" si="196"/>
        <v>89.301204819277103</v>
      </c>
      <c r="Q2087" t="str">
        <f t="shared" si="197"/>
        <v>music</v>
      </c>
      <c r="R2087" t="str">
        <f t="shared" si="198"/>
        <v>indie rock</v>
      </c>
      <c r="S2087" s="10">
        <f t="shared" si="199"/>
        <v>41075.835497685184</v>
      </c>
      <c r="T2087" s="10">
        <f t="shared" si="20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8226</v>
      </c>
      <c r="I2088">
        <v>1323838740</v>
      </c>
      <c r="J2088">
        <v>1321200332</v>
      </c>
      <c r="K2088" t="b">
        <v>0</v>
      </c>
      <c r="L2088" s="7">
        <v>35</v>
      </c>
      <c r="M2088" t="b">
        <v>1</v>
      </c>
      <c r="N2088" t="s">
        <v>8259</v>
      </c>
      <c r="O2088" s="5">
        <f t="shared" si="195"/>
        <v>100.69999999999999</v>
      </c>
      <c r="P2088" s="6">
        <f t="shared" si="196"/>
        <v>115.08571428571429</v>
      </c>
      <c r="Q2088" t="str">
        <f t="shared" si="197"/>
        <v>music</v>
      </c>
      <c r="R2088" t="str">
        <f t="shared" si="198"/>
        <v>indie rock</v>
      </c>
      <c r="S2088" s="10">
        <f t="shared" si="199"/>
        <v>40860.67050925926</v>
      </c>
      <c r="T2088" s="10">
        <f t="shared" si="20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8226</v>
      </c>
      <c r="I2089">
        <v>1315457658</v>
      </c>
      <c r="J2089">
        <v>1312865658</v>
      </c>
      <c r="K2089" t="b">
        <v>0</v>
      </c>
      <c r="L2089" s="7">
        <v>25</v>
      </c>
      <c r="M2089" t="b">
        <v>1</v>
      </c>
      <c r="N2089" t="s">
        <v>8259</v>
      </c>
      <c r="O2089" s="5">
        <f t="shared" si="195"/>
        <v>103.53333333333335</v>
      </c>
      <c r="P2089" s="6">
        <f t="shared" si="196"/>
        <v>62.12</v>
      </c>
      <c r="Q2089" t="str">
        <f t="shared" si="197"/>
        <v>music</v>
      </c>
      <c r="R2089" t="str">
        <f t="shared" si="198"/>
        <v>indie rock</v>
      </c>
      <c r="S2089" s="10">
        <f t="shared" si="199"/>
        <v>40764.204375000001</v>
      </c>
      <c r="T2089" s="10">
        <f t="shared" si="20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8226</v>
      </c>
      <c r="I2090">
        <v>1284177540</v>
      </c>
      <c r="J2090">
        <v>1281028152</v>
      </c>
      <c r="K2090" t="b">
        <v>0</v>
      </c>
      <c r="L2090" s="7">
        <v>75</v>
      </c>
      <c r="M2090" t="b">
        <v>1</v>
      </c>
      <c r="N2090" t="s">
        <v>8259</v>
      </c>
      <c r="O2090" s="5">
        <f t="shared" si="195"/>
        <v>115.51066666666668</v>
      </c>
      <c r="P2090" s="6">
        <f t="shared" si="196"/>
        <v>46.204266666666669</v>
      </c>
      <c r="Q2090" t="str">
        <f t="shared" si="197"/>
        <v>music</v>
      </c>
      <c r="R2090" t="str">
        <f t="shared" si="198"/>
        <v>indie rock</v>
      </c>
      <c r="S2090" s="10">
        <f t="shared" si="199"/>
        <v>40395.714722222219</v>
      </c>
      <c r="T2090" s="10">
        <f t="shared" si="20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8226</v>
      </c>
      <c r="I2091">
        <v>1375408194</v>
      </c>
      <c r="J2091">
        <v>1372384194</v>
      </c>
      <c r="K2091" t="b">
        <v>0</v>
      </c>
      <c r="L2091" s="7">
        <v>62</v>
      </c>
      <c r="M2091" t="b">
        <v>1</v>
      </c>
      <c r="N2091" t="s">
        <v>8259</v>
      </c>
      <c r="O2091" s="5">
        <f t="shared" si="195"/>
        <v>120.4004</v>
      </c>
      <c r="P2091" s="6">
        <f t="shared" si="196"/>
        <v>48.54854838709678</v>
      </c>
      <c r="Q2091" t="str">
        <f t="shared" si="197"/>
        <v>music</v>
      </c>
      <c r="R2091" t="str">
        <f t="shared" si="198"/>
        <v>indie rock</v>
      </c>
      <c r="S2091" s="10">
        <f t="shared" si="199"/>
        <v>41453.076319444444</v>
      </c>
      <c r="T2091" s="10">
        <f t="shared" si="20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8226</v>
      </c>
      <c r="I2092">
        <v>1361696955</v>
      </c>
      <c r="J2092">
        <v>1359104955</v>
      </c>
      <c r="K2092" t="b">
        <v>0</v>
      </c>
      <c r="L2092" s="7">
        <v>160</v>
      </c>
      <c r="M2092" t="b">
        <v>1</v>
      </c>
      <c r="N2092" t="s">
        <v>8259</v>
      </c>
      <c r="O2092" s="5">
        <f t="shared" si="195"/>
        <v>115.040375</v>
      </c>
      <c r="P2092" s="6">
        <f t="shared" si="196"/>
        <v>57.520187499999999</v>
      </c>
      <c r="Q2092" t="str">
        <f t="shared" si="197"/>
        <v>music</v>
      </c>
      <c r="R2092" t="str">
        <f t="shared" si="198"/>
        <v>indie rock</v>
      </c>
      <c r="S2092" s="10">
        <f t="shared" si="199"/>
        <v>41299.381423611114</v>
      </c>
      <c r="T2092" s="10">
        <f t="shared" si="20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8226</v>
      </c>
      <c r="I2093">
        <v>1299009600</v>
      </c>
      <c r="J2093">
        <v>1294818278</v>
      </c>
      <c r="K2093" t="b">
        <v>0</v>
      </c>
      <c r="L2093" s="7">
        <v>246</v>
      </c>
      <c r="M2093" t="b">
        <v>1</v>
      </c>
      <c r="N2093" t="s">
        <v>8259</v>
      </c>
      <c r="O2093" s="5">
        <f t="shared" si="195"/>
        <v>120.46777777777777</v>
      </c>
      <c r="P2093" s="6">
        <f t="shared" si="196"/>
        <v>88.147154471544724</v>
      </c>
      <c r="Q2093" t="str">
        <f t="shared" si="197"/>
        <v>music</v>
      </c>
      <c r="R2093" t="str">
        <f t="shared" si="198"/>
        <v>indie rock</v>
      </c>
      <c r="S2093" s="10">
        <f t="shared" si="199"/>
        <v>40555.322662037033</v>
      </c>
      <c r="T2093" s="10">
        <f t="shared" si="20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8226</v>
      </c>
      <c r="I2094">
        <v>1318006732</v>
      </c>
      <c r="J2094">
        <v>1312822732</v>
      </c>
      <c r="K2094" t="b">
        <v>0</v>
      </c>
      <c r="L2094" s="7">
        <v>55</v>
      </c>
      <c r="M2094" t="b">
        <v>1</v>
      </c>
      <c r="N2094" t="s">
        <v>8259</v>
      </c>
      <c r="O2094" s="5">
        <f t="shared" si="195"/>
        <v>101.28333333333333</v>
      </c>
      <c r="P2094" s="6">
        <f t="shared" si="196"/>
        <v>110.49090909090908</v>
      </c>
      <c r="Q2094" t="str">
        <f t="shared" si="197"/>
        <v>music</v>
      </c>
      <c r="R2094" t="str">
        <f t="shared" si="198"/>
        <v>indie rock</v>
      </c>
      <c r="S2094" s="10">
        <f t="shared" si="199"/>
        <v>40763.707546296297</v>
      </c>
      <c r="T2094" s="10">
        <f t="shared" si="20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8226</v>
      </c>
      <c r="I2095">
        <v>1356211832</v>
      </c>
      <c r="J2095">
        <v>1351024232</v>
      </c>
      <c r="K2095" t="b">
        <v>0</v>
      </c>
      <c r="L2095" s="7">
        <v>23</v>
      </c>
      <c r="M2095" t="b">
        <v>1</v>
      </c>
      <c r="N2095" t="s">
        <v>8259</v>
      </c>
      <c r="O2095" s="5">
        <f t="shared" si="195"/>
        <v>102.46666666666667</v>
      </c>
      <c r="P2095" s="6">
        <f t="shared" si="196"/>
        <v>66.826086956521735</v>
      </c>
      <c r="Q2095" t="str">
        <f t="shared" si="197"/>
        <v>music</v>
      </c>
      <c r="R2095" t="str">
        <f t="shared" si="198"/>
        <v>indie rock</v>
      </c>
      <c r="S2095" s="10">
        <f t="shared" si="199"/>
        <v>41205.854537037041</v>
      </c>
      <c r="T2095" s="10">
        <f t="shared" si="20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8226</v>
      </c>
      <c r="I2096">
        <v>1330916400</v>
      </c>
      <c r="J2096">
        <v>1327969730</v>
      </c>
      <c r="K2096" t="b">
        <v>0</v>
      </c>
      <c r="L2096" s="7">
        <v>72</v>
      </c>
      <c r="M2096" t="b">
        <v>1</v>
      </c>
      <c r="N2096" t="s">
        <v>8259</v>
      </c>
      <c r="O2096" s="5">
        <f t="shared" si="195"/>
        <v>120.54285714285714</v>
      </c>
      <c r="P2096" s="6">
        <f t="shared" si="196"/>
        <v>58.597222222222221</v>
      </c>
      <c r="Q2096" t="str">
        <f t="shared" si="197"/>
        <v>music</v>
      </c>
      <c r="R2096" t="str">
        <f t="shared" si="198"/>
        <v>indie rock</v>
      </c>
      <c r="S2096" s="10">
        <f t="shared" si="199"/>
        <v>40939.02002314815</v>
      </c>
      <c r="T2096" s="10">
        <f t="shared" si="20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8226</v>
      </c>
      <c r="I2097">
        <v>1317576973</v>
      </c>
      <c r="J2097">
        <v>1312392973</v>
      </c>
      <c r="K2097" t="b">
        <v>0</v>
      </c>
      <c r="L2097" s="7">
        <v>22</v>
      </c>
      <c r="M2097" t="b">
        <v>1</v>
      </c>
      <c r="N2097" t="s">
        <v>8259</v>
      </c>
      <c r="O2097" s="5">
        <f t="shared" si="195"/>
        <v>100</v>
      </c>
      <c r="P2097" s="6">
        <f t="shared" si="196"/>
        <v>113.63636363636364</v>
      </c>
      <c r="Q2097" t="str">
        <f t="shared" si="197"/>
        <v>music</v>
      </c>
      <c r="R2097" t="str">
        <f t="shared" si="198"/>
        <v>indie rock</v>
      </c>
      <c r="S2097" s="10">
        <f t="shared" si="199"/>
        <v>40758.733483796292</v>
      </c>
      <c r="T2097" s="10">
        <f t="shared" si="20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8226</v>
      </c>
      <c r="I2098">
        <v>1351223940</v>
      </c>
      <c r="J2098">
        <v>1349892735</v>
      </c>
      <c r="K2098" t="b">
        <v>0</v>
      </c>
      <c r="L2098" s="7">
        <v>14</v>
      </c>
      <c r="M2098" t="b">
        <v>1</v>
      </c>
      <c r="N2098" t="s">
        <v>8259</v>
      </c>
      <c r="O2098" s="5">
        <f t="shared" si="195"/>
        <v>101.66666666666666</v>
      </c>
      <c r="P2098" s="6">
        <f t="shared" si="196"/>
        <v>43.571428571428569</v>
      </c>
      <c r="Q2098" t="str">
        <f t="shared" si="197"/>
        <v>music</v>
      </c>
      <c r="R2098" t="str">
        <f t="shared" si="198"/>
        <v>indie rock</v>
      </c>
      <c r="S2098" s="10">
        <f t="shared" si="199"/>
        <v>41192.758506944447</v>
      </c>
      <c r="T2098" s="10">
        <f t="shared" si="20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8226</v>
      </c>
      <c r="I2099">
        <v>1322751735</v>
      </c>
      <c r="J2099">
        <v>1317564135</v>
      </c>
      <c r="K2099" t="b">
        <v>0</v>
      </c>
      <c r="L2099" s="7">
        <v>38</v>
      </c>
      <c r="M2099" t="b">
        <v>1</v>
      </c>
      <c r="N2099" t="s">
        <v>8259</v>
      </c>
      <c r="O2099" s="5">
        <f t="shared" si="195"/>
        <v>100</v>
      </c>
      <c r="P2099" s="6">
        <f t="shared" si="196"/>
        <v>78.94736842105263</v>
      </c>
      <c r="Q2099" t="str">
        <f t="shared" si="197"/>
        <v>music</v>
      </c>
      <c r="R2099" t="str">
        <f t="shared" si="198"/>
        <v>indie rock</v>
      </c>
      <c r="S2099" s="10">
        <f t="shared" si="199"/>
        <v>40818.58489583333</v>
      </c>
      <c r="T2099" s="10">
        <f t="shared" si="20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8226</v>
      </c>
      <c r="I2100">
        <v>1331174635</v>
      </c>
      <c r="J2100">
        <v>1328582635</v>
      </c>
      <c r="K2100" t="b">
        <v>0</v>
      </c>
      <c r="L2100" s="7">
        <v>32</v>
      </c>
      <c r="M2100" t="b">
        <v>1</v>
      </c>
      <c r="N2100" t="s">
        <v>8259</v>
      </c>
      <c r="O2100" s="5">
        <f t="shared" si="195"/>
        <v>100.33333333333334</v>
      </c>
      <c r="P2100" s="6">
        <f t="shared" si="196"/>
        <v>188.125</v>
      </c>
      <c r="Q2100" t="str">
        <f t="shared" si="197"/>
        <v>music</v>
      </c>
      <c r="R2100" t="str">
        <f t="shared" si="198"/>
        <v>indie rock</v>
      </c>
      <c r="S2100" s="10">
        <f t="shared" si="199"/>
        <v>40946.11383101852</v>
      </c>
      <c r="T2100" s="10">
        <f t="shared" si="20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8226</v>
      </c>
      <c r="I2101">
        <v>1435808400</v>
      </c>
      <c r="J2101">
        <v>1434650084</v>
      </c>
      <c r="K2101" t="b">
        <v>0</v>
      </c>
      <c r="L2101" s="7">
        <v>63</v>
      </c>
      <c r="M2101" t="b">
        <v>1</v>
      </c>
      <c r="N2101" t="s">
        <v>8259</v>
      </c>
      <c r="O2101" s="5">
        <f t="shared" si="195"/>
        <v>132.36666666666667</v>
      </c>
      <c r="P2101" s="6">
        <f t="shared" si="196"/>
        <v>63.031746031746032</v>
      </c>
      <c r="Q2101" t="str">
        <f t="shared" si="197"/>
        <v>music</v>
      </c>
      <c r="R2101" t="str">
        <f t="shared" si="198"/>
        <v>indie rock</v>
      </c>
      <c r="S2101" s="10">
        <f t="shared" si="199"/>
        <v>42173.746342592596</v>
      </c>
      <c r="T2101" s="10">
        <f t="shared" si="20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8226</v>
      </c>
      <c r="I2102">
        <v>1341028740</v>
      </c>
      <c r="J2102">
        <v>1339704141</v>
      </c>
      <c r="K2102" t="b">
        <v>0</v>
      </c>
      <c r="L2102" s="7">
        <v>27</v>
      </c>
      <c r="M2102" t="b">
        <v>1</v>
      </c>
      <c r="N2102" t="s">
        <v>8259</v>
      </c>
      <c r="O2102" s="5">
        <f t="shared" ref="O2102:O2165" si="201">(E2102/D2102)*100</f>
        <v>136.66666666666666</v>
      </c>
      <c r="P2102" s="6">
        <f t="shared" si="196"/>
        <v>30.37037037037037</v>
      </c>
      <c r="Q2102" t="str">
        <f t="shared" si="197"/>
        <v>music</v>
      </c>
      <c r="R2102" t="str">
        <f t="shared" si="198"/>
        <v>indie rock</v>
      </c>
      <c r="S2102" s="10">
        <f t="shared" si="199"/>
        <v>41074.834965277776</v>
      </c>
      <c r="T2102" s="10">
        <f t="shared" si="20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8226</v>
      </c>
      <c r="I2103">
        <v>1329104114</v>
      </c>
      <c r="J2103">
        <v>1323920114</v>
      </c>
      <c r="K2103" t="b">
        <v>0</v>
      </c>
      <c r="L2103" s="7">
        <v>44</v>
      </c>
      <c r="M2103" t="b">
        <v>1</v>
      </c>
      <c r="N2103" t="s">
        <v>8259</v>
      </c>
      <c r="O2103" s="5">
        <f t="shared" si="201"/>
        <v>113.25</v>
      </c>
      <c r="P2103" s="6">
        <f t="shared" si="196"/>
        <v>51.477272727272727</v>
      </c>
      <c r="Q2103" t="str">
        <f t="shared" si="197"/>
        <v>music</v>
      </c>
      <c r="R2103" t="str">
        <f t="shared" si="198"/>
        <v>indie rock</v>
      </c>
      <c r="S2103" s="10">
        <f t="shared" si="199"/>
        <v>40892.149467592593</v>
      </c>
      <c r="T2103" s="10">
        <f t="shared" si="20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8226</v>
      </c>
      <c r="I2104">
        <v>1304628648</v>
      </c>
      <c r="J2104">
        <v>1302036648</v>
      </c>
      <c r="K2104" t="b">
        <v>0</v>
      </c>
      <c r="L2104" s="7">
        <v>38</v>
      </c>
      <c r="M2104" t="b">
        <v>1</v>
      </c>
      <c r="N2104" t="s">
        <v>8259</v>
      </c>
      <c r="O2104" s="5">
        <f t="shared" si="201"/>
        <v>136</v>
      </c>
      <c r="P2104" s="6">
        <f t="shared" si="196"/>
        <v>35.789473684210527</v>
      </c>
      <c r="Q2104" t="str">
        <f t="shared" si="197"/>
        <v>music</v>
      </c>
      <c r="R2104" t="str">
        <f t="shared" si="198"/>
        <v>indie rock</v>
      </c>
      <c r="S2104" s="10">
        <f t="shared" si="199"/>
        <v>40638.868611111109</v>
      </c>
      <c r="T2104" s="10">
        <f t="shared" si="20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8226</v>
      </c>
      <c r="I2105">
        <v>1352488027</v>
      </c>
      <c r="J2105">
        <v>1349892427</v>
      </c>
      <c r="K2105" t="b">
        <v>0</v>
      </c>
      <c r="L2105" s="7">
        <v>115</v>
      </c>
      <c r="M2105" t="b">
        <v>1</v>
      </c>
      <c r="N2105" t="s">
        <v>8259</v>
      </c>
      <c r="O2105" s="5">
        <f t="shared" si="201"/>
        <v>146.12318374694613</v>
      </c>
      <c r="P2105" s="6">
        <f t="shared" si="196"/>
        <v>98.817391304347822</v>
      </c>
      <c r="Q2105" t="str">
        <f t="shared" si="197"/>
        <v>music</v>
      </c>
      <c r="R2105" t="str">
        <f t="shared" si="198"/>
        <v>indie rock</v>
      </c>
      <c r="S2105" s="10">
        <f t="shared" si="199"/>
        <v>41192.754942129628</v>
      </c>
      <c r="T2105" s="10">
        <f t="shared" si="20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8226</v>
      </c>
      <c r="I2106">
        <v>1369958400</v>
      </c>
      <c r="J2106">
        <v>1367286434</v>
      </c>
      <c r="K2106" t="b">
        <v>0</v>
      </c>
      <c r="L2106" s="7">
        <v>37</v>
      </c>
      <c r="M2106" t="b">
        <v>1</v>
      </c>
      <c r="N2106" t="s">
        <v>8259</v>
      </c>
      <c r="O2106" s="5">
        <f t="shared" si="201"/>
        <v>129.5</v>
      </c>
      <c r="P2106" s="6">
        <f t="shared" si="196"/>
        <v>28</v>
      </c>
      <c r="Q2106" t="str">
        <f t="shared" si="197"/>
        <v>music</v>
      </c>
      <c r="R2106" t="str">
        <f t="shared" si="198"/>
        <v>indie rock</v>
      </c>
      <c r="S2106" s="10">
        <f t="shared" si="199"/>
        <v>41394.074467592596</v>
      </c>
      <c r="T2106" s="10">
        <f t="shared" si="20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8226</v>
      </c>
      <c r="I2107">
        <v>1416542400</v>
      </c>
      <c r="J2107">
        <v>1415472953</v>
      </c>
      <c r="K2107" t="b">
        <v>0</v>
      </c>
      <c r="L2107" s="7">
        <v>99</v>
      </c>
      <c r="M2107" t="b">
        <v>1</v>
      </c>
      <c r="N2107" t="s">
        <v>8259</v>
      </c>
      <c r="O2107" s="5">
        <f t="shared" si="201"/>
        <v>254</v>
      </c>
      <c r="P2107" s="6">
        <f t="shared" si="196"/>
        <v>51.313131313131315</v>
      </c>
      <c r="Q2107" t="str">
        <f t="shared" si="197"/>
        <v>music</v>
      </c>
      <c r="R2107" t="str">
        <f t="shared" si="198"/>
        <v>indie rock</v>
      </c>
      <c r="S2107" s="10">
        <f t="shared" si="199"/>
        <v>41951.788807870369</v>
      </c>
      <c r="T2107" s="10">
        <f t="shared" si="20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8226</v>
      </c>
      <c r="I2108">
        <v>1359176974</v>
      </c>
      <c r="J2108">
        <v>1356584974</v>
      </c>
      <c r="K2108" t="b">
        <v>0</v>
      </c>
      <c r="L2108" s="7">
        <v>44</v>
      </c>
      <c r="M2108" t="b">
        <v>1</v>
      </c>
      <c r="N2108" t="s">
        <v>8259</v>
      </c>
      <c r="O2108" s="5">
        <f t="shared" si="201"/>
        <v>107.04545454545456</v>
      </c>
      <c r="P2108" s="6">
        <f t="shared" si="196"/>
        <v>53.522727272727273</v>
      </c>
      <c r="Q2108" t="str">
        <f t="shared" si="197"/>
        <v>music</v>
      </c>
      <c r="R2108" t="str">
        <f t="shared" si="198"/>
        <v>indie rock</v>
      </c>
      <c r="S2108" s="10">
        <f t="shared" si="199"/>
        <v>41270.21497685185</v>
      </c>
      <c r="T2108" s="10">
        <f t="shared" si="20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8226</v>
      </c>
      <c r="I2109">
        <v>1415815393</v>
      </c>
      <c r="J2109">
        <v>1413997393</v>
      </c>
      <c r="K2109" t="b">
        <v>0</v>
      </c>
      <c r="L2109" s="7">
        <v>58</v>
      </c>
      <c r="M2109" t="b">
        <v>1</v>
      </c>
      <c r="N2109" t="s">
        <v>8259</v>
      </c>
      <c r="O2109" s="5">
        <f t="shared" si="201"/>
        <v>107.73299999999999</v>
      </c>
      <c r="P2109" s="6">
        <f t="shared" si="196"/>
        <v>37.149310344827583</v>
      </c>
      <c r="Q2109" t="str">
        <f t="shared" si="197"/>
        <v>music</v>
      </c>
      <c r="R2109" t="str">
        <f t="shared" si="198"/>
        <v>indie rock</v>
      </c>
      <c r="S2109" s="10">
        <f t="shared" si="199"/>
        <v>41934.71056712963</v>
      </c>
      <c r="T2109" s="10">
        <f t="shared" si="20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8226</v>
      </c>
      <c r="I2110">
        <v>1347249300</v>
      </c>
      <c r="J2110">
        <v>1344917580</v>
      </c>
      <c r="K2110" t="b">
        <v>0</v>
      </c>
      <c r="L2110" s="7">
        <v>191</v>
      </c>
      <c r="M2110" t="b">
        <v>1</v>
      </c>
      <c r="N2110" t="s">
        <v>8259</v>
      </c>
      <c r="O2110" s="5">
        <f t="shared" si="201"/>
        <v>107.31250000000001</v>
      </c>
      <c r="P2110" s="6">
        <f t="shared" si="196"/>
        <v>89.895287958115176</v>
      </c>
      <c r="Q2110" t="str">
        <f t="shared" si="197"/>
        <v>music</v>
      </c>
      <c r="R2110" t="str">
        <f t="shared" si="198"/>
        <v>indie rock</v>
      </c>
      <c r="S2110" s="10">
        <f t="shared" si="199"/>
        <v>41135.175694444442</v>
      </c>
      <c r="T2110" s="10">
        <f t="shared" si="20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8226</v>
      </c>
      <c r="I2111">
        <v>1436115617</v>
      </c>
      <c r="J2111">
        <v>1433523617</v>
      </c>
      <c r="K2111" t="b">
        <v>0</v>
      </c>
      <c r="L2111" s="7">
        <v>40</v>
      </c>
      <c r="M2111" t="b">
        <v>1</v>
      </c>
      <c r="N2111" t="s">
        <v>8259</v>
      </c>
      <c r="O2111" s="5">
        <f t="shared" si="201"/>
        <v>106.52500000000001</v>
      </c>
      <c r="P2111" s="6">
        <f t="shared" si="196"/>
        <v>106.52500000000001</v>
      </c>
      <c r="Q2111" t="str">
        <f t="shared" si="197"/>
        <v>music</v>
      </c>
      <c r="R2111" t="str">
        <f t="shared" si="198"/>
        <v>indie rock</v>
      </c>
      <c r="S2111" s="10">
        <f t="shared" si="199"/>
        <v>42160.708530092597</v>
      </c>
      <c r="T2111" s="10">
        <f t="shared" si="20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8226</v>
      </c>
      <c r="I2112">
        <v>1401253140</v>
      </c>
      <c r="J2112">
        <v>1398873969</v>
      </c>
      <c r="K2112" t="b">
        <v>0</v>
      </c>
      <c r="L2112" s="7">
        <v>38</v>
      </c>
      <c r="M2112" t="b">
        <v>1</v>
      </c>
      <c r="N2112" t="s">
        <v>8259</v>
      </c>
      <c r="O2112" s="5">
        <f t="shared" si="201"/>
        <v>100.35000000000001</v>
      </c>
      <c r="P2112" s="6">
        <f t="shared" si="196"/>
        <v>52.815789473684212</v>
      </c>
      <c r="Q2112" t="str">
        <f t="shared" si="197"/>
        <v>music</v>
      </c>
      <c r="R2112" t="str">
        <f t="shared" si="198"/>
        <v>indie rock</v>
      </c>
      <c r="S2112" s="10">
        <f t="shared" si="199"/>
        <v>41759.670937499999</v>
      </c>
      <c r="T2112" s="10">
        <f t="shared" si="20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8226</v>
      </c>
      <c r="I2113">
        <v>1313370000</v>
      </c>
      <c r="J2113">
        <v>1307594625</v>
      </c>
      <c r="K2113" t="b">
        <v>0</v>
      </c>
      <c r="L2113" s="7">
        <v>39</v>
      </c>
      <c r="M2113" t="b">
        <v>1</v>
      </c>
      <c r="N2113" t="s">
        <v>8259</v>
      </c>
      <c r="O2113" s="5">
        <f t="shared" si="201"/>
        <v>106.5</v>
      </c>
      <c r="P2113" s="6">
        <f t="shared" si="196"/>
        <v>54.615384615384613</v>
      </c>
      <c r="Q2113" t="str">
        <f t="shared" si="197"/>
        <v>music</v>
      </c>
      <c r="R2113" t="str">
        <f t="shared" si="198"/>
        <v>indie rock</v>
      </c>
      <c r="S2113" s="10">
        <f t="shared" si="199"/>
        <v>40703.197048611109</v>
      </c>
      <c r="T2113" s="10">
        <f t="shared" si="20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8226</v>
      </c>
      <c r="I2114">
        <v>1366064193</v>
      </c>
      <c r="J2114">
        <v>1364854593</v>
      </c>
      <c r="K2114" t="b">
        <v>0</v>
      </c>
      <c r="L2114" s="7">
        <v>11</v>
      </c>
      <c r="M2114" t="b">
        <v>1</v>
      </c>
      <c r="N2114" t="s">
        <v>8259</v>
      </c>
      <c r="O2114" s="5">
        <f t="shared" si="201"/>
        <v>100</v>
      </c>
      <c r="P2114" s="6">
        <f t="shared" si="196"/>
        <v>27.272727272727273</v>
      </c>
      <c r="Q2114" t="str">
        <f t="shared" si="197"/>
        <v>music</v>
      </c>
      <c r="R2114" t="str">
        <f t="shared" si="198"/>
        <v>indie rock</v>
      </c>
      <c r="S2114" s="10">
        <f t="shared" si="199"/>
        <v>41365.928159722222</v>
      </c>
      <c r="T2114" s="10">
        <f t="shared" si="20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8226</v>
      </c>
      <c r="I2115">
        <v>1411505176</v>
      </c>
      <c r="J2115">
        <v>1408481176</v>
      </c>
      <c r="K2115" t="b">
        <v>0</v>
      </c>
      <c r="L2115" s="7">
        <v>107</v>
      </c>
      <c r="M2115" t="b">
        <v>1</v>
      </c>
      <c r="N2115" t="s">
        <v>8259</v>
      </c>
      <c r="O2115" s="5">
        <f t="shared" si="201"/>
        <v>104.85714285714285</v>
      </c>
      <c r="P2115" s="6">
        <f t="shared" ref="P2115:P2178" si="202">IF(L2115,E2115/L2115,0)</f>
        <v>68.598130841121488</v>
      </c>
      <c r="Q2115" t="str">
        <f t="shared" ref="Q2115:Q2178" si="203">LEFT(N2115,SEARCH("/",N2115,1)-1)</f>
        <v>music</v>
      </c>
      <c r="R2115" t="str">
        <f t="shared" ref="R2115:R2178" si="204">RIGHT(N2115,LEN(N2115)-SEARCH("/",N2115))</f>
        <v>indie rock</v>
      </c>
      <c r="S2115" s="10">
        <f t="shared" ref="S2115:S2178" si="205">(((J2115/60)/60/24)+DATE(1970,1,1))</f>
        <v>41870.86546296296</v>
      </c>
      <c r="T2115" s="10">
        <f t="shared" ref="T2115:T2178" si="206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8226</v>
      </c>
      <c r="I2116">
        <v>1291870740</v>
      </c>
      <c r="J2116">
        <v>1286480070</v>
      </c>
      <c r="K2116" t="b">
        <v>0</v>
      </c>
      <c r="L2116" s="7">
        <v>147</v>
      </c>
      <c r="M2116" t="b">
        <v>1</v>
      </c>
      <c r="N2116" t="s">
        <v>8259</v>
      </c>
      <c r="O2116" s="5">
        <f t="shared" si="201"/>
        <v>104.69999999999999</v>
      </c>
      <c r="P2116" s="6">
        <f t="shared" si="202"/>
        <v>35.612244897959187</v>
      </c>
      <c r="Q2116" t="str">
        <f t="shared" si="203"/>
        <v>music</v>
      </c>
      <c r="R2116" t="str">
        <f t="shared" si="204"/>
        <v>indie rock</v>
      </c>
      <c r="S2116" s="10">
        <f t="shared" si="205"/>
        <v>40458.815625000003</v>
      </c>
      <c r="T2116" s="10">
        <f t="shared" si="20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8226</v>
      </c>
      <c r="I2117">
        <v>1298167001</v>
      </c>
      <c r="J2117">
        <v>1295575001</v>
      </c>
      <c r="K2117" t="b">
        <v>0</v>
      </c>
      <c r="L2117" s="7">
        <v>36</v>
      </c>
      <c r="M2117" t="b">
        <v>1</v>
      </c>
      <c r="N2117" t="s">
        <v>8259</v>
      </c>
      <c r="O2117" s="5">
        <f t="shared" si="201"/>
        <v>225.66666666666669</v>
      </c>
      <c r="P2117" s="6">
        <f t="shared" si="202"/>
        <v>94.027777777777771</v>
      </c>
      <c r="Q2117" t="str">
        <f t="shared" si="203"/>
        <v>music</v>
      </c>
      <c r="R2117" t="str">
        <f t="shared" si="204"/>
        <v>indie rock</v>
      </c>
      <c r="S2117" s="10">
        <f t="shared" si="205"/>
        <v>40564.081030092595</v>
      </c>
      <c r="T2117" s="10">
        <f t="shared" si="20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8226</v>
      </c>
      <c r="I2118">
        <v>1349203203</v>
      </c>
      <c r="J2118">
        <v>1345056003</v>
      </c>
      <c r="K2118" t="b">
        <v>0</v>
      </c>
      <c r="L2118" s="7">
        <v>92</v>
      </c>
      <c r="M2118" t="b">
        <v>1</v>
      </c>
      <c r="N2118" t="s">
        <v>8259</v>
      </c>
      <c r="O2118" s="5">
        <f t="shared" si="201"/>
        <v>100.90416666666667</v>
      </c>
      <c r="P2118" s="6">
        <f t="shared" si="202"/>
        <v>526.45652173913038</v>
      </c>
      <c r="Q2118" t="str">
        <f t="shared" si="203"/>
        <v>music</v>
      </c>
      <c r="R2118" t="str">
        <f t="shared" si="204"/>
        <v>indie rock</v>
      </c>
      <c r="S2118" s="10">
        <f t="shared" si="205"/>
        <v>41136.777812500004</v>
      </c>
      <c r="T2118" s="10">
        <f t="shared" si="20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8226</v>
      </c>
      <c r="I2119">
        <v>1445921940</v>
      </c>
      <c r="J2119">
        <v>1444699549</v>
      </c>
      <c r="K2119" t="b">
        <v>0</v>
      </c>
      <c r="L2119" s="7">
        <v>35</v>
      </c>
      <c r="M2119" t="b">
        <v>1</v>
      </c>
      <c r="N2119" t="s">
        <v>8259</v>
      </c>
      <c r="O2119" s="5">
        <f t="shared" si="201"/>
        <v>147.75</v>
      </c>
      <c r="P2119" s="6">
        <f t="shared" si="202"/>
        <v>50.657142857142858</v>
      </c>
      <c r="Q2119" t="str">
        <f t="shared" si="203"/>
        <v>music</v>
      </c>
      <c r="R2119" t="str">
        <f t="shared" si="204"/>
        <v>indie rock</v>
      </c>
      <c r="S2119" s="10">
        <f t="shared" si="205"/>
        <v>42290.059594907405</v>
      </c>
      <c r="T2119" s="10">
        <f t="shared" si="20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8226</v>
      </c>
      <c r="I2120">
        <v>1311538136</v>
      </c>
      <c r="J2120">
        <v>1308946136</v>
      </c>
      <c r="K2120" t="b">
        <v>0</v>
      </c>
      <c r="L2120" s="7">
        <v>17</v>
      </c>
      <c r="M2120" t="b">
        <v>1</v>
      </c>
      <c r="N2120" t="s">
        <v>8259</v>
      </c>
      <c r="O2120" s="5">
        <f t="shared" si="201"/>
        <v>134.61099999999999</v>
      </c>
      <c r="P2120" s="6">
        <f t="shared" si="202"/>
        <v>79.182941176470578</v>
      </c>
      <c r="Q2120" t="str">
        <f t="shared" si="203"/>
        <v>music</v>
      </c>
      <c r="R2120" t="str">
        <f t="shared" si="204"/>
        <v>indie rock</v>
      </c>
      <c r="S2120" s="10">
        <f t="shared" si="205"/>
        <v>40718.839537037034</v>
      </c>
      <c r="T2120" s="10">
        <f t="shared" si="20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8226</v>
      </c>
      <c r="I2121">
        <v>1345086445</v>
      </c>
      <c r="J2121">
        <v>1342494445</v>
      </c>
      <c r="K2121" t="b">
        <v>0</v>
      </c>
      <c r="L2121" s="7">
        <v>22</v>
      </c>
      <c r="M2121" t="b">
        <v>1</v>
      </c>
      <c r="N2121" t="s">
        <v>8259</v>
      </c>
      <c r="O2121" s="5">
        <f t="shared" si="201"/>
        <v>100.75</v>
      </c>
      <c r="P2121" s="6">
        <f t="shared" si="202"/>
        <v>91.590909090909093</v>
      </c>
      <c r="Q2121" t="str">
        <f t="shared" si="203"/>
        <v>music</v>
      </c>
      <c r="R2121" t="str">
        <f t="shared" si="204"/>
        <v>indie rock</v>
      </c>
      <c r="S2121" s="10">
        <f t="shared" si="205"/>
        <v>41107.130150462966</v>
      </c>
      <c r="T2121" s="10">
        <f t="shared" si="20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8226</v>
      </c>
      <c r="I2122">
        <v>1388617736</v>
      </c>
      <c r="J2122">
        <v>1384384136</v>
      </c>
      <c r="K2122" t="b">
        <v>0</v>
      </c>
      <c r="L2122" s="7">
        <v>69</v>
      </c>
      <c r="M2122" t="b">
        <v>1</v>
      </c>
      <c r="N2122" t="s">
        <v>8259</v>
      </c>
      <c r="O2122" s="5">
        <f t="shared" si="201"/>
        <v>100.880375</v>
      </c>
      <c r="P2122" s="6">
        <f t="shared" si="202"/>
        <v>116.96275362318841</v>
      </c>
      <c r="Q2122" t="str">
        <f t="shared" si="203"/>
        <v>music</v>
      </c>
      <c r="R2122" t="str">
        <f t="shared" si="204"/>
        <v>indie rock</v>
      </c>
      <c r="S2122" s="10">
        <f t="shared" si="205"/>
        <v>41591.964537037034</v>
      </c>
      <c r="T2122" s="10">
        <f t="shared" si="20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8224</v>
      </c>
      <c r="H2123" t="s">
        <v>8237</v>
      </c>
      <c r="I2123">
        <v>1484156948</v>
      </c>
      <c r="J2123">
        <v>1481564948</v>
      </c>
      <c r="K2123" t="b">
        <v>0</v>
      </c>
      <c r="L2123" s="7">
        <v>10</v>
      </c>
      <c r="M2123" t="b">
        <v>0</v>
      </c>
      <c r="N2123" t="s">
        <v>8262</v>
      </c>
      <c r="O2123" s="5">
        <f t="shared" si="201"/>
        <v>0.56800000000000006</v>
      </c>
      <c r="P2123" s="6">
        <f t="shared" si="202"/>
        <v>28.4</v>
      </c>
      <c r="Q2123" t="str">
        <f t="shared" si="203"/>
        <v>games</v>
      </c>
      <c r="R2123" t="str">
        <f t="shared" si="204"/>
        <v>video games</v>
      </c>
      <c r="S2123" s="10">
        <f t="shared" si="205"/>
        <v>42716.7424537037</v>
      </c>
      <c r="T2123" s="10">
        <f t="shared" si="20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8224</v>
      </c>
      <c r="H2124" t="s">
        <v>8236</v>
      </c>
      <c r="I2124">
        <v>1483773169</v>
      </c>
      <c r="J2124">
        <v>1481181169</v>
      </c>
      <c r="K2124" t="b">
        <v>0</v>
      </c>
      <c r="L2124" s="7">
        <v>3</v>
      </c>
      <c r="M2124" t="b">
        <v>0</v>
      </c>
      <c r="N2124" t="s">
        <v>8262</v>
      </c>
      <c r="O2124" s="5">
        <f t="shared" si="201"/>
        <v>0.38750000000000001</v>
      </c>
      <c r="P2124" s="6">
        <f t="shared" si="202"/>
        <v>103.33333333333333</v>
      </c>
      <c r="Q2124" t="str">
        <f t="shared" si="203"/>
        <v>games</v>
      </c>
      <c r="R2124" t="str">
        <f t="shared" si="204"/>
        <v>video games</v>
      </c>
      <c r="S2124" s="10">
        <f t="shared" si="205"/>
        <v>42712.300567129627</v>
      </c>
      <c r="T2124" s="10">
        <f t="shared" si="20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8226</v>
      </c>
      <c r="I2125">
        <v>1268636340</v>
      </c>
      <c r="J2125">
        <v>1263982307</v>
      </c>
      <c r="K2125" t="b">
        <v>0</v>
      </c>
      <c r="L2125" s="7">
        <v>5</v>
      </c>
      <c r="M2125" t="b">
        <v>0</v>
      </c>
      <c r="N2125" t="s">
        <v>8262</v>
      </c>
      <c r="O2125" s="5">
        <f t="shared" si="201"/>
        <v>10</v>
      </c>
      <c r="P2125" s="6">
        <f t="shared" si="202"/>
        <v>10</v>
      </c>
      <c r="Q2125" t="str">
        <f t="shared" si="203"/>
        <v>games</v>
      </c>
      <c r="R2125" t="str">
        <f t="shared" si="204"/>
        <v>video games</v>
      </c>
      <c r="S2125" s="10">
        <f t="shared" si="205"/>
        <v>40198.424849537041</v>
      </c>
      <c r="T2125" s="10">
        <f t="shared" si="20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8226</v>
      </c>
      <c r="I2126">
        <v>1291093200</v>
      </c>
      <c r="J2126">
        <v>1286930435</v>
      </c>
      <c r="K2126" t="b">
        <v>0</v>
      </c>
      <c r="L2126" s="7">
        <v>5</v>
      </c>
      <c r="M2126" t="b">
        <v>0</v>
      </c>
      <c r="N2126" t="s">
        <v>8262</v>
      </c>
      <c r="O2126" s="5">
        <f t="shared" si="201"/>
        <v>10.454545454545453</v>
      </c>
      <c r="P2126" s="6">
        <f t="shared" si="202"/>
        <v>23</v>
      </c>
      <c r="Q2126" t="str">
        <f t="shared" si="203"/>
        <v>games</v>
      </c>
      <c r="R2126" t="str">
        <f t="shared" si="204"/>
        <v>video games</v>
      </c>
      <c r="S2126" s="10">
        <f t="shared" si="205"/>
        <v>40464.028182870366</v>
      </c>
      <c r="T2126" s="10">
        <f t="shared" si="20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8226</v>
      </c>
      <c r="I2127">
        <v>1438734833</v>
      </c>
      <c r="J2127">
        <v>1436142833</v>
      </c>
      <c r="K2127" t="b">
        <v>0</v>
      </c>
      <c r="L2127" s="7">
        <v>27</v>
      </c>
      <c r="M2127" t="b">
        <v>0</v>
      </c>
      <c r="N2127" t="s">
        <v>8262</v>
      </c>
      <c r="O2127" s="5">
        <f t="shared" si="201"/>
        <v>1.4200000000000002</v>
      </c>
      <c r="P2127" s="6">
        <f t="shared" si="202"/>
        <v>31.555555555555557</v>
      </c>
      <c r="Q2127" t="str">
        <f t="shared" si="203"/>
        <v>games</v>
      </c>
      <c r="R2127" t="str">
        <f t="shared" si="204"/>
        <v>video games</v>
      </c>
      <c r="S2127" s="10">
        <f t="shared" si="205"/>
        <v>42191.023530092592</v>
      </c>
      <c r="T2127" s="10">
        <f t="shared" si="20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8226</v>
      </c>
      <c r="I2128">
        <v>1418080887</v>
      </c>
      <c r="J2128">
        <v>1415488887</v>
      </c>
      <c r="K2128" t="b">
        <v>0</v>
      </c>
      <c r="L2128" s="7">
        <v>2</v>
      </c>
      <c r="M2128" t="b">
        <v>0</v>
      </c>
      <c r="N2128" t="s">
        <v>8262</v>
      </c>
      <c r="O2128" s="5">
        <f t="shared" si="201"/>
        <v>0.05</v>
      </c>
      <c r="P2128" s="6">
        <f t="shared" si="202"/>
        <v>5</v>
      </c>
      <c r="Q2128" t="str">
        <f t="shared" si="203"/>
        <v>games</v>
      </c>
      <c r="R2128" t="str">
        <f t="shared" si="204"/>
        <v>video games</v>
      </c>
      <c r="S2128" s="10">
        <f t="shared" si="205"/>
        <v>41951.973229166666</v>
      </c>
      <c r="T2128" s="10">
        <f t="shared" si="20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8224</v>
      </c>
      <c r="H2129" t="s">
        <v>8227</v>
      </c>
      <c r="I2129">
        <v>1426158463</v>
      </c>
      <c r="J2129">
        <v>1423570063</v>
      </c>
      <c r="K2129" t="b">
        <v>0</v>
      </c>
      <c r="L2129" s="7">
        <v>236</v>
      </c>
      <c r="M2129" t="b">
        <v>0</v>
      </c>
      <c r="N2129" t="s">
        <v>8262</v>
      </c>
      <c r="O2129" s="5">
        <f t="shared" si="201"/>
        <v>28.842857142857142</v>
      </c>
      <c r="P2129" s="6">
        <f t="shared" si="202"/>
        <v>34.220338983050844</v>
      </c>
      <c r="Q2129" t="str">
        <f t="shared" si="203"/>
        <v>games</v>
      </c>
      <c r="R2129" t="str">
        <f t="shared" si="204"/>
        <v>video games</v>
      </c>
      <c r="S2129" s="10">
        <f t="shared" si="205"/>
        <v>42045.50535879629</v>
      </c>
      <c r="T2129" s="10">
        <f t="shared" si="20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8224</v>
      </c>
      <c r="H2130" t="s">
        <v>8231</v>
      </c>
      <c r="I2130">
        <v>1411324369</v>
      </c>
      <c r="J2130">
        <v>1406140369</v>
      </c>
      <c r="K2130" t="b">
        <v>0</v>
      </c>
      <c r="L2130" s="7">
        <v>1</v>
      </c>
      <c r="M2130" t="b">
        <v>0</v>
      </c>
      <c r="N2130" t="s">
        <v>8262</v>
      </c>
      <c r="O2130" s="5">
        <f t="shared" si="201"/>
        <v>0.16666666666666669</v>
      </c>
      <c r="P2130" s="6">
        <f t="shared" si="202"/>
        <v>25</v>
      </c>
      <c r="Q2130" t="str">
        <f t="shared" si="203"/>
        <v>games</v>
      </c>
      <c r="R2130" t="str">
        <f t="shared" si="204"/>
        <v>video games</v>
      </c>
      <c r="S2130" s="10">
        <f t="shared" si="205"/>
        <v>41843.772789351853</v>
      </c>
      <c r="T2130" s="10">
        <f t="shared" si="20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8226</v>
      </c>
      <c r="I2131">
        <v>1457570100</v>
      </c>
      <c r="J2131">
        <v>1454978100</v>
      </c>
      <c r="K2131" t="b">
        <v>0</v>
      </c>
      <c r="L2131" s="7">
        <v>12</v>
      </c>
      <c r="M2131" t="b">
        <v>0</v>
      </c>
      <c r="N2131" t="s">
        <v>8262</v>
      </c>
      <c r="O2131" s="5">
        <f t="shared" si="201"/>
        <v>11.799999999999999</v>
      </c>
      <c r="P2131" s="6">
        <f t="shared" si="202"/>
        <v>19.666666666666668</v>
      </c>
      <c r="Q2131" t="str">
        <f t="shared" si="203"/>
        <v>games</v>
      </c>
      <c r="R2131" t="str">
        <f t="shared" si="204"/>
        <v>video games</v>
      </c>
      <c r="S2131" s="10">
        <f t="shared" si="205"/>
        <v>42409.024305555555</v>
      </c>
      <c r="T2131" s="10">
        <f t="shared" si="20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8226</v>
      </c>
      <c r="I2132">
        <v>1408154663</v>
      </c>
      <c r="J2132">
        <v>1405130663</v>
      </c>
      <c r="K2132" t="b">
        <v>0</v>
      </c>
      <c r="L2132" s="7">
        <v>4</v>
      </c>
      <c r="M2132" t="b">
        <v>0</v>
      </c>
      <c r="N2132" t="s">
        <v>8262</v>
      </c>
      <c r="O2132" s="5">
        <f t="shared" si="201"/>
        <v>0.20238095238095236</v>
      </c>
      <c r="P2132" s="6">
        <f t="shared" si="202"/>
        <v>21.25</v>
      </c>
      <c r="Q2132" t="str">
        <f t="shared" si="203"/>
        <v>games</v>
      </c>
      <c r="R2132" t="str">
        <f t="shared" si="204"/>
        <v>video games</v>
      </c>
      <c r="S2132" s="10">
        <f t="shared" si="205"/>
        <v>41832.086377314816</v>
      </c>
      <c r="T2132" s="10">
        <f t="shared" si="20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8226</v>
      </c>
      <c r="I2133">
        <v>1436677091</v>
      </c>
      <c r="J2133">
        <v>1434085091</v>
      </c>
      <c r="K2133" t="b">
        <v>0</v>
      </c>
      <c r="L2133" s="7">
        <v>3</v>
      </c>
      <c r="M2133" t="b">
        <v>0</v>
      </c>
      <c r="N2133" t="s">
        <v>8262</v>
      </c>
      <c r="O2133" s="5">
        <f t="shared" si="201"/>
        <v>5</v>
      </c>
      <c r="P2133" s="6">
        <f t="shared" si="202"/>
        <v>8.3333333333333339</v>
      </c>
      <c r="Q2133" t="str">
        <f t="shared" si="203"/>
        <v>games</v>
      </c>
      <c r="R2133" t="str">
        <f t="shared" si="204"/>
        <v>video games</v>
      </c>
      <c r="S2133" s="10">
        <f t="shared" si="205"/>
        <v>42167.207071759258</v>
      </c>
      <c r="T2133" s="10">
        <f t="shared" si="20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8226</v>
      </c>
      <c r="I2134">
        <v>1391427692</v>
      </c>
      <c r="J2134">
        <v>1388835692</v>
      </c>
      <c r="K2134" t="b">
        <v>0</v>
      </c>
      <c r="L2134" s="7">
        <v>99</v>
      </c>
      <c r="M2134" t="b">
        <v>0</v>
      </c>
      <c r="N2134" t="s">
        <v>8262</v>
      </c>
      <c r="O2134" s="5">
        <f t="shared" si="201"/>
        <v>2.1129899999999995</v>
      </c>
      <c r="P2134" s="6">
        <f t="shared" si="202"/>
        <v>21.34333333333333</v>
      </c>
      <c r="Q2134" t="str">
        <f t="shared" si="203"/>
        <v>games</v>
      </c>
      <c r="R2134" t="str">
        <f t="shared" si="204"/>
        <v>video games</v>
      </c>
      <c r="S2134" s="10">
        <f t="shared" si="205"/>
        <v>41643.487175925926</v>
      </c>
      <c r="T2134" s="10">
        <f t="shared" si="20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8226</v>
      </c>
      <c r="I2135">
        <v>1303628340</v>
      </c>
      <c r="J2135">
        <v>1300328399</v>
      </c>
      <c r="K2135" t="b">
        <v>0</v>
      </c>
      <c r="L2135" s="7">
        <v>3</v>
      </c>
      <c r="M2135" t="b">
        <v>0</v>
      </c>
      <c r="N2135" t="s">
        <v>8262</v>
      </c>
      <c r="O2135" s="5">
        <f t="shared" si="201"/>
        <v>1.6</v>
      </c>
      <c r="P2135" s="6">
        <f t="shared" si="202"/>
        <v>5.333333333333333</v>
      </c>
      <c r="Q2135" t="str">
        <f t="shared" si="203"/>
        <v>games</v>
      </c>
      <c r="R2135" t="str">
        <f t="shared" si="204"/>
        <v>video games</v>
      </c>
      <c r="S2135" s="10">
        <f t="shared" si="205"/>
        <v>40619.097210648149</v>
      </c>
      <c r="T2135" s="10">
        <f t="shared" si="20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8226</v>
      </c>
      <c r="I2136">
        <v>1367097391</v>
      </c>
      <c r="J2136">
        <v>1364505391</v>
      </c>
      <c r="K2136" t="b">
        <v>0</v>
      </c>
      <c r="L2136" s="7">
        <v>3</v>
      </c>
      <c r="M2136" t="b">
        <v>0</v>
      </c>
      <c r="N2136" t="s">
        <v>8262</v>
      </c>
      <c r="O2136" s="5">
        <f t="shared" si="201"/>
        <v>1.7333333333333332</v>
      </c>
      <c r="P2136" s="6">
        <f t="shared" si="202"/>
        <v>34.666666666666664</v>
      </c>
      <c r="Q2136" t="str">
        <f t="shared" si="203"/>
        <v>games</v>
      </c>
      <c r="R2136" t="str">
        <f t="shared" si="204"/>
        <v>video games</v>
      </c>
      <c r="S2136" s="10">
        <f t="shared" si="205"/>
        <v>41361.886469907404</v>
      </c>
      <c r="T2136" s="10">
        <f t="shared" si="20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8226</v>
      </c>
      <c r="I2137">
        <v>1349392033</v>
      </c>
      <c r="J2137">
        <v>1346800033</v>
      </c>
      <c r="K2137" t="b">
        <v>0</v>
      </c>
      <c r="L2137" s="7">
        <v>22</v>
      </c>
      <c r="M2137" t="b">
        <v>0</v>
      </c>
      <c r="N2137" t="s">
        <v>8262</v>
      </c>
      <c r="O2137" s="5">
        <f t="shared" si="201"/>
        <v>9.56</v>
      </c>
      <c r="P2137" s="6">
        <f t="shared" si="202"/>
        <v>21.727272727272727</v>
      </c>
      <c r="Q2137" t="str">
        <f t="shared" si="203"/>
        <v>games</v>
      </c>
      <c r="R2137" t="str">
        <f t="shared" si="204"/>
        <v>video games</v>
      </c>
      <c r="S2137" s="10">
        <f t="shared" si="205"/>
        <v>41156.963344907403</v>
      </c>
      <c r="T2137" s="10">
        <f t="shared" si="20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8226</v>
      </c>
      <c r="I2138">
        <v>1382184786</v>
      </c>
      <c r="J2138">
        <v>1379592786</v>
      </c>
      <c r="K2138" t="b">
        <v>0</v>
      </c>
      <c r="L2138" s="7">
        <v>4</v>
      </c>
      <c r="M2138" t="b">
        <v>0</v>
      </c>
      <c r="N2138" t="s">
        <v>8262</v>
      </c>
      <c r="O2138" s="5">
        <f t="shared" si="201"/>
        <v>5.9612499999999999E-2</v>
      </c>
      <c r="P2138" s="6">
        <f t="shared" si="202"/>
        <v>11.922499999999999</v>
      </c>
      <c r="Q2138" t="str">
        <f t="shared" si="203"/>
        <v>games</v>
      </c>
      <c r="R2138" t="str">
        <f t="shared" si="204"/>
        <v>video games</v>
      </c>
      <c r="S2138" s="10">
        <f t="shared" si="205"/>
        <v>41536.509097222224</v>
      </c>
      <c r="T2138" s="10">
        <f t="shared" si="20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8224</v>
      </c>
      <c r="H2139" t="s">
        <v>8231</v>
      </c>
      <c r="I2139">
        <v>1417804229</v>
      </c>
      <c r="J2139">
        <v>1415212229</v>
      </c>
      <c r="K2139" t="b">
        <v>0</v>
      </c>
      <c r="L2139" s="7">
        <v>534</v>
      </c>
      <c r="M2139" t="b">
        <v>0</v>
      </c>
      <c r="N2139" t="s">
        <v>8262</v>
      </c>
      <c r="O2139" s="5">
        <f t="shared" si="201"/>
        <v>28.405999999999999</v>
      </c>
      <c r="P2139" s="6">
        <f t="shared" si="202"/>
        <v>26.59737827715356</v>
      </c>
      <c r="Q2139" t="str">
        <f t="shared" si="203"/>
        <v>games</v>
      </c>
      <c r="R2139" t="str">
        <f t="shared" si="204"/>
        <v>video games</v>
      </c>
      <c r="S2139" s="10">
        <f t="shared" si="205"/>
        <v>41948.771168981482</v>
      </c>
      <c r="T2139" s="10">
        <f t="shared" si="20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8224</v>
      </c>
      <c r="H2140" t="s">
        <v>8227</v>
      </c>
      <c r="I2140">
        <v>1383959939</v>
      </c>
      <c r="J2140">
        <v>1381364339</v>
      </c>
      <c r="K2140" t="b">
        <v>0</v>
      </c>
      <c r="L2140" s="7">
        <v>12</v>
      </c>
      <c r="M2140" t="b">
        <v>0</v>
      </c>
      <c r="N2140" t="s">
        <v>8262</v>
      </c>
      <c r="O2140" s="5">
        <f t="shared" si="201"/>
        <v>12.8</v>
      </c>
      <c r="P2140" s="6">
        <f t="shared" si="202"/>
        <v>10.666666666666666</v>
      </c>
      <c r="Q2140" t="str">
        <f t="shared" si="203"/>
        <v>games</v>
      </c>
      <c r="R2140" t="str">
        <f t="shared" si="204"/>
        <v>video games</v>
      </c>
      <c r="S2140" s="10">
        <f t="shared" si="205"/>
        <v>41557.013182870374</v>
      </c>
      <c r="T2140" s="10">
        <f t="shared" si="20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8226</v>
      </c>
      <c r="I2141">
        <v>1478196008</v>
      </c>
      <c r="J2141">
        <v>1475604008</v>
      </c>
      <c r="K2141" t="b">
        <v>0</v>
      </c>
      <c r="L2141" s="7">
        <v>56</v>
      </c>
      <c r="M2141" t="b">
        <v>0</v>
      </c>
      <c r="N2141" t="s">
        <v>8262</v>
      </c>
      <c r="O2141" s="5">
        <f t="shared" si="201"/>
        <v>5.42</v>
      </c>
      <c r="P2141" s="6">
        <f t="shared" si="202"/>
        <v>29.035714285714285</v>
      </c>
      <c r="Q2141" t="str">
        <f t="shared" si="203"/>
        <v>games</v>
      </c>
      <c r="R2141" t="str">
        <f t="shared" si="204"/>
        <v>video games</v>
      </c>
      <c r="S2141" s="10">
        <f t="shared" si="205"/>
        <v>42647.750092592592</v>
      </c>
      <c r="T2141" s="10">
        <f t="shared" si="20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8226</v>
      </c>
      <c r="I2142">
        <v>1357934424</v>
      </c>
      <c r="J2142">
        <v>1355342424</v>
      </c>
      <c r="K2142" t="b">
        <v>0</v>
      </c>
      <c r="L2142" s="7">
        <v>11</v>
      </c>
      <c r="M2142" t="b">
        <v>0</v>
      </c>
      <c r="N2142" t="s">
        <v>8262</v>
      </c>
      <c r="O2142" s="5">
        <f t="shared" si="201"/>
        <v>0.11199999999999999</v>
      </c>
      <c r="P2142" s="6">
        <f t="shared" si="202"/>
        <v>50.909090909090907</v>
      </c>
      <c r="Q2142" t="str">
        <f t="shared" si="203"/>
        <v>games</v>
      </c>
      <c r="R2142" t="str">
        <f t="shared" si="204"/>
        <v>video games</v>
      </c>
      <c r="S2142" s="10">
        <f t="shared" si="205"/>
        <v>41255.833611111113</v>
      </c>
      <c r="T2142" s="10">
        <f t="shared" si="20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8226</v>
      </c>
      <c r="I2143">
        <v>1415947159</v>
      </c>
      <c r="J2143">
        <v>1413351559</v>
      </c>
      <c r="K2143" t="b">
        <v>0</v>
      </c>
      <c r="L2143" s="7">
        <v>0</v>
      </c>
      <c r="M2143" t="b">
        <v>0</v>
      </c>
      <c r="N2143" t="s">
        <v>8262</v>
      </c>
      <c r="O2143" s="5">
        <f t="shared" si="201"/>
        <v>0</v>
      </c>
      <c r="P2143" s="6">
        <f t="shared" si="202"/>
        <v>0</v>
      </c>
      <c r="Q2143" t="str">
        <f t="shared" si="203"/>
        <v>games</v>
      </c>
      <c r="R2143" t="str">
        <f t="shared" si="204"/>
        <v>video games</v>
      </c>
      <c r="S2143" s="10">
        <f t="shared" si="205"/>
        <v>41927.235636574071</v>
      </c>
      <c r="T2143" s="10">
        <f t="shared" si="20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8224</v>
      </c>
      <c r="H2144" t="s">
        <v>8229</v>
      </c>
      <c r="I2144">
        <v>1451494210</v>
      </c>
      <c r="J2144">
        <v>1449075010</v>
      </c>
      <c r="K2144" t="b">
        <v>0</v>
      </c>
      <c r="L2144" s="7">
        <v>12</v>
      </c>
      <c r="M2144" t="b">
        <v>0</v>
      </c>
      <c r="N2144" t="s">
        <v>8262</v>
      </c>
      <c r="O2144" s="5">
        <f t="shared" si="201"/>
        <v>5.7238095238095239</v>
      </c>
      <c r="P2144" s="6">
        <f t="shared" si="202"/>
        <v>50.083333333333336</v>
      </c>
      <c r="Q2144" t="str">
        <f t="shared" si="203"/>
        <v>games</v>
      </c>
      <c r="R2144" t="str">
        <f t="shared" si="204"/>
        <v>video games</v>
      </c>
      <c r="S2144" s="10">
        <f t="shared" si="205"/>
        <v>42340.701504629629</v>
      </c>
      <c r="T2144" s="10">
        <f t="shared" si="20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8226</v>
      </c>
      <c r="I2145">
        <v>1279738800</v>
      </c>
      <c r="J2145">
        <v>1275599812</v>
      </c>
      <c r="K2145" t="b">
        <v>0</v>
      </c>
      <c r="L2145" s="7">
        <v>5</v>
      </c>
      <c r="M2145" t="b">
        <v>0</v>
      </c>
      <c r="N2145" t="s">
        <v>8262</v>
      </c>
      <c r="O2145" s="5">
        <f t="shared" si="201"/>
        <v>11.25</v>
      </c>
      <c r="P2145" s="6">
        <f t="shared" si="202"/>
        <v>45</v>
      </c>
      <c r="Q2145" t="str">
        <f t="shared" si="203"/>
        <v>games</v>
      </c>
      <c r="R2145" t="str">
        <f t="shared" si="204"/>
        <v>video games</v>
      </c>
      <c r="S2145" s="10">
        <f t="shared" si="205"/>
        <v>40332.886712962965</v>
      </c>
      <c r="T2145" s="10">
        <f t="shared" si="20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8226</v>
      </c>
      <c r="I2146">
        <v>1379164040</v>
      </c>
      <c r="J2146">
        <v>1376399240</v>
      </c>
      <c r="K2146" t="b">
        <v>0</v>
      </c>
      <c r="L2146" s="7">
        <v>24</v>
      </c>
      <c r="M2146" t="b">
        <v>0</v>
      </c>
      <c r="N2146" t="s">
        <v>8262</v>
      </c>
      <c r="O2146" s="5">
        <f t="shared" si="201"/>
        <v>1.7098591549295776</v>
      </c>
      <c r="P2146" s="6">
        <f t="shared" si="202"/>
        <v>25.291666666666668</v>
      </c>
      <c r="Q2146" t="str">
        <f t="shared" si="203"/>
        <v>games</v>
      </c>
      <c r="R2146" t="str">
        <f t="shared" si="204"/>
        <v>video games</v>
      </c>
      <c r="S2146" s="10">
        <f t="shared" si="205"/>
        <v>41499.546759259261</v>
      </c>
      <c r="T2146" s="10">
        <f t="shared" si="20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8226</v>
      </c>
      <c r="I2147">
        <v>1385534514</v>
      </c>
      <c r="J2147">
        <v>1382938914</v>
      </c>
      <c r="K2147" t="b">
        <v>0</v>
      </c>
      <c r="L2147" s="7">
        <v>89</v>
      </c>
      <c r="M2147" t="b">
        <v>0</v>
      </c>
      <c r="N2147" t="s">
        <v>8262</v>
      </c>
      <c r="O2147" s="5">
        <f t="shared" si="201"/>
        <v>30.433333333333334</v>
      </c>
      <c r="P2147" s="6">
        <f t="shared" si="202"/>
        <v>51.292134831460672</v>
      </c>
      <c r="Q2147" t="str">
        <f t="shared" si="203"/>
        <v>games</v>
      </c>
      <c r="R2147" t="str">
        <f t="shared" si="204"/>
        <v>video games</v>
      </c>
      <c r="S2147" s="10">
        <f t="shared" si="205"/>
        <v>41575.237430555557</v>
      </c>
      <c r="T2147" s="10">
        <f t="shared" si="20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8226</v>
      </c>
      <c r="I2148">
        <v>1455207510</v>
      </c>
      <c r="J2148">
        <v>1453997910</v>
      </c>
      <c r="K2148" t="b">
        <v>0</v>
      </c>
      <c r="L2148" s="7">
        <v>1</v>
      </c>
      <c r="M2148" t="b">
        <v>0</v>
      </c>
      <c r="N2148" t="s">
        <v>8262</v>
      </c>
      <c r="O2148" s="5">
        <f t="shared" si="201"/>
        <v>0.02</v>
      </c>
      <c r="P2148" s="6">
        <f t="shared" si="202"/>
        <v>1</v>
      </c>
      <c r="Q2148" t="str">
        <f t="shared" si="203"/>
        <v>games</v>
      </c>
      <c r="R2148" t="str">
        <f t="shared" si="204"/>
        <v>video games</v>
      </c>
      <c r="S2148" s="10">
        <f t="shared" si="205"/>
        <v>42397.679513888885</v>
      </c>
      <c r="T2148" s="10">
        <f t="shared" si="20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8226</v>
      </c>
      <c r="I2149">
        <v>1416125148</v>
      </c>
      <c r="J2149">
        <v>1413356748</v>
      </c>
      <c r="K2149" t="b">
        <v>0</v>
      </c>
      <c r="L2149" s="7">
        <v>55</v>
      </c>
      <c r="M2149" t="b">
        <v>0</v>
      </c>
      <c r="N2149" t="s">
        <v>8262</v>
      </c>
      <c r="O2149" s="5">
        <f t="shared" si="201"/>
        <v>0.69641025641025645</v>
      </c>
      <c r="P2149" s="6">
        <f t="shared" si="202"/>
        <v>49.381818181818183</v>
      </c>
      <c r="Q2149" t="str">
        <f t="shared" si="203"/>
        <v>games</v>
      </c>
      <c r="R2149" t="str">
        <f t="shared" si="204"/>
        <v>video games</v>
      </c>
      <c r="S2149" s="10">
        <f t="shared" si="205"/>
        <v>41927.295694444445</v>
      </c>
      <c r="T2149" s="10">
        <f t="shared" si="20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8224</v>
      </c>
      <c r="H2150" t="s">
        <v>8227</v>
      </c>
      <c r="I2150">
        <v>1427992582</v>
      </c>
      <c r="J2150">
        <v>1425404182</v>
      </c>
      <c r="K2150" t="b">
        <v>0</v>
      </c>
      <c r="L2150" s="7">
        <v>2</v>
      </c>
      <c r="M2150" t="b">
        <v>0</v>
      </c>
      <c r="N2150" t="s">
        <v>8262</v>
      </c>
      <c r="O2150" s="5">
        <f t="shared" si="201"/>
        <v>2</v>
      </c>
      <c r="P2150" s="6">
        <f t="shared" si="202"/>
        <v>1</v>
      </c>
      <c r="Q2150" t="str">
        <f t="shared" si="203"/>
        <v>games</v>
      </c>
      <c r="R2150" t="str">
        <f t="shared" si="204"/>
        <v>video games</v>
      </c>
      <c r="S2150" s="10">
        <f t="shared" si="205"/>
        <v>42066.733587962968</v>
      </c>
      <c r="T2150" s="10">
        <f t="shared" si="20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8226</v>
      </c>
      <c r="I2151">
        <v>1280534400</v>
      </c>
      <c r="J2151">
        <v>1277512556</v>
      </c>
      <c r="K2151" t="b">
        <v>0</v>
      </c>
      <c r="L2151" s="7">
        <v>0</v>
      </c>
      <c r="M2151" t="b">
        <v>0</v>
      </c>
      <c r="N2151" t="s">
        <v>8262</v>
      </c>
      <c r="O2151" s="5">
        <f t="shared" si="201"/>
        <v>0</v>
      </c>
      <c r="P2151" s="6">
        <f t="shared" si="202"/>
        <v>0</v>
      </c>
      <c r="Q2151" t="str">
        <f t="shared" si="203"/>
        <v>games</v>
      </c>
      <c r="R2151" t="str">
        <f t="shared" si="204"/>
        <v>video games</v>
      </c>
      <c r="S2151" s="10">
        <f t="shared" si="205"/>
        <v>40355.024953703702</v>
      </c>
      <c r="T2151" s="10">
        <f t="shared" si="20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8224</v>
      </c>
      <c r="H2152" t="s">
        <v>8234</v>
      </c>
      <c r="I2152">
        <v>1468392599</v>
      </c>
      <c r="J2152">
        <v>1465800599</v>
      </c>
      <c r="K2152" t="b">
        <v>0</v>
      </c>
      <c r="L2152" s="7">
        <v>4</v>
      </c>
      <c r="M2152" t="b">
        <v>0</v>
      </c>
      <c r="N2152" t="s">
        <v>8262</v>
      </c>
      <c r="O2152" s="5">
        <f t="shared" si="201"/>
        <v>0.80999999999999994</v>
      </c>
      <c r="P2152" s="6">
        <f t="shared" si="202"/>
        <v>101.25</v>
      </c>
      <c r="Q2152" t="str">
        <f t="shared" si="203"/>
        <v>games</v>
      </c>
      <c r="R2152" t="str">
        <f t="shared" si="204"/>
        <v>video games</v>
      </c>
      <c r="S2152" s="10">
        <f t="shared" si="205"/>
        <v>42534.284710648149</v>
      </c>
      <c r="T2152" s="10">
        <f t="shared" si="20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8226</v>
      </c>
      <c r="I2153">
        <v>1467231614</v>
      </c>
      <c r="J2153">
        <v>1464639614</v>
      </c>
      <c r="K2153" t="b">
        <v>0</v>
      </c>
      <c r="L2153" s="7">
        <v>6</v>
      </c>
      <c r="M2153" t="b">
        <v>0</v>
      </c>
      <c r="N2153" t="s">
        <v>8262</v>
      </c>
      <c r="O2153" s="5">
        <f t="shared" si="201"/>
        <v>0.26222222222222225</v>
      </c>
      <c r="P2153" s="6">
        <f t="shared" si="202"/>
        <v>19.666666666666668</v>
      </c>
      <c r="Q2153" t="str">
        <f t="shared" si="203"/>
        <v>games</v>
      </c>
      <c r="R2153" t="str">
        <f t="shared" si="204"/>
        <v>video games</v>
      </c>
      <c r="S2153" s="10">
        <f t="shared" si="205"/>
        <v>42520.847384259265</v>
      </c>
      <c r="T2153" s="10">
        <f t="shared" si="20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8226</v>
      </c>
      <c r="I2154">
        <v>1394909909</v>
      </c>
      <c r="J2154">
        <v>1392321509</v>
      </c>
      <c r="K2154" t="b">
        <v>0</v>
      </c>
      <c r="L2154" s="7">
        <v>4</v>
      </c>
      <c r="M2154" t="b">
        <v>0</v>
      </c>
      <c r="N2154" t="s">
        <v>8262</v>
      </c>
      <c r="O2154" s="5">
        <f t="shared" si="201"/>
        <v>0.16666666666666669</v>
      </c>
      <c r="P2154" s="6">
        <f t="shared" si="202"/>
        <v>12.5</v>
      </c>
      <c r="Q2154" t="str">
        <f t="shared" si="203"/>
        <v>games</v>
      </c>
      <c r="R2154" t="str">
        <f t="shared" si="204"/>
        <v>video games</v>
      </c>
      <c r="S2154" s="10">
        <f t="shared" si="205"/>
        <v>41683.832280092596</v>
      </c>
      <c r="T2154" s="10">
        <f t="shared" si="20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8226</v>
      </c>
      <c r="I2155">
        <v>1420876740</v>
      </c>
      <c r="J2155">
        <v>1417470718</v>
      </c>
      <c r="K2155" t="b">
        <v>0</v>
      </c>
      <c r="L2155" s="7">
        <v>4</v>
      </c>
      <c r="M2155" t="b">
        <v>0</v>
      </c>
      <c r="N2155" t="s">
        <v>8262</v>
      </c>
      <c r="O2155" s="5">
        <f t="shared" si="201"/>
        <v>9.124454880912446E-3</v>
      </c>
      <c r="P2155" s="6">
        <f t="shared" si="202"/>
        <v>8.5</v>
      </c>
      <c r="Q2155" t="str">
        <f t="shared" si="203"/>
        <v>games</v>
      </c>
      <c r="R2155" t="str">
        <f t="shared" si="204"/>
        <v>video games</v>
      </c>
      <c r="S2155" s="10">
        <f t="shared" si="205"/>
        <v>41974.911087962959</v>
      </c>
      <c r="T2155" s="10">
        <f t="shared" si="20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8226</v>
      </c>
      <c r="I2156">
        <v>1390921827</v>
      </c>
      <c r="J2156">
        <v>1389193827</v>
      </c>
      <c r="K2156" t="b">
        <v>0</v>
      </c>
      <c r="L2156" s="7">
        <v>2</v>
      </c>
      <c r="M2156" t="b">
        <v>0</v>
      </c>
      <c r="N2156" t="s">
        <v>8262</v>
      </c>
      <c r="O2156" s="5">
        <f t="shared" si="201"/>
        <v>0.8</v>
      </c>
      <c r="P2156" s="6">
        <f t="shared" si="202"/>
        <v>1</v>
      </c>
      <c r="Q2156" t="str">
        <f t="shared" si="203"/>
        <v>games</v>
      </c>
      <c r="R2156" t="str">
        <f t="shared" si="204"/>
        <v>video games</v>
      </c>
      <c r="S2156" s="10">
        <f t="shared" si="205"/>
        <v>41647.632256944446</v>
      </c>
      <c r="T2156" s="10">
        <f t="shared" si="20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8224</v>
      </c>
      <c r="H2157" t="s">
        <v>8227</v>
      </c>
      <c r="I2157">
        <v>1459443385</v>
      </c>
      <c r="J2157">
        <v>1456854985</v>
      </c>
      <c r="K2157" t="b">
        <v>0</v>
      </c>
      <c r="L2157" s="7">
        <v>5</v>
      </c>
      <c r="M2157" t="b">
        <v>0</v>
      </c>
      <c r="N2157" t="s">
        <v>8262</v>
      </c>
      <c r="O2157" s="5">
        <f t="shared" si="201"/>
        <v>2.2999999999999998</v>
      </c>
      <c r="P2157" s="6">
        <f t="shared" si="202"/>
        <v>23</v>
      </c>
      <c r="Q2157" t="str">
        <f t="shared" si="203"/>
        <v>games</v>
      </c>
      <c r="R2157" t="str">
        <f t="shared" si="204"/>
        <v>video games</v>
      </c>
      <c r="S2157" s="10">
        <f t="shared" si="205"/>
        <v>42430.747511574074</v>
      </c>
      <c r="T2157" s="10">
        <f t="shared" si="20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8226</v>
      </c>
      <c r="I2158">
        <v>1379363406</v>
      </c>
      <c r="J2158">
        <v>1375475406</v>
      </c>
      <c r="K2158" t="b">
        <v>0</v>
      </c>
      <c r="L2158" s="7">
        <v>83</v>
      </c>
      <c r="M2158" t="b">
        <v>0</v>
      </c>
      <c r="N2158" t="s">
        <v>8262</v>
      </c>
      <c r="O2158" s="5">
        <f t="shared" si="201"/>
        <v>2.6660714285714282</v>
      </c>
      <c r="P2158" s="6">
        <f t="shared" si="202"/>
        <v>17.987951807228917</v>
      </c>
      <c r="Q2158" t="str">
        <f t="shared" si="203"/>
        <v>games</v>
      </c>
      <c r="R2158" t="str">
        <f t="shared" si="204"/>
        <v>video games</v>
      </c>
      <c r="S2158" s="10">
        <f t="shared" si="205"/>
        <v>41488.85423611111</v>
      </c>
      <c r="T2158" s="10">
        <f t="shared" si="20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8226</v>
      </c>
      <c r="I2159">
        <v>1482479940</v>
      </c>
      <c r="J2159">
        <v>1479684783</v>
      </c>
      <c r="K2159" t="b">
        <v>0</v>
      </c>
      <c r="L2159" s="7">
        <v>57</v>
      </c>
      <c r="M2159" t="b">
        <v>0</v>
      </c>
      <c r="N2159" t="s">
        <v>8262</v>
      </c>
      <c r="O2159" s="5">
        <f t="shared" si="201"/>
        <v>28.192</v>
      </c>
      <c r="P2159" s="6">
        <f t="shared" si="202"/>
        <v>370.94736842105266</v>
      </c>
      <c r="Q2159" t="str">
        <f t="shared" si="203"/>
        <v>games</v>
      </c>
      <c r="R2159" t="str">
        <f t="shared" si="204"/>
        <v>video games</v>
      </c>
      <c r="S2159" s="10">
        <f t="shared" si="205"/>
        <v>42694.98128472222</v>
      </c>
      <c r="T2159" s="10">
        <f t="shared" si="20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8226</v>
      </c>
      <c r="I2160">
        <v>1360009774</v>
      </c>
      <c r="J2160">
        <v>1356121774</v>
      </c>
      <c r="K2160" t="b">
        <v>0</v>
      </c>
      <c r="L2160" s="7">
        <v>311</v>
      </c>
      <c r="M2160" t="b">
        <v>0</v>
      </c>
      <c r="N2160" t="s">
        <v>8262</v>
      </c>
      <c r="O2160" s="5">
        <f t="shared" si="201"/>
        <v>6.5900366666666672</v>
      </c>
      <c r="P2160" s="6">
        <f t="shared" si="202"/>
        <v>63.569485530546629</v>
      </c>
      <c r="Q2160" t="str">
        <f t="shared" si="203"/>
        <v>games</v>
      </c>
      <c r="R2160" t="str">
        <f t="shared" si="204"/>
        <v>video games</v>
      </c>
      <c r="S2160" s="10">
        <f t="shared" si="205"/>
        <v>41264.853865740741</v>
      </c>
      <c r="T2160" s="10">
        <f t="shared" si="20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8226</v>
      </c>
      <c r="I2161">
        <v>1310837574</v>
      </c>
      <c r="J2161">
        <v>1308245574</v>
      </c>
      <c r="K2161" t="b">
        <v>0</v>
      </c>
      <c r="L2161" s="7">
        <v>2</v>
      </c>
      <c r="M2161" t="b">
        <v>0</v>
      </c>
      <c r="N2161" t="s">
        <v>8262</v>
      </c>
      <c r="O2161" s="5">
        <f t="shared" si="201"/>
        <v>0.72222222222222221</v>
      </c>
      <c r="P2161" s="6">
        <f t="shared" si="202"/>
        <v>13</v>
      </c>
      <c r="Q2161" t="str">
        <f t="shared" si="203"/>
        <v>games</v>
      </c>
      <c r="R2161" t="str">
        <f t="shared" si="204"/>
        <v>video games</v>
      </c>
      <c r="S2161" s="10">
        <f t="shared" si="205"/>
        <v>40710.731180555551</v>
      </c>
      <c r="T2161" s="10">
        <f t="shared" si="20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8226</v>
      </c>
      <c r="I2162">
        <v>1337447105</v>
      </c>
      <c r="J2162">
        <v>1334855105</v>
      </c>
      <c r="K2162" t="b">
        <v>0</v>
      </c>
      <c r="L2162" s="7">
        <v>16</v>
      </c>
      <c r="M2162" t="b">
        <v>0</v>
      </c>
      <c r="N2162" t="s">
        <v>8262</v>
      </c>
      <c r="O2162" s="5">
        <f t="shared" si="201"/>
        <v>0.85000000000000009</v>
      </c>
      <c r="P2162" s="6">
        <f t="shared" si="202"/>
        <v>5.3125</v>
      </c>
      <c r="Q2162" t="str">
        <f t="shared" si="203"/>
        <v>games</v>
      </c>
      <c r="R2162" t="str">
        <f t="shared" si="204"/>
        <v>video games</v>
      </c>
      <c r="S2162" s="10">
        <f t="shared" si="205"/>
        <v>41018.711863425924</v>
      </c>
      <c r="T2162" s="10">
        <f t="shared" si="20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8226</v>
      </c>
      <c r="I2163">
        <v>1443040059</v>
      </c>
      <c r="J2163">
        <v>1440448059</v>
      </c>
      <c r="K2163" t="b">
        <v>0</v>
      </c>
      <c r="L2163" s="7">
        <v>13</v>
      </c>
      <c r="M2163" t="b">
        <v>1</v>
      </c>
      <c r="N2163" t="s">
        <v>8256</v>
      </c>
      <c r="O2163" s="5">
        <f t="shared" si="201"/>
        <v>115.75</v>
      </c>
      <c r="P2163" s="6">
        <f t="shared" si="202"/>
        <v>35.615384615384613</v>
      </c>
      <c r="Q2163" t="str">
        <f t="shared" si="203"/>
        <v>music</v>
      </c>
      <c r="R2163" t="str">
        <f t="shared" si="204"/>
        <v>rock</v>
      </c>
      <c r="S2163" s="10">
        <f t="shared" si="205"/>
        <v>42240.852534722217</v>
      </c>
      <c r="T2163" s="10">
        <f t="shared" si="20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8226</v>
      </c>
      <c r="I2164">
        <v>1406226191</v>
      </c>
      <c r="J2164">
        <v>1403547791</v>
      </c>
      <c r="K2164" t="b">
        <v>0</v>
      </c>
      <c r="L2164" s="7">
        <v>58</v>
      </c>
      <c r="M2164" t="b">
        <v>1</v>
      </c>
      <c r="N2164" t="s">
        <v>8256</v>
      </c>
      <c r="O2164" s="5">
        <f t="shared" si="201"/>
        <v>112.26666666666667</v>
      </c>
      <c r="P2164" s="6">
        <f t="shared" si="202"/>
        <v>87.103448275862064</v>
      </c>
      <c r="Q2164" t="str">
        <f t="shared" si="203"/>
        <v>music</v>
      </c>
      <c r="R2164" t="str">
        <f t="shared" si="204"/>
        <v>rock</v>
      </c>
      <c r="S2164" s="10">
        <f t="shared" si="205"/>
        <v>41813.766099537039</v>
      </c>
      <c r="T2164" s="10">
        <f t="shared" si="20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8226</v>
      </c>
      <c r="I2165">
        <v>1433735400</v>
      </c>
      <c r="J2165">
        <v>1429306520</v>
      </c>
      <c r="K2165" t="b">
        <v>0</v>
      </c>
      <c r="L2165" s="7">
        <v>44</v>
      </c>
      <c r="M2165" t="b">
        <v>1</v>
      </c>
      <c r="N2165" t="s">
        <v>8256</v>
      </c>
      <c r="O2165" s="5">
        <f t="shared" si="201"/>
        <v>132.20000000000002</v>
      </c>
      <c r="P2165" s="6">
        <f t="shared" si="202"/>
        <v>75.11363636363636</v>
      </c>
      <c r="Q2165" t="str">
        <f t="shared" si="203"/>
        <v>music</v>
      </c>
      <c r="R2165" t="str">
        <f t="shared" si="204"/>
        <v>rock</v>
      </c>
      <c r="S2165" s="10">
        <f t="shared" si="205"/>
        <v>42111.899537037039</v>
      </c>
      <c r="T2165" s="10">
        <f t="shared" si="20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8226</v>
      </c>
      <c r="I2166">
        <v>1466827140</v>
      </c>
      <c r="J2166">
        <v>1464196414</v>
      </c>
      <c r="K2166" t="b">
        <v>0</v>
      </c>
      <c r="L2166" s="7">
        <v>83</v>
      </c>
      <c r="M2166" t="b">
        <v>1</v>
      </c>
      <c r="N2166" t="s">
        <v>8256</v>
      </c>
      <c r="O2166" s="5">
        <f t="shared" ref="O2166:O2193" si="207">(E2166/D2166)*100</f>
        <v>102.63636363636364</v>
      </c>
      <c r="P2166" s="6">
        <f t="shared" si="202"/>
        <v>68.01204819277109</v>
      </c>
      <c r="Q2166" t="str">
        <f t="shared" si="203"/>
        <v>music</v>
      </c>
      <c r="R2166" t="str">
        <f t="shared" si="204"/>
        <v>rock</v>
      </c>
      <c r="S2166" s="10">
        <f t="shared" si="205"/>
        <v>42515.71775462963</v>
      </c>
      <c r="T2166" s="10">
        <f t="shared" si="20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8224</v>
      </c>
      <c r="H2167" t="s">
        <v>8229</v>
      </c>
      <c r="I2167">
        <v>1460127635</v>
      </c>
      <c r="J2167">
        <v>1457539235</v>
      </c>
      <c r="K2167" t="b">
        <v>0</v>
      </c>
      <c r="L2167" s="7">
        <v>117</v>
      </c>
      <c r="M2167" t="b">
        <v>1</v>
      </c>
      <c r="N2167" t="s">
        <v>8256</v>
      </c>
      <c r="O2167" s="5">
        <f t="shared" si="207"/>
        <v>138.64000000000001</v>
      </c>
      <c r="P2167" s="6">
        <f t="shared" si="202"/>
        <v>29.623931623931625</v>
      </c>
      <c r="Q2167" t="str">
        <f t="shared" si="203"/>
        <v>music</v>
      </c>
      <c r="R2167" t="str">
        <f t="shared" si="204"/>
        <v>rock</v>
      </c>
      <c r="S2167" s="10">
        <f t="shared" si="205"/>
        <v>42438.667071759264</v>
      </c>
      <c r="T2167" s="10">
        <f t="shared" si="20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8226</v>
      </c>
      <c r="I2168">
        <v>1417813618</v>
      </c>
      <c r="J2168">
        <v>1413922018</v>
      </c>
      <c r="K2168" t="b">
        <v>0</v>
      </c>
      <c r="L2168" s="7">
        <v>32</v>
      </c>
      <c r="M2168" t="b">
        <v>1</v>
      </c>
      <c r="N2168" t="s">
        <v>8256</v>
      </c>
      <c r="O2168" s="5">
        <f t="shared" si="207"/>
        <v>146.6</v>
      </c>
      <c r="P2168" s="6">
        <f t="shared" si="202"/>
        <v>91.625</v>
      </c>
      <c r="Q2168" t="str">
        <f t="shared" si="203"/>
        <v>music</v>
      </c>
      <c r="R2168" t="str">
        <f t="shared" si="204"/>
        <v>rock</v>
      </c>
      <c r="S2168" s="10">
        <f t="shared" si="205"/>
        <v>41933.838171296295</v>
      </c>
      <c r="T2168" s="10">
        <f t="shared" si="20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8226</v>
      </c>
      <c r="I2169">
        <v>1347672937</v>
      </c>
      <c r="J2169">
        <v>1346463337</v>
      </c>
      <c r="K2169" t="b">
        <v>0</v>
      </c>
      <c r="L2169" s="7">
        <v>8</v>
      </c>
      <c r="M2169" t="b">
        <v>1</v>
      </c>
      <c r="N2169" t="s">
        <v>8256</v>
      </c>
      <c r="O2169" s="5">
        <f t="shared" si="207"/>
        <v>120</v>
      </c>
      <c r="P2169" s="6">
        <f t="shared" si="202"/>
        <v>22.5</v>
      </c>
      <c r="Q2169" t="str">
        <f t="shared" si="203"/>
        <v>music</v>
      </c>
      <c r="R2169" t="str">
        <f t="shared" si="204"/>
        <v>rock</v>
      </c>
      <c r="S2169" s="10">
        <f t="shared" si="205"/>
        <v>41153.066400462965</v>
      </c>
      <c r="T2169" s="10">
        <f t="shared" si="20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8226</v>
      </c>
      <c r="I2170">
        <v>1486702800</v>
      </c>
      <c r="J2170">
        <v>1484058261</v>
      </c>
      <c r="K2170" t="b">
        <v>0</v>
      </c>
      <c r="L2170" s="7">
        <v>340</v>
      </c>
      <c r="M2170" t="b">
        <v>1</v>
      </c>
      <c r="N2170" t="s">
        <v>8256</v>
      </c>
      <c r="O2170" s="5">
        <f t="shared" si="207"/>
        <v>121.5816111111111</v>
      </c>
      <c r="P2170" s="6">
        <f t="shared" si="202"/>
        <v>64.366735294117646</v>
      </c>
      <c r="Q2170" t="str">
        <f t="shared" si="203"/>
        <v>music</v>
      </c>
      <c r="R2170" t="str">
        <f t="shared" si="204"/>
        <v>rock</v>
      </c>
      <c r="S2170" s="10">
        <f t="shared" si="205"/>
        <v>42745.600243055553</v>
      </c>
      <c r="T2170" s="10">
        <f t="shared" si="20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8226</v>
      </c>
      <c r="I2171">
        <v>1488473351</v>
      </c>
      <c r="J2171">
        <v>1488214151</v>
      </c>
      <c r="K2171" t="b">
        <v>0</v>
      </c>
      <c r="L2171" s="7">
        <v>7</v>
      </c>
      <c r="M2171" t="b">
        <v>1</v>
      </c>
      <c r="N2171" t="s">
        <v>8256</v>
      </c>
      <c r="O2171" s="5">
        <f t="shared" si="207"/>
        <v>100</v>
      </c>
      <c r="P2171" s="6">
        <f t="shared" si="202"/>
        <v>21.857142857142858</v>
      </c>
      <c r="Q2171" t="str">
        <f t="shared" si="203"/>
        <v>music</v>
      </c>
      <c r="R2171" t="str">
        <f t="shared" si="204"/>
        <v>rock</v>
      </c>
      <c r="S2171" s="10">
        <f t="shared" si="205"/>
        <v>42793.700821759259</v>
      </c>
      <c r="T2171" s="10">
        <f t="shared" si="20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8226</v>
      </c>
      <c r="I2172">
        <v>1440266422</v>
      </c>
      <c r="J2172">
        <v>1436810422</v>
      </c>
      <c r="K2172" t="b">
        <v>0</v>
      </c>
      <c r="L2172" s="7">
        <v>19</v>
      </c>
      <c r="M2172" t="b">
        <v>1</v>
      </c>
      <c r="N2172" t="s">
        <v>8256</v>
      </c>
      <c r="O2172" s="5">
        <f t="shared" si="207"/>
        <v>180.85714285714286</v>
      </c>
      <c r="P2172" s="6">
        <f t="shared" si="202"/>
        <v>33.315789473684212</v>
      </c>
      <c r="Q2172" t="str">
        <f t="shared" si="203"/>
        <v>music</v>
      </c>
      <c r="R2172" t="str">
        <f t="shared" si="204"/>
        <v>rock</v>
      </c>
      <c r="S2172" s="10">
        <f t="shared" si="205"/>
        <v>42198.750254629631</v>
      </c>
      <c r="T2172" s="10">
        <f t="shared" si="20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8226</v>
      </c>
      <c r="I2173">
        <v>1434949200</v>
      </c>
      <c r="J2173">
        <v>1431903495</v>
      </c>
      <c r="K2173" t="b">
        <v>0</v>
      </c>
      <c r="L2173" s="7">
        <v>47</v>
      </c>
      <c r="M2173" t="b">
        <v>1</v>
      </c>
      <c r="N2173" t="s">
        <v>8256</v>
      </c>
      <c r="O2173" s="5">
        <f t="shared" si="207"/>
        <v>106.075</v>
      </c>
      <c r="P2173" s="6">
        <f t="shared" si="202"/>
        <v>90.276595744680847</v>
      </c>
      <c r="Q2173" t="str">
        <f t="shared" si="203"/>
        <v>music</v>
      </c>
      <c r="R2173" t="str">
        <f t="shared" si="204"/>
        <v>rock</v>
      </c>
      <c r="S2173" s="10">
        <f t="shared" si="205"/>
        <v>42141.95711805555</v>
      </c>
      <c r="T2173" s="10">
        <f t="shared" si="20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8226</v>
      </c>
      <c r="I2174">
        <v>1429365320</v>
      </c>
      <c r="J2174">
        <v>1426773320</v>
      </c>
      <c r="K2174" t="b">
        <v>0</v>
      </c>
      <c r="L2174" s="7">
        <v>13</v>
      </c>
      <c r="M2174" t="b">
        <v>1</v>
      </c>
      <c r="N2174" t="s">
        <v>8256</v>
      </c>
      <c r="O2174" s="5">
        <f t="shared" si="207"/>
        <v>100</v>
      </c>
      <c r="P2174" s="6">
        <f t="shared" si="202"/>
        <v>76.92307692307692</v>
      </c>
      <c r="Q2174" t="str">
        <f t="shared" si="203"/>
        <v>music</v>
      </c>
      <c r="R2174" t="str">
        <f t="shared" si="204"/>
        <v>rock</v>
      </c>
      <c r="S2174" s="10">
        <f t="shared" si="205"/>
        <v>42082.580092592587</v>
      </c>
      <c r="T2174" s="10">
        <f t="shared" si="20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8226</v>
      </c>
      <c r="I2175">
        <v>1378785540</v>
      </c>
      <c r="J2175">
        <v>1376066243</v>
      </c>
      <c r="K2175" t="b">
        <v>0</v>
      </c>
      <c r="L2175" s="7">
        <v>90</v>
      </c>
      <c r="M2175" t="b">
        <v>1</v>
      </c>
      <c r="N2175" t="s">
        <v>8256</v>
      </c>
      <c r="O2175" s="5">
        <f t="shared" si="207"/>
        <v>126.92857142857143</v>
      </c>
      <c r="P2175" s="6">
        <f t="shared" si="202"/>
        <v>59.233333333333334</v>
      </c>
      <c r="Q2175" t="str">
        <f t="shared" si="203"/>
        <v>music</v>
      </c>
      <c r="R2175" t="str">
        <f t="shared" si="204"/>
        <v>rock</v>
      </c>
      <c r="S2175" s="10">
        <f t="shared" si="205"/>
        <v>41495.692627314813</v>
      </c>
      <c r="T2175" s="10">
        <f t="shared" si="20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8227</v>
      </c>
      <c r="I2176">
        <v>1462453307</v>
      </c>
      <c r="J2176">
        <v>1459861307</v>
      </c>
      <c r="K2176" t="b">
        <v>0</v>
      </c>
      <c r="L2176" s="7">
        <v>63</v>
      </c>
      <c r="M2176" t="b">
        <v>1</v>
      </c>
      <c r="N2176" t="s">
        <v>8256</v>
      </c>
      <c r="O2176" s="5">
        <f t="shared" si="207"/>
        <v>102.97499999999999</v>
      </c>
      <c r="P2176" s="6">
        <f t="shared" si="202"/>
        <v>65.38095238095238</v>
      </c>
      <c r="Q2176" t="str">
        <f t="shared" si="203"/>
        <v>music</v>
      </c>
      <c r="R2176" t="str">
        <f t="shared" si="204"/>
        <v>rock</v>
      </c>
      <c r="S2176" s="10">
        <f t="shared" si="205"/>
        <v>42465.542905092589</v>
      </c>
      <c r="T2176" s="10">
        <f t="shared" si="20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8226</v>
      </c>
      <c r="I2177">
        <v>1469059986</v>
      </c>
      <c r="J2177">
        <v>1468455186</v>
      </c>
      <c r="K2177" t="b">
        <v>0</v>
      </c>
      <c r="L2177" s="7">
        <v>26</v>
      </c>
      <c r="M2177" t="b">
        <v>1</v>
      </c>
      <c r="N2177" t="s">
        <v>8256</v>
      </c>
      <c r="O2177" s="5">
        <f t="shared" si="207"/>
        <v>250</v>
      </c>
      <c r="P2177" s="6">
        <f t="shared" si="202"/>
        <v>67.307692307692307</v>
      </c>
      <c r="Q2177" t="str">
        <f t="shared" si="203"/>
        <v>music</v>
      </c>
      <c r="R2177" t="str">
        <f t="shared" si="204"/>
        <v>rock</v>
      </c>
      <c r="S2177" s="10">
        <f t="shared" si="205"/>
        <v>42565.009097222224</v>
      </c>
      <c r="T2177" s="10">
        <f t="shared" si="20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8226</v>
      </c>
      <c r="I2178">
        <v>1430579509</v>
      </c>
      <c r="J2178">
        <v>1427987509</v>
      </c>
      <c r="K2178" t="b">
        <v>0</v>
      </c>
      <c r="L2178" s="7">
        <v>71</v>
      </c>
      <c r="M2178" t="b">
        <v>1</v>
      </c>
      <c r="N2178" t="s">
        <v>8256</v>
      </c>
      <c r="O2178" s="5">
        <f t="shared" si="207"/>
        <v>126.02</v>
      </c>
      <c r="P2178" s="6">
        <f t="shared" si="202"/>
        <v>88.74647887323944</v>
      </c>
      <c r="Q2178" t="str">
        <f t="shared" si="203"/>
        <v>music</v>
      </c>
      <c r="R2178" t="str">
        <f t="shared" si="204"/>
        <v>rock</v>
      </c>
      <c r="S2178" s="10">
        <f t="shared" si="205"/>
        <v>42096.633206018523</v>
      </c>
      <c r="T2178" s="10">
        <f t="shared" si="20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8226</v>
      </c>
      <c r="I2179">
        <v>1465192867</v>
      </c>
      <c r="J2179">
        <v>1463032867</v>
      </c>
      <c r="K2179" t="b">
        <v>0</v>
      </c>
      <c r="L2179" s="7">
        <v>38</v>
      </c>
      <c r="M2179" t="b">
        <v>1</v>
      </c>
      <c r="N2179" t="s">
        <v>8256</v>
      </c>
      <c r="O2179" s="5">
        <f t="shared" si="207"/>
        <v>100.12</v>
      </c>
      <c r="P2179" s="6">
        <f t="shared" ref="P2179:P2242" si="208">IF(L2179,E2179/L2179,0)</f>
        <v>65.868421052631575</v>
      </c>
      <c r="Q2179" t="str">
        <f t="shared" ref="Q2179:Q2242" si="209">LEFT(N2179,SEARCH("/",N2179,1)-1)</f>
        <v>music</v>
      </c>
      <c r="R2179" t="str">
        <f t="shared" ref="R2179:R2242" si="210">RIGHT(N2179,LEN(N2179)-SEARCH("/",N2179))</f>
        <v>rock</v>
      </c>
      <c r="S2179" s="10">
        <f t="shared" ref="S2179:S2242" si="211">(((J2179/60)/60/24)+DATE(1970,1,1))</f>
        <v>42502.250775462962</v>
      </c>
      <c r="T2179" s="10">
        <f t="shared" ref="T2179:T2242" si="212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8226</v>
      </c>
      <c r="I2180">
        <v>1484752597</v>
      </c>
      <c r="J2180">
        <v>1482160597</v>
      </c>
      <c r="K2180" t="b">
        <v>0</v>
      </c>
      <c r="L2180" s="7">
        <v>859</v>
      </c>
      <c r="M2180" t="b">
        <v>1</v>
      </c>
      <c r="N2180" t="s">
        <v>8256</v>
      </c>
      <c r="O2180" s="5">
        <f t="shared" si="207"/>
        <v>138.64000000000001</v>
      </c>
      <c r="P2180" s="6">
        <f t="shared" si="208"/>
        <v>40.349243306169967</v>
      </c>
      <c r="Q2180" t="str">
        <f t="shared" si="209"/>
        <v>music</v>
      </c>
      <c r="R2180" t="str">
        <f t="shared" si="210"/>
        <v>rock</v>
      </c>
      <c r="S2180" s="10">
        <f t="shared" si="211"/>
        <v>42723.63653935185</v>
      </c>
      <c r="T2180" s="10">
        <f t="shared" si="212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8226</v>
      </c>
      <c r="I2181">
        <v>1428725192</v>
      </c>
      <c r="J2181">
        <v>1426133192</v>
      </c>
      <c r="K2181" t="b">
        <v>0</v>
      </c>
      <c r="L2181" s="7">
        <v>21</v>
      </c>
      <c r="M2181" t="b">
        <v>1</v>
      </c>
      <c r="N2181" t="s">
        <v>8256</v>
      </c>
      <c r="O2181" s="5">
        <f t="shared" si="207"/>
        <v>161.4</v>
      </c>
      <c r="P2181" s="6">
        <f t="shared" si="208"/>
        <v>76.857142857142861</v>
      </c>
      <c r="Q2181" t="str">
        <f t="shared" si="209"/>
        <v>music</v>
      </c>
      <c r="R2181" t="str">
        <f t="shared" si="210"/>
        <v>rock</v>
      </c>
      <c r="S2181" s="10">
        <f t="shared" si="211"/>
        <v>42075.171203703707</v>
      </c>
      <c r="T2181" s="10">
        <f t="shared" si="212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8226</v>
      </c>
      <c r="I2182">
        <v>1447434268</v>
      </c>
      <c r="J2182">
        <v>1443801868</v>
      </c>
      <c r="K2182" t="b">
        <v>0</v>
      </c>
      <c r="L2182" s="7">
        <v>78</v>
      </c>
      <c r="M2182" t="b">
        <v>1</v>
      </c>
      <c r="N2182" t="s">
        <v>8256</v>
      </c>
      <c r="O2182" s="5">
        <f t="shared" si="207"/>
        <v>107.18419999999999</v>
      </c>
      <c r="P2182" s="6">
        <f t="shared" si="208"/>
        <v>68.707820512820518</v>
      </c>
      <c r="Q2182" t="str">
        <f t="shared" si="209"/>
        <v>music</v>
      </c>
      <c r="R2182" t="str">
        <f t="shared" si="210"/>
        <v>rock</v>
      </c>
      <c r="S2182" s="10">
        <f t="shared" si="211"/>
        <v>42279.669768518521</v>
      </c>
      <c r="T2182" s="10">
        <f t="shared" si="212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8226</v>
      </c>
      <c r="I2183">
        <v>1487635653</v>
      </c>
      <c r="J2183">
        <v>1486426053</v>
      </c>
      <c r="K2183" t="b">
        <v>0</v>
      </c>
      <c r="L2183" s="7">
        <v>53</v>
      </c>
      <c r="M2183" t="b">
        <v>1</v>
      </c>
      <c r="N2183" t="s">
        <v>8277</v>
      </c>
      <c r="O2183" s="5">
        <f t="shared" si="207"/>
        <v>153.1</v>
      </c>
      <c r="P2183" s="6">
        <f t="shared" si="208"/>
        <v>57.773584905660378</v>
      </c>
      <c r="Q2183" t="str">
        <f t="shared" si="209"/>
        <v>games</v>
      </c>
      <c r="R2183" t="str">
        <f t="shared" si="210"/>
        <v>tabletop games</v>
      </c>
      <c r="S2183" s="10">
        <f t="shared" si="211"/>
        <v>42773.005243055552</v>
      </c>
      <c r="T2183" s="10">
        <f t="shared" si="212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8224</v>
      </c>
      <c r="H2184" t="s">
        <v>8231</v>
      </c>
      <c r="I2184">
        <v>1412285825</v>
      </c>
      <c r="J2184">
        <v>1409261825</v>
      </c>
      <c r="K2184" t="b">
        <v>0</v>
      </c>
      <c r="L2184" s="7">
        <v>356</v>
      </c>
      <c r="M2184" t="b">
        <v>1</v>
      </c>
      <c r="N2184" t="s">
        <v>8277</v>
      </c>
      <c r="O2184" s="5">
        <f t="shared" si="207"/>
        <v>524.16666666666663</v>
      </c>
      <c r="P2184" s="6">
        <f t="shared" si="208"/>
        <v>44.171348314606739</v>
      </c>
      <c r="Q2184" t="str">
        <f t="shared" si="209"/>
        <v>games</v>
      </c>
      <c r="R2184" t="str">
        <f t="shared" si="210"/>
        <v>tabletop games</v>
      </c>
      <c r="S2184" s="10">
        <f t="shared" si="211"/>
        <v>41879.900752314818</v>
      </c>
      <c r="T2184" s="10">
        <f t="shared" si="212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8226</v>
      </c>
      <c r="I2185">
        <v>1486616400</v>
      </c>
      <c r="J2185">
        <v>1484037977</v>
      </c>
      <c r="K2185" t="b">
        <v>0</v>
      </c>
      <c r="L2185" s="7">
        <v>279</v>
      </c>
      <c r="M2185" t="b">
        <v>1</v>
      </c>
      <c r="N2185" t="s">
        <v>8277</v>
      </c>
      <c r="O2185" s="5">
        <f t="shared" si="207"/>
        <v>489.27777777777777</v>
      </c>
      <c r="P2185" s="6">
        <f t="shared" si="208"/>
        <v>31.566308243727597</v>
      </c>
      <c r="Q2185" t="str">
        <f t="shared" si="209"/>
        <v>games</v>
      </c>
      <c r="R2185" t="str">
        <f t="shared" si="210"/>
        <v>tabletop games</v>
      </c>
      <c r="S2185" s="10">
        <f t="shared" si="211"/>
        <v>42745.365474537044</v>
      </c>
      <c r="T2185" s="10">
        <f t="shared" si="212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8226</v>
      </c>
      <c r="I2186">
        <v>1453737600</v>
      </c>
      <c r="J2186">
        <v>1452530041</v>
      </c>
      <c r="K2186" t="b">
        <v>1</v>
      </c>
      <c r="L2186" s="7">
        <v>266</v>
      </c>
      <c r="M2186" t="b">
        <v>1</v>
      </c>
      <c r="N2186" t="s">
        <v>8277</v>
      </c>
      <c r="O2186" s="5">
        <f t="shared" si="207"/>
        <v>284.74</v>
      </c>
      <c r="P2186" s="6">
        <f t="shared" si="208"/>
        <v>107.04511278195488</v>
      </c>
      <c r="Q2186" t="str">
        <f t="shared" si="209"/>
        <v>games</v>
      </c>
      <c r="R2186" t="str">
        <f t="shared" si="210"/>
        <v>tabletop games</v>
      </c>
      <c r="S2186" s="10">
        <f t="shared" si="211"/>
        <v>42380.690289351856</v>
      </c>
      <c r="T2186" s="10">
        <f t="shared" si="212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8227</v>
      </c>
      <c r="I2187">
        <v>1364286239</v>
      </c>
      <c r="J2187">
        <v>1360830239</v>
      </c>
      <c r="K2187" t="b">
        <v>0</v>
      </c>
      <c r="L2187" s="7">
        <v>623</v>
      </c>
      <c r="M2187" t="b">
        <v>1</v>
      </c>
      <c r="N2187" t="s">
        <v>8277</v>
      </c>
      <c r="O2187" s="5">
        <f t="shared" si="207"/>
        <v>1856.97</v>
      </c>
      <c r="P2187" s="6">
        <f t="shared" si="208"/>
        <v>149.03451043338683</v>
      </c>
      <c r="Q2187" t="str">
        <f t="shared" si="209"/>
        <v>games</v>
      </c>
      <c r="R2187" t="str">
        <f t="shared" si="210"/>
        <v>tabletop games</v>
      </c>
      <c r="S2187" s="10">
        <f t="shared" si="211"/>
        <v>41319.349988425929</v>
      </c>
      <c r="T2187" s="10">
        <f t="shared" si="212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8226</v>
      </c>
      <c r="I2188">
        <v>1473213600</v>
      </c>
      <c r="J2188">
        <v>1470062743</v>
      </c>
      <c r="K2188" t="b">
        <v>0</v>
      </c>
      <c r="L2188" s="7">
        <v>392</v>
      </c>
      <c r="M2188" t="b">
        <v>1</v>
      </c>
      <c r="N2188" t="s">
        <v>8277</v>
      </c>
      <c r="O2188" s="5">
        <f t="shared" si="207"/>
        <v>109.67499999999998</v>
      </c>
      <c r="P2188" s="6">
        <f t="shared" si="208"/>
        <v>55.956632653061227</v>
      </c>
      <c r="Q2188" t="str">
        <f t="shared" si="209"/>
        <v>games</v>
      </c>
      <c r="R2188" t="str">
        <f t="shared" si="210"/>
        <v>tabletop games</v>
      </c>
      <c r="S2188" s="10">
        <f t="shared" si="211"/>
        <v>42583.615081018521</v>
      </c>
      <c r="T2188" s="10">
        <f t="shared" si="212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8226</v>
      </c>
      <c r="I2189">
        <v>1428033540</v>
      </c>
      <c r="J2189">
        <v>1425531666</v>
      </c>
      <c r="K2189" t="b">
        <v>1</v>
      </c>
      <c r="L2189" s="7">
        <v>3562</v>
      </c>
      <c r="M2189" t="b">
        <v>1</v>
      </c>
      <c r="N2189" t="s">
        <v>8277</v>
      </c>
      <c r="O2189" s="5">
        <f t="shared" si="207"/>
        <v>1014.6425</v>
      </c>
      <c r="P2189" s="6">
        <f t="shared" si="208"/>
        <v>56.970381807973048</v>
      </c>
      <c r="Q2189" t="str">
        <f t="shared" si="209"/>
        <v>games</v>
      </c>
      <c r="R2189" t="str">
        <f t="shared" si="210"/>
        <v>tabletop games</v>
      </c>
      <c r="S2189" s="10">
        <f t="shared" si="211"/>
        <v>42068.209097222221</v>
      </c>
      <c r="T2189" s="10">
        <f t="shared" si="212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8224</v>
      </c>
      <c r="H2190" t="s">
        <v>8228</v>
      </c>
      <c r="I2190">
        <v>1477414800</v>
      </c>
      <c r="J2190">
        <v>1474380241</v>
      </c>
      <c r="K2190" t="b">
        <v>0</v>
      </c>
      <c r="L2190" s="7">
        <v>514</v>
      </c>
      <c r="M2190" t="b">
        <v>1</v>
      </c>
      <c r="N2190" t="s">
        <v>8277</v>
      </c>
      <c r="O2190" s="5">
        <f t="shared" si="207"/>
        <v>412.17692027666544</v>
      </c>
      <c r="P2190" s="6">
        <f t="shared" si="208"/>
        <v>44.056420233463037</v>
      </c>
      <c r="Q2190" t="str">
        <f t="shared" si="209"/>
        <v>games</v>
      </c>
      <c r="R2190" t="str">
        <f t="shared" si="210"/>
        <v>tabletop games</v>
      </c>
      <c r="S2190" s="10">
        <f t="shared" si="211"/>
        <v>42633.586122685185</v>
      </c>
      <c r="T2190" s="10">
        <f t="shared" si="212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8227</v>
      </c>
      <c r="I2191">
        <v>1461276000</v>
      </c>
      <c r="J2191">
        <v>1460055300</v>
      </c>
      <c r="K2191" t="b">
        <v>0</v>
      </c>
      <c r="L2191" s="7">
        <v>88</v>
      </c>
      <c r="M2191" t="b">
        <v>1</v>
      </c>
      <c r="N2191" t="s">
        <v>8277</v>
      </c>
      <c r="O2191" s="5">
        <f t="shared" si="207"/>
        <v>503.25</v>
      </c>
      <c r="P2191" s="6">
        <f t="shared" si="208"/>
        <v>68.625</v>
      </c>
      <c r="Q2191" t="str">
        <f t="shared" si="209"/>
        <v>games</v>
      </c>
      <c r="R2191" t="str">
        <f t="shared" si="210"/>
        <v>tabletop games</v>
      </c>
      <c r="S2191" s="10">
        <f t="shared" si="211"/>
        <v>42467.788194444445</v>
      </c>
      <c r="T2191" s="10">
        <f t="shared" si="212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8226</v>
      </c>
      <c r="I2192">
        <v>1458716340</v>
      </c>
      <c r="J2192">
        <v>1455721204</v>
      </c>
      <c r="K2192" t="b">
        <v>0</v>
      </c>
      <c r="L2192" s="7">
        <v>537</v>
      </c>
      <c r="M2192" t="b">
        <v>1</v>
      </c>
      <c r="N2192" t="s">
        <v>8277</v>
      </c>
      <c r="O2192" s="5">
        <f t="shared" si="207"/>
        <v>184.61052631578946</v>
      </c>
      <c r="P2192" s="6">
        <f t="shared" si="208"/>
        <v>65.318435754189949</v>
      </c>
      <c r="Q2192" t="str">
        <f t="shared" si="209"/>
        <v>games</v>
      </c>
      <c r="R2192" t="str">
        <f t="shared" si="210"/>
        <v>tabletop games</v>
      </c>
      <c r="S2192" s="10">
        <f t="shared" si="211"/>
        <v>42417.625046296293</v>
      </c>
      <c r="T2192" s="10">
        <f t="shared" si="212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8227</v>
      </c>
      <c r="I2193">
        <v>1487102427</v>
      </c>
      <c r="J2193">
        <v>1486065627</v>
      </c>
      <c r="K2193" t="b">
        <v>0</v>
      </c>
      <c r="L2193" s="7">
        <v>25</v>
      </c>
      <c r="M2193" t="b">
        <v>1</v>
      </c>
      <c r="N2193" t="s">
        <v>8277</v>
      </c>
      <c r="O2193" s="5">
        <f t="shared" si="207"/>
        <v>119.73333333333333</v>
      </c>
      <c r="P2193" s="6">
        <f t="shared" si="208"/>
        <v>35.92</v>
      </c>
      <c r="Q2193" t="str">
        <f t="shared" si="209"/>
        <v>games</v>
      </c>
      <c r="R2193" t="str">
        <f t="shared" si="210"/>
        <v>tabletop games</v>
      </c>
      <c r="S2193" s="10">
        <f t="shared" si="211"/>
        <v>42768.833645833336</v>
      </c>
      <c r="T2193" s="10">
        <f t="shared" si="212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8227</v>
      </c>
      <c r="I2194">
        <v>1481842800</v>
      </c>
      <c r="J2194">
        <v>1479414344</v>
      </c>
      <c r="K2194" t="b">
        <v>0</v>
      </c>
      <c r="L2194" s="7">
        <v>3238</v>
      </c>
      <c r="M2194" t="b">
        <v>1</v>
      </c>
      <c r="N2194" t="s">
        <v>8277</v>
      </c>
      <c r="O2194" s="5">
        <f>(E2194/D2194)*100</f>
        <v>1081.2401666666667</v>
      </c>
      <c r="P2194" s="6">
        <f t="shared" si="208"/>
        <v>40.070667078443485</v>
      </c>
      <c r="Q2194" t="str">
        <f t="shared" si="209"/>
        <v>games</v>
      </c>
      <c r="R2194" t="str">
        <f t="shared" si="210"/>
        <v>tabletop games</v>
      </c>
      <c r="S2194" s="10">
        <f t="shared" si="211"/>
        <v>42691.8512037037</v>
      </c>
      <c r="T2194" s="10">
        <f t="shared" si="212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8226</v>
      </c>
      <c r="I2195">
        <v>1479704340</v>
      </c>
      <c r="J2195">
        <v>1477043072</v>
      </c>
      <c r="K2195" t="b">
        <v>0</v>
      </c>
      <c r="L2195" s="7">
        <v>897</v>
      </c>
      <c r="M2195" t="b">
        <v>1</v>
      </c>
      <c r="N2195" t="s">
        <v>8277</v>
      </c>
      <c r="O2195" s="5">
        <f t="shared" ref="O2195:O2258" si="213">(E2195/D2195)*100</f>
        <v>452.37333333333333</v>
      </c>
      <c r="P2195" s="6">
        <f t="shared" si="208"/>
        <v>75.647714604236342</v>
      </c>
      <c r="Q2195" t="str">
        <f t="shared" si="209"/>
        <v>games</v>
      </c>
      <c r="R2195" t="str">
        <f t="shared" si="210"/>
        <v>tabletop games</v>
      </c>
      <c r="S2195" s="10">
        <f t="shared" si="211"/>
        <v>42664.405925925923</v>
      </c>
      <c r="T2195" s="10">
        <f t="shared" si="212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8226</v>
      </c>
      <c r="I2196">
        <v>1459012290</v>
      </c>
      <c r="J2196">
        <v>1456423890</v>
      </c>
      <c r="K2196" t="b">
        <v>0</v>
      </c>
      <c r="L2196" s="7">
        <v>878</v>
      </c>
      <c r="M2196" t="b">
        <v>1</v>
      </c>
      <c r="N2196" t="s">
        <v>8277</v>
      </c>
      <c r="O2196" s="5">
        <f t="shared" si="213"/>
        <v>537.37</v>
      </c>
      <c r="P2196" s="6">
        <f t="shared" si="208"/>
        <v>61.203872437357631</v>
      </c>
      <c r="Q2196" t="str">
        <f t="shared" si="209"/>
        <v>games</v>
      </c>
      <c r="R2196" t="str">
        <f t="shared" si="210"/>
        <v>tabletop games</v>
      </c>
      <c r="S2196" s="10">
        <f t="shared" si="211"/>
        <v>42425.757986111115</v>
      </c>
      <c r="T2196" s="10">
        <f t="shared" si="212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8226</v>
      </c>
      <c r="I2197">
        <v>1439317900</v>
      </c>
      <c r="J2197">
        <v>1436725900</v>
      </c>
      <c r="K2197" t="b">
        <v>0</v>
      </c>
      <c r="L2197" s="7">
        <v>115</v>
      </c>
      <c r="M2197" t="b">
        <v>1</v>
      </c>
      <c r="N2197" t="s">
        <v>8277</v>
      </c>
      <c r="O2197" s="5">
        <f t="shared" si="213"/>
        <v>120.32608695652173</v>
      </c>
      <c r="P2197" s="6">
        <f t="shared" si="208"/>
        <v>48.130434782608695</v>
      </c>
      <c r="Q2197" t="str">
        <f t="shared" si="209"/>
        <v>games</v>
      </c>
      <c r="R2197" t="str">
        <f t="shared" si="210"/>
        <v>tabletop games</v>
      </c>
      <c r="S2197" s="10">
        <f t="shared" si="211"/>
        <v>42197.771990740745</v>
      </c>
      <c r="T2197" s="10">
        <f t="shared" si="212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8226</v>
      </c>
      <c r="I2198">
        <v>1480662000</v>
      </c>
      <c r="J2198">
        <v>1478000502</v>
      </c>
      <c r="K2198" t="b">
        <v>0</v>
      </c>
      <c r="L2198" s="7">
        <v>234</v>
      </c>
      <c r="M2198" t="b">
        <v>1</v>
      </c>
      <c r="N2198" t="s">
        <v>8277</v>
      </c>
      <c r="O2198" s="5">
        <f t="shared" si="213"/>
        <v>113.83571428571429</v>
      </c>
      <c r="P2198" s="6">
        <f t="shared" si="208"/>
        <v>68.106837606837601</v>
      </c>
      <c r="Q2198" t="str">
        <f t="shared" si="209"/>
        <v>games</v>
      </c>
      <c r="R2198" t="str">
        <f t="shared" si="210"/>
        <v>tabletop games</v>
      </c>
      <c r="S2198" s="10">
        <f t="shared" si="211"/>
        <v>42675.487291666665</v>
      </c>
      <c r="T2198" s="10">
        <f t="shared" si="212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8226</v>
      </c>
      <c r="I2199">
        <v>1425132059</v>
      </c>
      <c r="J2199">
        <v>1422540059</v>
      </c>
      <c r="K2199" t="b">
        <v>0</v>
      </c>
      <c r="L2199" s="7">
        <v>4330</v>
      </c>
      <c r="M2199" t="b">
        <v>1</v>
      </c>
      <c r="N2199" t="s">
        <v>8277</v>
      </c>
      <c r="O2199" s="5">
        <f t="shared" si="213"/>
        <v>951.03109999999992</v>
      </c>
      <c r="P2199" s="6">
        <f t="shared" si="208"/>
        <v>65.891300230946882</v>
      </c>
      <c r="Q2199" t="str">
        <f t="shared" si="209"/>
        <v>games</v>
      </c>
      <c r="R2199" t="str">
        <f t="shared" si="210"/>
        <v>tabletop games</v>
      </c>
      <c r="S2199" s="10">
        <f t="shared" si="211"/>
        <v>42033.584016203706</v>
      </c>
      <c r="T2199" s="10">
        <f t="shared" si="212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8226</v>
      </c>
      <c r="I2200">
        <v>1447507200</v>
      </c>
      <c r="J2200">
        <v>1444911600</v>
      </c>
      <c r="K2200" t="b">
        <v>0</v>
      </c>
      <c r="L2200" s="7">
        <v>651</v>
      </c>
      <c r="M2200" t="b">
        <v>1</v>
      </c>
      <c r="N2200" t="s">
        <v>8277</v>
      </c>
      <c r="O2200" s="5">
        <f t="shared" si="213"/>
        <v>132.89249999999998</v>
      </c>
      <c r="P2200" s="6">
        <f t="shared" si="208"/>
        <v>81.654377880184327</v>
      </c>
      <c r="Q2200" t="str">
        <f t="shared" si="209"/>
        <v>games</v>
      </c>
      <c r="R2200" t="str">
        <f t="shared" si="210"/>
        <v>tabletop games</v>
      </c>
      <c r="S2200" s="10">
        <f t="shared" si="211"/>
        <v>42292.513888888891</v>
      </c>
      <c r="T2200" s="10">
        <f t="shared" si="212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8224</v>
      </c>
      <c r="H2201" t="s">
        <v>8229</v>
      </c>
      <c r="I2201">
        <v>1444903198</v>
      </c>
      <c r="J2201">
        <v>1442311198</v>
      </c>
      <c r="K2201" t="b">
        <v>1</v>
      </c>
      <c r="L2201" s="7">
        <v>251</v>
      </c>
      <c r="M2201" t="b">
        <v>1</v>
      </c>
      <c r="N2201" t="s">
        <v>8277</v>
      </c>
      <c r="O2201" s="5">
        <f t="shared" si="213"/>
        <v>146.97777777777779</v>
      </c>
      <c r="P2201" s="6">
        <f t="shared" si="208"/>
        <v>52.701195219123505</v>
      </c>
      <c r="Q2201" t="str">
        <f t="shared" si="209"/>
        <v>games</v>
      </c>
      <c r="R2201" t="str">
        <f t="shared" si="210"/>
        <v>tabletop games</v>
      </c>
      <c r="S2201" s="10">
        <f t="shared" si="211"/>
        <v>42262.416643518518</v>
      </c>
      <c r="T2201" s="10">
        <f t="shared" si="212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8227</v>
      </c>
      <c r="I2202">
        <v>1436151600</v>
      </c>
      <c r="J2202">
        <v>1433775668</v>
      </c>
      <c r="K2202" t="b">
        <v>0</v>
      </c>
      <c r="L2202" s="7">
        <v>263</v>
      </c>
      <c r="M2202" t="b">
        <v>1</v>
      </c>
      <c r="N2202" t="s">
        <v>8277</v>
      </c>
      <c r="O2202" s="5">
        <f t="shared" si="213"/>
        <v>542.15</v>
      </c>
      <c r="P2202" s="6">
        <f t="shared" si="208"/>
        <v>41.228136882129277</v>
      </c>
      <c r="Q2202" t="str">
        <f t="shared" si="209"/>
        <v>games</v>
      </c>
      <c r="R2202" t="str">
        <f t="shared" si="210"/>
        <v>tabletop games</v>
      </c>
      <c r="S2202" s="10">
        <f t="shared" si="211"/>
        <v>42163.625787037032</v>
      </c>
      <c r="T2202" s="10">
        <f t="shared" si="212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8227</v>
      </c>
      <c r="I2203">
        <v>1358367565</v>
      </c>
      <c r="J2203">
        <v>1357157965</v>
      </c>
      <c r="K2203" t="b">
        <v>0</v>
      </c>
      <c r="L2203" s="7">
        <v>28</v>
      </c>
      <c r="M2203" t="b">
        <v>1</v>
      </c>
      <c r="N2203" t="s">
        <v>8260</v>
      </c>
      <c r="O2203" s="5">
        <f t="shared" si="213"/>
        <v>382.71818181818185</v>
      </c>
      <c r="P2203" s="6">
        <f t="shared" si="208"/>
        <v>15.035357142857142</v>
      </c>
      <c r="Q2203" t="str">
        <f t="shared" si="209"/>
        <v>music</v>
      </c>
      <c r="R2203" t="str">
        <f t="shared" si="210"/>
        <v>electronic music</v>
      </c>
      <c r="S2203" s="10">
        <f t="shared" si="211"/>
        <v>41276.846817129634</v>
      </c>
      <c r="T2203" s="10">
        <f t="shared" si="212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8226</v>
      </c>
      <c r="I2204">
        <v>1351801368</v>
      </c>
      <c r="J2204">
        <v>1349209368</v>
      </c>
      <c r="K2204" t="b">
        <v>0</v>
      </c>
      <c r="L2204" s="7">
        <v>721</v>
      </c>
      <c r="M2204" t="b">
        <v>1</v>
      </c>
      <c r="N2204" t="s">
        <v>8260</v>
      </c>
      <c r="O2204" s="5">
        <f t="shared" si="213"/>
        <v>704.18124999999998</v>
      </c>
      <c r="P2204" s="6">
        <f t="shared" si="208"/>
        <v>39.066920943134534</v>
      </c>
      <c r="Q2204" t="str">
        <f t="shared" si="209"/>
        <v>music</v>
      </c>
      <c r="R2204" t="str">
        <f t="shared" si="210"/>
        <v>electronic music</v>
      </c>
      <c r="S2204" s="10">
        <f t="shared" si="211"/>
        <v>41184.849166666667</v>
      </c>
      <c r="T2204" s="10">
        <f t="shared" si="212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8224</v>
      </c>
      <c r="H2205" t="s">
        <v>8231</v>
      </c>
      <c r="I2205">
        <v>1443127082</v>
      </c>
      <c r="J2205">
        <v>1440535082</v>
      </c>
      <c r="K2205" t="b">
        <v>0</v>
      </c>
      <c r="L2205" s="7">
        <v>50</v>
      </c>
      <c r="M2205" t="b">
        <v>1</v>
      </c>
      <c r="N2205" t="s">
        <v>8260</v>
      </c>
      <c r="O2205" s="5">
        <f t="shared" si="213"/>
        <v>109.55</v>
      </c>
      <c r="P2205" s="6">
        <f t="shared" si="208"/>
        <v>43.82</v>
      </c>
      <c r="Q2205" t="str">
        <f t="shared" si="209"/>
        <v>music</v>
      </c>
      <c r="R2205" t="str">
        <f t="shared" si="210"/>
        <v>electronic music</v>
      </c>
      <c r="S2205" s="10">
        <f t="shared" si="211"/>
        <v>42241.85974537037</v>
      </c>
      <c r="T2205" s="10">
        <f t="shared" si="212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8226</v>
      </c>
      <c r="I2206">
        <v>1362814119</v>
      </c>
      <c r="J2206">
        <v>1360222119</v>
      </c>
      <c r="K2206" t="b">
        <v>0</v>
      </c>
      <c r="L2206" s="7">
        <v>73</v>
      </c>
      <c r="M2206" t="b">
        <v>1</v>
      </c>
      <c r="N2206" t="s">
        <v>8260</v>
      </c>
      <c r="O2206" s="5">
        <f t="shared" si="213"/>
        <v>132.86666666666667</v>
      </c>
      <c r="P2206" s="6">
        <f t="shared" si="208"/>
        <v>27.301369863013697</v>
      </c>
      <c r="Q2206" t="str">
        <f t="shared" si="209"/>
        <v>music</v>
      </c>
      <c r="R2206" t="str">
        <f t="shared" si="210"/>
        <v>electronic music</v>
      </c>
      <c r="S2206" s="10">
        <f t="shared" si="211"/>
        <v>41312.311562499999</v>
      </c>
      <c r="T2206" s="10">
        <f t="shared" si="212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8226</v>
      </c>
      <c r="I2207">
        <v>1338579789</v>
      </c>
      <c r="J2207">
        <v>1335987789</v>
      </c>
      <c r="K2207" t="b">
        <v>0</v>
      </c>
      <c r="L2207" s="7">
        <v>27</v>
      </c>
      <c r="M2207" t="b">
        <v>1</v>
      </c>
      <c r="N2207" t="s">
        <v>8260</v>
      </c>
      <c r="O2207" s="5">
        <f t="shared" si="213"/>
        <v>152</v>
      </c>
      <c r="P2207" s="6">
        <f t="shared" si="208"/>
        <v>42.222222222222221</v>
      </c>
      <c r="Q2207" t="str">
        <f t="shared" si="209"/>
        <v>music</v>
      </c>
      <c r="R2207" t="str">
        <f t="shared" si="210"/>
        <v>electronic music</v>
      </c>
      <c r="S2207" s="10">
        <f t="shared" si="211"/>
        <v>41031.82163194444</v>
      </c>
      <c r="T2207" s="10">
        <f t="shared" si="212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8226</v>
      </c>
      <c r="I2208">
        <v>1334556624</v>
      </c>
      <c r="J2208">
        <v>1333001424</v>
      </c>
      <c r="K2208" t="b">
        <v>0</v>
      </c>
      <c r="L2208" s="7">
        <v>34</v>
      </c>
      <c r="M2208" t="b">
        <v>1</v>
      </c>
      <c r="N2208" t="s">
        <v>8260</v>
      </c>
      <c r="O2208" s="5">
        <f t="shared" si="213"/>
        <v>102.72727272727273</v>
      </c>
      <c r="P2208" s="6">
        <f t="shared" si="208"/>
        <v>33.235294117647058</v>
      </c>
      <c r="Q2208" t="str">
        <f t="shared" si="209"/>
        <v>music</v>
      </c>
      <c r="R2208" t="str">
        <f t="shared" si="210"/>
        <v>electronic music</v>
      </c>
      <c r="S2208" s="10">
        <f t="shared" si="211"/>
        <v>40997.257222222222</v>
      </c>
      <c r="T2208" s="10">
        <f t="shared" si="212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8226</v>
      </c>
      <c r="I2209">
        <v>1384580373</v>
      </c>
      <c r="J2209">
        <v>1381984773</v>
      </c>
      <c r="K2209" t="b">
        <v>0</v>
      </c>
      <c r="L2209" s="7">
        <v>7</v>
      </c>
      <c r="M2209" t="b">
        <v>1</v>
      </c>
      <c r="N2209" t="s">
        <v>8260</v>
      </c>
      <c r="O2209" s="5">
        <f t="shared" si="213"/>
        <v>100</v>
      </c>
      <c r="P2209" s="6">
        <f t="shared" si="208"/>
        <v>285.71428571428572</v>
      </c>
      <c r="Q2209" t="str">
        <f t="shared" si="209"/>
        <v>music</v>
      </c>
      <c r="R2209" t="str">
        <f t="shared" si="210"/>
        <v>electronic music</v>
      </c>
      <c r="S2209" s="10">
        <f t="shared" si="211"/>
        <v>41564.194131944445</v>
      </c>
      <c r="T2209" s="10">
        <f t="shared" si="212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8226</v>
      </c>
      <c r="I2210">
        <v>1333771200</v>
      </c>
      <c r="J2210">
        <v>1328649026</v>
      </c>
      <c r="K2210" t="b">
        <v>0</v>
      </c>
      <c r="L2210" s="7">
        <v>24</v>
      </c>
      <c r="M2210" t="b">
        <v>1</v>
      </c>
      <c r="N2210" t="s">
        <v>8260</v>
      </c>
      <c r="O2210" s="5">
        <f t="shared" si="213"/>
        <v>101.6</v>
      </c>
      <c r="P2210" s="6">
        <f t="shared" si="208"/>
        <v>42.333333333333336</v>
      </c>
      <c r="Q2210" t="str">
        <f t="shared" si="209"/>
        <v>music</v>
      </c>
      <c r="R2210" t="str">
        <f t="shared" si="210"/>
        <v>electronic music</v>
      </c>
      <c r="S2210" s="10">
        <f t="shared" si="211"/>
        <v>40946.882245370369</v>
      </c>
      <c r="T2210" s="10">
        <f t="shared" si="212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8227</v>
      </c>
      <c r="I2211">
        <v>1397516400</v>
      </c>
      <c r="J2211">
        <v>1396524644</v>
      </c>
      <c r="K2211" t="b">
        <v>0</v>
      </c>
      <c r="L2211" s="7">
        <v>15</v>
      </c>
      <c r="M2211" t="b">
        <v>1</v>
      </c>
      <c r="N2211" t="s">
        <v>8260</v>
      </c>
      <c r="O2211" s="5">
        <f t="shared" si="213"/>
        <v>150.80000000000001</v>
      </c>
      <c r="P2211" s="6">
        <f t="shared" si="208"/>
        <v>50.266666666666666</v>
      </c>
      <c r="Q2211" t="str">
        <f t="shared" si="209"/>
        <v>music</v>
      </c>
      <c r="R2211" t="str">
        <f t="shared" si="210"/>
        <v>electronic music</v>
      </c>
      <c r="S2211" s="10">
        <f t="shared" si="211"/>
        <v>41732.479675925926</v>
      </c>
      <c r="T2211" s="10">
        <f t="shared" si="212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8226</v>
      </c>
      <c r="I2212">
        <v>1334424960</v>
      </c>
      <c r="J2212">
        <v>1329442510</v>
      </c>
      <c r="K2212" t="b">
        <v>0</v>
      </c>
      <c r="L2212" s="7">
        <v>72</v>
      </c>
      <c r="M2212" t="b">
        <v>1</v>
      </c>
      <c r="N2212" t="s">
        <v>8260</v>
      </c>
      <c r="O2212" s="5">
        <f t="shared" si="213"/>
        <v>111.425</v>
      </c>
      <c r="P2212" s="6">
        <f t="shared" si="208"/>
        <v>61.902777777777779</v>
      </c>
      <c r="Q2212" t="str">
        <f t="shared" si="209"/>
        <v>music</v>
      </c>
      <c r="R2212" t="str">
        <f t="shared" si="210"/>
        <v>electronic music</v>
      </c>
      <c r="S2212" s="10">
        <f t="shared" si="211"/>
        <v>40956.066087962965</v>
      </c>
      <c r="T2212" s="10">
        <f t="shared" si="212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8226</v>
      </c>
      <c r="I2213">
        <v>1397113140</v>
      </c>
      <c r="J2213">
        <v>1395168625</v>
      </c>
      <c r="K2213" t="b">
        <v>0</v>
      </c>
      <c r="L2213" s="7">
        <v>120</v>
      </c>
      <c r="M2213" t="b">
        <v>1</v>
      </c>
      <c r="N2213" t="s">
        <v>8260</v>
      </c>
      <c r="O2213" s="5">
        <f t="shared" si="213"/>
        <v>195.6</v>
      </c>
      <c r="P2213" s="6">
        <f t="shared" si="208"/>
        <v>40.75</v>
      </c>
      <c r="Q2213" t="str">
        <f t="shared" si="209"/>
        <v>music</v>
      </c>
      <c r="R2213" t="str">
        <f t="shared" si="210"/>
        <v>electronic music</v>
      </c>
      <c r="S2213" s="10">
        <f t="shared" si="211"/>
        <v>41716.785011574073</v>
      </c>
      <c r="T2213" s="10">
        <f t="shared" si="212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8226</v>
      </c>
      <c r="I2214">
        <v>1383526800</v>
      </c>
      <c r="J2214">
        <v>1380650177</v>
      </c>
      <c r="K2214" t="b">
        <v>0</v>
      </c>
      <c r="L2214" s="7">
        <v>123</v>
      </c>
      <c r="M2214" t="b">
        <v>1</v>
      </c>
      <c r="N2214" t="s">
        <v>8260</v>
      </c>
      <c r="O2214" s="5">
        <f t="shared" si="213"/>
        <v>114.38333333333333</v>
      </c>
      <c r="P2214" s="6">
        <f t="shared" si="208"/>
        <v>55.796747967479675</v>
      </c>
      <c r="Q2214" t="str">
        <f t="shared" si="209"/>
        <v>music</v>
      </c>
      <c r="R2214" t="str">
        <f t="shared" si="210"/>
        <v>electronic music</v>
      </c>
      <c r="S2214" s="10">
        <f t="shared" si="211"/>
        <v>41548.747418981482</v>
      </c>
      <c r="T2214" s="10">
        <f t="shared" si="212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8226</v>
      </c>
      <c r="I2215">
        <v>1431719379</v>
      </c>
      <c r="J2215">
        <v>1429127379</v>
      </c>
      <c r="K2215" t="b">
        <v>0</v>
      </c>
      <c r="L2215" s="7">
        <v>1</v>
      </c>
      <c r="M2215" t="b">
        <v>1</v>
      </c>
      <c r="N2215" t="s">
        <v>8260</v>
      </c>
      <c r="O2215" s="5">
        <f t="shared" si="213"/>
        <v>200</v>
      </c>
      <c r="P2215" s="6">
        <f t="shared" si="208"/>
        <v>10</v>
      </c>
      <c r="Q2215" t="str">
        <f t="shared" si="209"/>
        <v>music</v>
      </c>
      <c r="R2215" t="str">
        <f t="shared" si="210"/>
        <v>electronic music</v>
      </c>
      <c r="S2215" s="10">
        <f t="shared" si="211"/>
        <v>42109.826145833329</v>
      </c>
      <c r="T2215" s="10">
        <f t="shared" si="212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8226</v>
      </c>
      <c r="I2216">
        <v>1391713248</v>
      </c>
      <c r="J2216">
        <v>1389121248</v>
      </c>
      <c r="K2216" t="b">
        <v>0</v>
      </c>
      <c r="L2216" s="7">
        <v>24</v>
      </c>
      <c r="M2216" t="b">
        <v>1</v>
      </c>
      <c r="N2216" t="s">
        <v>8260</v>
      </c>
      <c r="O2216" s="5">
        <f t="shared" si="213"/>
        <v>292.50166666666667</v>
      </c>
      <c r="P2216" s="6">
        <f t="shared" si="208"/>
        <v>73.125416666666666</v>
      </c>
      <c r="Q2216" t="str">
        <f t="shared" si="209"/>
        <v>music</v>
      </c>
      <c r="R2216" t="str">
        <f t="shared" si="210"/>
        <v>electronic music</v>
      </c>
      <c r="S2216" s="10">
        <f t="shared" si="211"/>
        <v>41646.792222222226</v>
      </c>
      <c r="T2216" s="10">
        <f t="shared" si="212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8226</v>
      </c>
      <c r="I2217">
        <v>1331621940</v>
      </c>
      <c r="J2217">
        <v>1329671572</v>
      </c>
      <c r="K2217" t="b">
        <v>0</v>
      </c>
      <c r="L2217" s="7">
        <v>33</v>
      </c>
      <c r="M2217" t="b">
        <v>1</v>
      </c>
      <c r="N2217" t="s">
        <v>8260</v>
      </c>
      <c r="O2217" s="5">
        <f t="shared" si="213"/>
        <v>156.36363636363637</v>
      </c>
      <c r="P2217" s="6">
        <f t="shared" si="208"/>
        <v>26.060606060606062</v>
      </c>
      <c r="Q2217" t="str">
        <f t="shared" si="209"/>
        <v>music</v>
      </c>
      <c r="R2217" t="str">
        <f t="shared" si="210"/>
        <v>electronic music</v>
      </c>
      <c r="S2217" s="10">
        <f t="shared" si="211"/>
        <v>40958.717268518521</v>
      </c>
      <c r="T2217" s="10">
        <f t="shared" si="212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8226</v>
      </c>
      <c r="I2218">
        <v>1437674545</v>
      </c>
      <c r="J2218">
        <v>1436464945</v>
      </c>
      <c r="K2218" t="b">
        <v>0</v>
      </c>
      <c r="L2218" s="7">
        <v>14</v>
      </c>
      <c r="M2218" t="b">
        <v>1</v>
      </c>
      <c r="N2218" t="s">
        <v>8260</v>
      </c>
      <c r="O2218" s="5">
        <f t="shared" si="213"/>
        <v>105.66666666666666</v>
      </c>
      <c r="P2218" s="6">
        <f t="shared" si="208"/>
        <v>22.642857142857142</v>
      </c>
      <c r="Q2218" t="str">
        <f t="shared" si="209"/>
        <v>music</v>
      </c>
      <c r="R2218" t="str">
        <f t="shared" si="210"/>
        <v>electronic music</v>
      </c>
      <c r="S2218" s="10">
        <f t="shared" si="211"/>
        <v>42194.751678240747</v>
      </c>
      <c r="T2218" s="10">
        <f t="shared" si="212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8226</v>
      </c>
      <c r="I2219">
        <v>1446451200</v>
      </c>
      <c r="J2219">
        <v>1445539113</v>
      </c>
      <c r="K2219" t="b">
        <v>0</v>
      </c>
      <c r="L2219" s="7">
        <v>9</v>
      </c>
      <c r="M2219" t="b">
        <v>1</v>
      </c>
      <c r="N2219" t="s">
        <v>8260</v>
      </c>
      <c r="O2219" s="5">
        <f t="shared" si="213"/>
        <v>101.19047619047619</v>
      </c>
      <c r="P2219" s="6">
        <f t="shared" si="208"/>
        <v>47.222222222222221</v>
      </c>
      <c r="Q2219" t="str">
        <f t="shared" si="209"/>
        <v>music</v>
      </c>
      <c r="R2219" t="str">
        <f t="shared" si="210"/>
        <v>electronic music</v>
      </c>
      <c r="S2219" s="10">
        <f t="shared" si="211"/>
        <v>42299.776770833334</v>
      </c>
      <c r="T2219" s="10">
        <f t="shared" si="212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8226</v>
      </c>
      <c r="I2220">
        <v>1346198400</v>
      </c>
      <c r="J2220">
        <v>1344281383</v>
      </c>
      <c r="K2220" t="b">
        <v>0</v>
      </c>
      <c r="L2220" s="7">
        <v>76</v>
      </c>
      <c r="M2220" t="b">
        <v>1</v>
      </c>
      <c r="N2220" t="s">
        <v>8260</v>
      </c>
      <c r="O2220" s="5">
        <f t="shared" si="213"/>
        <v>122.833</v>
      </c>
      <c r="P2220" s="6">
        <f t="shared" si="208"/>
        <v>32.324473684210524</v>
      </c>
      <c r="Q2220" t="str">
        <f t="shared" si="209"/>
        <v>music</v>
      </c>
      <c r="R2220" t="str">
        <f t="shared" si="210"/>
        <v>electronic music</v>
      </c>
      <c r="S2220" s="10">
        <f t="shared" si="211"/>
        <v>41127.812303240738</v>
      </c>
      <c r="T2220" s="10">
        <f t="shared" si="212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8226</v>
      </c>
      <c r="I2221">
        <v>1440004512</v>
      </c>
      <c r="J2221">
        <v>1437412512</v>
      </c>
      <c r="K2221" t="b">
        <v>0</v>
      </c>
      <c r="L2221" s="7">
        <v>19</v>
      </c>
      <c r="M2221" t="b">
        <v>1</v>
      </c>
      <c r="N2221" t="s">
        <v>8260</v>
      </c>
      <c r="O2221" s="5">
        <f t="shared" si="213"/>
        <v>101.49999999999999</v>
      </c>
      <c r="P2221" s="6">
        <f t="shared" si="208"/>
        <v>53.421052631578945</v>
      </c>
      <c r="Q2221" t="str">
        <f t="shared" si="209"/>
        <v>music</v>
      </c>
      <c r="R2221" t="str">
        <f t="shared" si="210"/>
        <v>electronic music</v>
      </c>
      <c r="S2221" s="10">
        <f t="shared" si="211"/>
        <v>42205.718888888892</v>
      </c>
      <c r="T2221" s="10">
        <f t="shared" si="212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8226</v>
      </c>
      <c r="I2222">
        <v>1374888436</v>
      </c>
      <c r="J2222">
        <v>1372296436</v>
      </c>
      <c r="K2222" t="b">
        <v>0</v>
      </c>
      <c r="L2222" s="7">
        <v>69</v>
      </c>
      <c r="M2222" t="b">
        <v>1</v>
      </c>
      <c r="N2222" t="s">
        <v>8260</v>
      </c>
      <c r="O2222" s="5">
        <f t="shared" si="213"/>
        <v>101.14285714285714</v>
      </c>
      <c r="P2222" s="6">
        <f t="shared" si="208"/>
        <v>51.304347826086953</v>
      </c>
      <c r="Q2222" t="str">
        <f t="shared" si="209"/>
        <v>music</v>
      </c>
      <c r="R2222" t="str">
        <f t="shared" si="210"/>
        <v>electronic music</v>
      </c>
      <c r="S2222" s="10">
        <f t="shared" si="211"/>
        <v>41452.060601851852</v>
      </c>
      <c r="T2222" s="10">
        <f t="shared" si="212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8226</v>
      </c>
      <c r="I2223">
        <v>1461369600</v>
      </c>
      <c r="J2223">
        <v>1458748809</v>
      </c>
      <c r="K2223" t="b">
        <v>0</v>
      </c>
      <c r="L2223" s="7">
        <v>218</v>
      </c>
      <c r="M2223" t="b">
        <v>1</v>
      </c>
      <c r="N2223" t="s">
        <v>8277</v>
      </c>
      <c r="O2223" s="5">
        <f t="shared" si="213"/>
        <v>108.11999999999999</v>
      </c>
      <c r="P2223" s="6">
        <f t="shared" si="208"/>
        <v>37.197247706422019</v>
      </c>
      <c r="Q2223" t="str">
        <f t="shared" si="209"/>
        <v>games</v>
      </c>
      <c r="R2223" t="str">
        <f t="shared" si="210"/>
        <v>tabletop games</v>
      </c>
      <c r="S2223" s="10">
        <f t="shared" si="211"/>
        <v>42452.666770833333</v>
      </c>
      <c r="T2223" s="10">
        <f t="shared" si="212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8226</v>
      </c>
      <c r="I2224">
        <v>1327776847</v>
      </c>
      <c r="J2224">
        <v>1325184847</v>
      </c>
      <c r="K2224" t="b">
        <v>0</v>
      </c>
      <c r="L2224" s="7">
        <v>30</v>
      </c>
      <c r="M2224" t="b">
        <v>1</v>
      </c>
      <c r="N2224" t="s">
        <v>8277</v>
      </c>
      <c r="O2224" s="5">
        <f t="shared" si="213"/>
        <v>162.6</v>
      </c>
      <c r="P2224" s="6">
        <f t="shared" si="208"/>
        <v>27.1</v>
      </c>
      <c r="Q2224" t="str">
        <f t="shared" si="209"/>
        <v>games</v>
      </c>
      <c r="R2224" t="str">
        <f t="shared" si="210"/>
        <v>tabletop games</v>
      </c>
      <c r="S2224" s="10">
        <f t="shared" si="211"/>
        <v>40906.787581018521</v>
      </c>
      <c r="T2224" s="10">
        <f t="shared" si="212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8224</v>
      </c>
      <c r="H2225" t="s">
        <v>8231</v>
      </c>
      <c r="I2225">
        <v>1435418568</v>
      </c>
      <c r="J2225">
        <v>1432826568</v>
      </c>
      <c r="K2225" t="b">
        <v>0</v>
      </c>
      <c r="L2225" s="7">
        <v>100</v>
      </c>
      <c r="M2225" t="b">
        <v>1</v>
      </c>
      <c r="N2225" t="s">
        <v>8277</v>
      </c>
      <c r="O2225" s="5">
        <f t="shared" si="213"/>
        <v>105.80000000000001</v>
      </c>
      <c r="P2225" s="6">
        <f t="shared" si="208"/>
        <v>206.31</v>
      </c>
      <c r="Q2225" t="str">
        <f t="shared" si="209"/>
        <v>games</v>
      </c>
      <c r="R2225" t="str">
        <f t="shared" si="210"/>
        <v>tabletop games</v>
      </c>
      <c r="S2225" s="10">
        <f t="shared" si="211"/>
        <v>42152.640833333338</v>
      </c>
      <c r="T2225" s="10">
        <f t="shared" si="212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8226</v>
      </c>
      <c r="I2226">
        <v>1477767600</v>
      </c>
      <c r="J2226">
        <v>1475337675</v>
      </c>
      <c r="K2226" t="b">
        <v>0</v>
      </c>
      <c r="L2226" s="7">
        <v>296</v>
      </c>
      <c r="M2226" t="b">
        <v>1</v>
      </c>
      <c r="N2226" t="s">
        <v>8277</v>
      </c>
      <c r="O2226" s="5">
        <f t="shared" si="213"/>
        <v>243.15000000000003</v>
      </c>
      <c r="P2226" s="6">
        <f t="shared" si="208"/>
        <v>82.145270270270274</v>
      </c>
      <c r="Q2226" t="str">
        <f t="shared" si="209"/>
        <v>games</v>
      </c>
      <c r="R2226" t="str">
        <f t="shared" si="210"/>
        <v>tabletop games</v>
      </c>
      <c r="S2226" s="10">
        <f t="shared" si="211"/>
        <v>42644.667534722219</v>
      </c>
      <c r="T2226" s="10">
        <f t="shared" si="212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8227</v>
      </c>
      <c r="I2227">
        <v>1411326015</v>
      </c>
      <c r="J2227">
        <v>1408734015</v>
      </c>
      <c r="K2227" t="b">
        <v>0</v>
      </c>
      <c r="L2227" s="7">
        <v>1204</v>
      </c>
      <c r="M2227" t="b">
        <v>1</v>
      </c>
      <c r="N2227" t="s">
        <v>8277</v>
      </c>
      <c r="O2227" s="5">
        <f t="shared" si="213"/>
        <v>944.83338095238094</v>
      </c>
      <c r="P2227" s="6">
        <f t="shared" si="208"/>
        <v>164.79651993355483</v>
      </c>
      <c r="Q2227" t="str">
        <f t="shared" si="209"/>
        <v>games</v>
      </c>
      <c r="R2227" t="str">
        <f t="shared" si="210"/>
        <v>tabletop games</v>
      </c>
      <c r="S2227" s="10">
        <f t="shared" si="211"/>
        <v>41873.79184027778</v>
      </c>
      <c r="T2227" s="10">
        <f t="shared" si="212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8226</v>
      </c>
      <c r="I2228">
        <v>1455253140</v>
      </c>
      <c r="J2228">
        <v>1452625822</v>
      </c>
      <c r="K2228" t="b">
        <v>0</v>
      </c>
      <c r="L2228" s="7">
        <v>321</v>
      </c>
      <c r="M2228" t="b">
        <v>1</v>
      </c>
      <c r="N2228" t="s">
        <v>8277</v>
      </c>
      <c r="O2228" s="5">
        <f t="shared" si="213"/>
        <v>108.46283333333334</v>
      </c>
      <c r="P2228" s="6">
        <f t="shared" si="208"/>
        <v>60.820280373831778</v>
      </c>
      <c r="Q2228" t="str">
        <f t="shared" si="209"/>
        <v>games</v>
      </c>
      <c r="R2228" t="str">
        <f t="shared" si="210"/>
        <v>tabletop games</v>
      </c>
      <c r="S2228" s="10">
        <f t="shared" si="211"/>
        <v>42381.79886574074</v>
      </c>
      <c r="T2228" s="10">
        <f t="shared" si="212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8227</v>
      </c>
      <c r="I2229">
        <v>1384374155</v>
      </c>
      <c r="J2229">
        <v>1381778555</v>
      </c>
      <c r="K2229" t="b">
        <v>0</v>
      </c>
      <c r="L2229" s="7">
        <v>301</v>
      </c>
      <c r="M2229" t="b">
        <v>1</v>
      </c>
      <c r="N2229" t="s">
        <v>8277</v>
      </c>
      <c r="O2229" s="5">
        <f t="shared" si="213"/>
        <v>157.37692307692308</v>
      </c>
      <c r="P2229" s="6">
        <f t="shared" si="208"/>
        <v>67.970099667774093</v>
      </c>
      <c r="Q2229" t="str">
        <f t="shared" si="209"/>
        <v>games</v>
      </c>
      <c r="R2229" t="str">
        <f t="shared" si="210"/>
        <v>tabletop games</v>
      </c>
      <c r="S2229" s="10">
        <f t="shared" si="211"/>
        <v>41561.807349537034</v>
      </c>
      <c r="T2229" s="10">
        <f t="shared" si="212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8224</v>
      </c>
      <c r="H2230" t="s">
        <v>8229</v>
      </c>
      <c r="I2230">
        <v>1439707236</v>
      </c>
      <c r="J2230">
        <v>1437115236</v>
      </c>
      <c r="K2230" t="b">
        <v>0</v>
      </c>
      <c r="L2230" s="7">
        <v>144</v>
      </c>
      <c r="M2230" t="b">
        <v>1</v>
      </c>
      <c r="N2230" t="s">
        <v>8277</v>
      </c>
      <c r="O2230" s="5">
        <f t="shared" si="213"/>
        <v>1174.49</v>
      </c>
      <c r="P2230" s="6">
        <f t="shared" si="208"/>
        <v>81.561805555555551</v>
      </c>
      <c r="Q2230" t="str">
        <f t="shared" si="209"/>
        <v>games</v>
      </c>
      <c r="R2230" t="str">
        <f t="shared" si="210"/>
        <v>tabletop games</v>
      </c>
      <c r="S2230" s="10">
        <f t="shared" si="211"/>
        <v>42202.278194444443</v>
      </c>
      <c r="T2230" s="10">
        <f t="shared" si="212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8226</v>
      </c>
      <c r="I2231">
        <v>1378180800</v>
      </c>
      <c r="J2231">
        <v>1375113391</v>
      </c>
      <c r="K2231" t="b">
        <v>0</v>
      </c>
      <c r="L2231" s="7">
        <v>539</v>
      </c>
      <c r="M2231" t="b">
        <v>1</v>
      </c>
      <c r="N2231" t="s">
        <v>8277</v>
      </c>
      <c r="O2231" s="5">
        <f t="shared" si="213"/>
        <v>171.04755366949576</v>
      </c>
      <c r="P2231" s="6">
        <f t="shared" si="208"/>
        <v>25.42547309833024</v>
      </c>
      <c r="Q2231" t="str">
        <f t="shared" si="209"/>
        <v>games</v>
      </c>
      <c r="R2231" t="str">
        <f t="shared" si="210"/>
        <v>tabletop games</v>
      </c>
      <c r="S2231" s="10">
        <f t="shared" si="211"/>
        <v>41484.664247685185</v>
      </c>
      <c r="T2231" s="10">
        <f t="shared" si="212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8226</v>
      </c>
      <c r="I2232">
        <v>1398460127</v>
      </c>
      <c r="J2232">
        <v>1395868127</v>
      </c>
      <c r="K2232" t="b">
        <v>0</v>
      </c>
      <c r="L2232" s="7">
        <v>498</v>
      </c>
      <c r="M2232" t="b">
        <v>1</v>
      </c>
      <c r="N2232" t="s">
        <v>8277</v>
      </c>
      <c r="O2232" s="5">
        <f t="shared" si="213"/>
        <v>125.95294117647057</v>
      </c>
      <c r="P2232" s="6">
        <f t="shared" si="208"/>
        <v>21.497991967871485</v>
      </c>
      <c r="Q2232" t="str">
        <f t="shared" si="209"/>
        <v>games</v>
      </c>
      <c r="R2232" t="str">
        <f t="shared" si="210"/>
        <v>tabletop games</v>
      </c>
      <c r="S2232" s="10">
        <f t="shared" si="211"/>
        <v>41724.881099537037</v>
      </c>
      <c r="T2232" s="10">
        <f t="shared" si="212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8226</v>
      </c>
      <c r="I2233">
        <v>1372136400</v>
      </c>
      <c r="J2233">
        <v>1369864301</v>
      </c>
      <c r="K2233" t="b">
        <v>0</v>
      </c>
      <c r="L2233" s="7">
        <v>1113</v>
      </c>
      <c r="M2233" t="b">
        <v>1</v>
      </c>
      <c r="N2233" t="s">
        <v>8277</v>
      </c>
      <c r="O2233" s="5">
        <f t="shared" si="213"/>
        <v>1212.1296000000002</v>
      </c>
      <c r="P2233" s="6">
        <f t="shared" si="208"/>
        <v>27.226630727762803</v>
      </c>
      <c r="Q2233" t="str">
        <f t="shared" si="209"/>
        <v>games</v>
      </c>
      <c r="R2233" t="str">
        <f t="shared" si="210"/>
        <v>tabletop games</v>
      </c>
      <c r="S2233" s="10">
        <f t="shared" si="211"/>
        <v>41423.910891203705</v>
      </c>
      <c r="T2233" s="10">
        <f t="shared" si="212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8226</v>
      </c>
      <c r="I2234">
        <v>1405738800</v>
      </c>
      <c r="J2234">
        <v>1402945408</v>
      </c>
      <c r="K2234" t="b">
        <v>0</v>
      </c>
      <c r="L2234" s="7">
        <v>988</v>
      </c>
      <c r="M2234" t="b">
        <v>1</v>
      </c>
      <c r="N2234" t="s">
        <v>8277</v>
      </c>
      <c r="O2234" s="5">
        <f t="shared" si="213"/>
        <v>495.8</v>
      </c>
      <c r="P2234" s="6">
        <f t="shared" si="208"/>
        <v>25.091093117408906</v>
      </c>
      <c r="Q2234" t="str">
        <f t="shared" si="209"/>
        <v>games</v>
      </c>
      <c r="R2234" t="str">
        <f t="shared" si="210"/>
        <v>tabletop games</v>
      </c>
      <c r="S2234" s="10">
        <f t="shared" si="211"/>
        <v>41806.794074074074</v>
      </c>
      <c r="T2234" s="10">
        <f t="shared" si="212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8227</v>
      </c>
      <c r="I2235">
        <v>1450051200</v>
      </c>
      <c r="J2235">
        <v>1448269539</v>
      </c>
      <c r="K2235" t="b">
        <v>0</v>
      </c>
      <c r="L2235" s="7">
        <v>391</v>
      </c>
      <c r="M2235" t="b">
        <v>1</v>
      </c>
      <c r="N2235" t="s">
        <v>8277</v>
      </c>
      <c r="O2235" s="5">
        <f t="shared" si="213"/>
        <v>332.03999999999996</v>
      </c>
      <c r="P2235" s="6">
        <f t="shared" si="208"/>
        <v>21.230179028132991</v>
      </c>
      <c r="Q2235" t="str">
        <f t="shared" si="209"/>
        <v>games</v>
      </c>
      <c r="R2235" t="str">
        <f t="shared" si="210"/>
        <v>tabletop games</v>
      </c>
      <c r="S2235" s="10">
        <f t="shared" si="211"/>
        <v>42331.378923611104</v>
      </c>
      <c r="T2235" s="10">
        <f t="shared" si="212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8226</v>
      </c>
      <c r="I2236">
        <v>1483645647</v>
      </c>
      <c r="J2236">
        <v>1481053647</v>
      </c>
      <c r="K2236" t="b">
        <v>0</v>
      </c>
      <c r="L2236" s="7">
        <v>28</v>
      </c>
      <c r="M2236" t="b">
        <v>1</v>
      </c>
      <c r="N2236" t="s">
        <v>8277</v>
      </c>
      <c r="O2236" s="5">
        <f t="shared" si="213"/>
        <v>1165</v>
      </c>
      <c r="P2236" s="6">
        <f t="shared" si="208"/>
        <v>41.607142857142854</v>
      </c>
      <c r="Q2236" t="str">
        <f t="shared" si="209"/>
        <v>games</v>
      </c>
      <c r="R2236" t="str">
        <f t="shared" si="210"/>
        <v>tabletop games</v>
      </c>
      <c r="S2236" s="10">
        <f t="shared" si="211"/>
        <v>42710.824618055558</v>
      </c>
      <c r="T2236" s="10">
        <f t="shared" si="212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8224</v>
      </c>
      <c r="H2237" t="s">
        <v>8231</v>
      </c>
      <c r="I2237">
        <v>1427585511</v>
      </c>
      <c r="J2237">
        <v>1424997111</v>
      </c>
      <c r="K2237" t="b">
        <v>0</v>
      </c>
      <c r="L2237" s="7">
        <v>147</v>
      </c>
      <c r="M2237" t="b">
        <v>1</v>
      </c>
      <c r="N2237" t="s">
        <v>8277</v>
      </c>
      <c r="O2237" s="5">
        <f t="shared" si="213"/>
        <v>153.3153846153846</v>
      </c>
      <c r="P2237" s="6">
        <f t="shared" si="208"/>
        <v>135.58503401360545</v>
      </c>
      <c r="Q2237" t="str">
        <f t="shared" si="209"/>
        <v>games</v>
      </c>
      <c r="R2237" t="str">
        <f t="shared" si="210"/>
        <v>tabletop games</v>
      </c>
      <c r="S2237" s="10">
        <f t="shared" si="211"/>
        <v>42062.022118055553</v>
      </c>
      <c r="T2237" s="10">
        <f t="shared" si="212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8226</v>
      </c>
      <c r="I2238">
        <v>1454338123</v>
      </c>
      <c r="J2238">
        <v>1451746123</v>
      </c>
      <c r="K2238" t="b">
        <v>0</v>
      </c>
      <c r="L2238" s="7">
        <v>680</v>
      </c>
      <c r="M2238" t="b">
        <v>1</v>
      </c>
      <c r="N2238" t="s">
        <v>8277</v>
      </c>
      <c r="O2238" s="5">
        <f t="shared" si="213"/>
        <v>537.10714285714289</v>
      </c>
      <c r="P2238" s="6">
        <f t="shared" si="208"/>
        <v>22.116176470588236</v>
      </c>
      <c r="Q2238" t="str">
        <f t="shared" si="209"/>
        <v>games</v>
      </c>
      <c r="R2238" t="str">
        <f t="shared" si="210"/>
        <v>tabletop games</v>
      </c>
      <c r="S2238" s="10">
        <f t="shared" si="211"/>
        <v>42371.617164351846</v>
      </c>
      <c r="T2238" s="10">
        <f t="shared" si="212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8226</v>
      </c>
      <c r="I2239">
        <v>1415779140</v>
      </c>
      <c r="J2239">
        <v>1412294683</v>
      </c>
      <c r="K2239" t="b">
        <v>0</v>
      </c>
      <c r="L2239" s="7">
        <v>983</v>
      </c>
      <c r="M2239" t="b">
        <v>1</v>
      </c>
      <c r="N2239" t="s">
        <v>8277</v>
      </c>
      <c r="O2239" s="5">
        <f t="shared" si="213"/>
        <v>352.92777777777775</v>
      </c>
      <c r="P2239" s="6">
        <f t="shared" si="208"/>
        <v>64.625635808748726</v>
      </c>
      <c r="Q2239" t="str">
        <f t="shared" si="209"/>
        <v>games</v>
      </c>
      <c r="R2239" t="str">
        <f t="shared" si="210"/>
        <v>tabletop games</v>
      </c>
      <c r="S2239" s="10">
        <f t="shared" si="211"/>
        <v>41915.003275462965</v>
      </c>
      <c r="T2239" s="10">
        <f t="shared" si="212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8224</v>
      </c>
      <c r="H2240" t="s">
        <v>8229</v>
      </c>
      <c r="I2240">
        <v>1489157716</v>
      </c>
      <c r="J2240">
        <v>1486565716</v>
      </c>
      <c r="K2240" t="b">
        <v>0</v>
      </c>
      <c r="L2240" s="7">
        <v>79</v>
      </c>
      <c r="M2240" t="b">
        <v>1</v>
      </c>
      <c r="N2240" t="s">
        <v>8277</v>
      </c>
      <c r="O2240" s="5">
        <f t="shared" si="213"/>
        <v>137.4</v>
      </c>
      <c r="P2240" s="6">
        <f t="shared" si="208"/>
        <v>69.569620253164558</v>
      </c>
      <c r="Q2240" t="str">
        <f t="shared" si="209"/>
        <v>games</v>
      </c>
      <c r="R2240" t="str">
        <f t="shared" si="210"/>
        <v>tabletop games</v>
      </c>
      <c r="S2240" s="10">
        <f t="shared" si="211"/>
        <v>42774.621712962966</v>
      </c>
      <c r="T2240" s="10">
        <f t="shared" si="212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8226</v>
      </c>
      <c r="I2241">
        <v>1385870520</v>
      </c>
      <c r="J2241">
        <v>1382742014</v>
      </c>
      <c r="K2241" t="b">
        <v>0</v>
      </c>
      <c r="L2241" s="7">
        <v>426</v>
      </c>
      <c r="M2241" t="b">
        <v>1</v>
      </c>
      <c r="N2241" t="s">
        <v>8277</v>
      </c>
      <c r="O2241" s="5">
        <f t="shared" si="213"/>
        <v>128.02668</v>
      </c>
      <c r="P2241" s="6">
        <f t="shared" si="208"/>
        <v>75.133028169014082</v>
      </c>
      <c r="Q2241" t="str">
        <f t="shared" si="209"/>
        <v>games</v>
      </c>
      <c r="R2241" t="str">
        <f t="shared" si="210"/>
        <v>tabletop games</v>
      </c>
      <c r="S2241" s="10">
        <f t="shared" si="211"/>
        <v>41572.958495370374</v>
      </c>
      <c r="T2241" s="10">
        <f t="shared" si="212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8226</v>
      </c>
      <c r="I2242">
        <v>1461354544</v>
      </c>
      <c r="J2242">
        <v>1458762544</v>
      </c>
      <c r="K2242" t="b">
        <v>0</v>
      </c>
      <c r="L2242" s="7">
        <v>96</v>
      </c>
      <c r="M2242" t="b">
        <v>1</v>
      </c>
      <c r="N2242" t="s">
        <v>8277</v>
      </c>
      <c r="O2242" s="5">
        <f t="shared" si="213"/>
        <v>270.68</v>
      </c>
      <c r="P2242" s="6">
        <f t="shared" si="208"/>
        <v>140.97916666666666</v>
      </c>
      <c r="Q2242" t="str">
        <f t="shared" si="209"/>
        <v>games</v>
      </c>
      <c r="R2242" t="str">
        <f t="shared" si="210"/>
        <v>tabletop games</v>
      </c>
      <c r="S2242" s="10">
        <f t="shared" si="211"/>
        <v>42452.825740740736</v>
      </c>
      <c r="T2242" s="10">
        <f t="shared" si="212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8227</v>
      </c>
      <c r="I2243">
        <v>1488484300</v>
      </c>
      <c r="J2243">
        <v>1485892300</v>
      </c>
      <c r="K2243" t="b">
        <v>0</v>
      </c>
      <c r="L2243" s="7">
        <v>163</v>
      </c>
      <c r="M2243" t="b">
        <v>1</v>
      </c>
      <c r="N2243" t="s">
        <v>8277</v>
      </c>
      <c r="O2243" s="5">
        <f t="shared" si="213"/>
        <v>806.4</v>
      </c>
      <c r="P2243" s="6">
        <f t="shared" ref="P2243:P2306" si="214">IF(L2243,E2243/L2243,0)</f>
        <v>49.472392638036808</v>
      </c>
      <c r="Q2243" t="str">
        <f t="shared" ref="Q2243:Q2306" si="215">LEFT(N2243,SEARCH("/",N2243,1)-1)</f>
        <v>games</v>
      </c>
      <c r="R2243" t="str">
        <f t="shared" ref="R2243:R2306" si="216">RIGHT(N2243,LEN(N2243)-SEARCH("/",N2243))</f>
        <v>tabletop games</v>
      </c>
      <c r="S2243" s="10">
        <f t="shared" ref="S2243:S2306" si="217">(((J2243/60)/60/24)+DATE(1970,1,1))</f>
        <v>42766.827546296292</v>
      </c>
      <c r="T2243" s="10">
        <f t="shared" ref="T2243:T2306" si="218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8226</v>
      </c>
      <c r="I2244">
        <v>1385521320</v>
      </c>
      <c r="J2244">
        <v>1382449733</v>
      </c>
      <c r="K2244" t="b">
        <v>0</v>
      </c>
      <c r="L2244" s="7">
        <v>2525</v>
      </c>
      <c r="M2244" t="b">
        <v>1</v>
      </c>
      <c r="N2244" t="s">
        <v>8277</v>
      </c>
      <c r="O2244" s="5">
        <f t="shared" si="213"/>
        <v>1360.0976000000001</v>
      </c>
      <c r="P2244" s="6">
        <f t="shared" si="214"/>
        <v>53.865251485148519</v>
      </c>
      <c r="Q2244" t="str">
        <f t="shared" si="215"/>
        <v>games</v>
      </c>
      <c r="R2244" t="str">
        <f t="shared" si="216"/>
        <v>tabletop games</v>
      </c>
      <c r="S2244" s="10">
        <f t="shared" si="217"/>
        <v>41569.575613425928</v>
      </c>
      <c r="T2244" s="10">
        <f t="shared" si="218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8226</v>
      </c>
      <c r="I2245">
        <v>1489374000</v>
      </c>
      <c r="J2245">
        <v>1488823290</v>
      </c>
      <c r="K2245" t="b">
        <v>0</v>
      </c>
      <c r="L2245" s="7">
        <v>2035</v>
      </c>
      <c r="M2245" t="b">
        <v>1</v>
      </c>
      <c r="N2245" t="s">
        <v>8277</v>
      </c>
      <c r="O2245" s="5">
        <f t="shared" si="213"/>
        <v>930250</v>
      </c>
      <c r="P2245" s="6">
        <f t="shared" si="214"/>
        <v>4.5712530712530715</v>
      </c>
      <c r="Q2245" t="str">
        <f t="shared" si="215"/>
        <v>games</v>
      </c>
      <c r="R2245" t="str">
        <f t="shared" si="216"/>
        <v>tabletop games</v>
      </c>
      <c r="S2245" s="10">
        <f t="shared" si="217"/>
        <v>42800.751041666663</v>
      </c>
      <c r="T2245" s="10">
        <f t="shared" si="218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8226</v>
      </c>
      <c r="I2246">
        <v>1476649800</v>
      </c>
      <c r="J2246">
        <v>1475609946</v>
      </c>
      <c r="K2246" t="b">
        <v>0</v>
      </c>
      <c r="L2246" s="7">
        <v>290</v>
      </c>
      <c r="M2246" t="b">
        <v>1</v>
      </c>
      <c r="N2246" t="s">
        <v>8277</v>
      </c>
      <c r="O2246" s="5">
        <f t="shared" si="213"/>
        <v>377.02</v>
      </c>
      <c r="P2246" s="6">
        <f t="shared" si="214"/>
        <v>65.00344827586207</v>
      </c>
      <c r="Q2246" t="str">
        <f t="shared" si="215"/>
        <v>games</v>
      </c>
      <c r="R2246" t="str">
        <f t="shared" si="216"/>
        <v>tabletop games</v>
      </c>
      <c r="S2246" s="10">
        <f t="shared" si="217"/>
        <v>42647.818819444445</v>
      </c>
      <c r="T2246" s="10">
        <f t="shared" si="218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8226</v>
      </c>
      <c r="I2247">
        <v>1393005600</v>
      </c>
      <c r="J2247">
        <v>1390323617</v>
      </c>
      <c r="K2247" t="b">
        <v>0</v>
      </c>
      <c r="L2247" s="7">
        <v>1980</v>
      </c>
      <c r="M2247" t="b">
        <v>1</v>
      </c>
      <c r="N2247" t="s">
        <v>8277</v>
      </c>
      <c r="O2247" s="5">
        <f t="shared" si="213"/>
        <v>2647.0250000000001</v>
      </c>
      <c r="P2247" s="6">
        <f t="shared" si="214"/>
        <v>53.475252525252522</v>
      </c>
      <c r="Q2247" t="str">
        <f t="shared" si="215"/>
        <v>games</v>
      </c>
      <c r="R2247" t="str">
        <f t="shared" si="216"/>
        <v>tabletop games</v>
      </c>
      <c r="S2247" s="10">
        <f t="shared" si="217"/>
        <v>41660.708530092597</v>
      </c>
      <c r="T2247" s="10">
        <f t="shared" si="218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8227</v>
      </c>
      <c r="I2248">
        <v>1441393210</v>
      </c>
      <c r="J2248">
        <v>1438801210</v>
      </c>
      <c r="K2248" t="b">
        <v>0</v>
      </c>
      <c r="L2248" s="7">
        <v>57</v>
      </c>
      <c r="M2248" t="b">
        <v>1</v>
      </c>
      <c r="N2248" t="s">
        <v>8277</v>
      </c>
      <c r="O2248" s="5">
        <f t="shared" si="213"/>
        <v>100.12</v>
      </c>
      <c r="P2248" s="6">
        <f t="shared" si="214"/>
        <v>43.912280701754383</v>
      </c>
      <c r="Q2248" t="str">
        <f t="shared" si="215"/>
        <v>games</v>
      </c>
      <c r="R2248" t="str">
        <f t="shared" si="216"/>
        <v>tabletop games</v>
      </c>
      <c r="S2248" s="10">
        <f t="shared" si="217"/>
        <v>42221.79178240741</v>
      </c>
      <c r="T2248" s="10">
        <f t="shared" si="218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8226</v>
      </c>
      <c r="I2249">
        <v>1438185565</v>
      </c>
      <c r="J2249">
        <v>1436975965</v>
      </c>
      <c r="K2249" t="b">
        <v>0</v>
      </c>
      <c r="L2249" s="7">
        <v>380</v>
      </c>
      <c r="M2249" t="b">
        <v>1</v>
      </c>
      <c r="N2249" t="s">
        <v>8277</v>
      </c>
      <c r="O2249" s="5">
        <f t="shared" si="213"/>
        <v>104.45405405405405</v>
      </c>
      <c r="P2249" s="6">
        <f t="shared" si="214"/>
        <v>50.852631578947367</v>
      </c>
      <c r="Q2249" t="str">
        <f t="shared" si="215"/>
        <v>games</v>
      </c>
      <c r="R2249" t="str">
        <f t="shared" si="216"/>
        <v>tabletop games</v>
      </c>
      <c r="S2249" s="10">
        <f t="shared" si="217"/>
        <v>42200.666261574079</v>
      </c>
      <c r="T2249" s="10">
        <f t="shared" si="218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8227</v>
      </c>
      <c r="I2250">
        <v>1481749278</v>
      </c>
      <c r="J2250">
        <v>1479157278</v>
      </c>
      <c r="K2250" t="b">
        <v>0</v>
      </c>
      <c r="L2250" s="7">
        <v>128</v>
      </c>
      <c r="M2250" t="b">
        <v>1</v>
      </c>
      <c r="N2250" t="s">
        <v>8277</v>
      </c>
      <c r="O2250" s="5">
        <f t="shared" si="213"/>
        <v>107.21428571428571</v>
      </c>
      <c r="P2250" s="6">
        <f t="shared" si="214"/>
        <v>58.6328125</v>
      </c>
      <c r="Q2250" t="str">
        <f t="shared" si="215"/>
        <v>games</v>
      </c>
      <c r="R2250" t="str">
        <f t="shared" si="216"/>
        <v>tabletop games</v>
      </c>
      <c r="S2250" s="10">
        <f t="shared" si="217"/>
        <v>42688.875902777778</v>
      </c>
      <c r="T2250" s="10">
        <f t="shared" si="218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8226</v>
      </c>
      <c r="I2251">
        <v>1364917965</v>
      </c>
      <c r="J2251">
        <v>1362329565</v>
      </c>
      <c r="K2251" t="b">
        <v>0</v>
      </c>
      <c r="L2251" s="7">
        <v>180</v>
      </c>
      <c r="M2251" t="b">
        <v>1</v>
      </c>
      <c r="N2251" t="s">
        <v>8277</v>
      </c>
      <c r="O2251" s="5">
        <f t="shared" si="213"/>
        <v>168.77142857142857</v>
      </c>
      <c r="P2251" s="6">
        <f t="shared" si="214"/>
        <v>32.81666666666667</v>
      </c>
      <c r="Q2251" t="str">
        <f t="shared" si="215"/>
        <v>games</v>
      </c>
      <c r="R2251" t="str">
        <f t="shared" si="216"/>
        <v>tabletop games</v>
      </c>
      <c r="S2251" s="10">
        <f t="shared" si="217"/>
        <v>41336.703298611108</v>
      </c>
      <c r="T2251" s="10">
        <f t="shared" si="218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8226</v>
      </c>
      <c r="I2252">
        <v>1480727273</v>
      </c>
      <c r="J2252">
        <v>1478131673</v>
      </c>
      <c r="K2252" t="b">
        <v>0</v>
      </c>
      <c r="L2252" s="7">
        <v>571</v>
      </c>
      <c r="M2252" t="b">
        <v>1</v>
      </c>
      <c r="N2252" t="s">
        <v>8277</v>
      </c>
      <c r="O2252" s="5">
        <f t="shared" si="213"/>
        <v>975.11200000000008</v>
      </c>
      <c r="P2252" s="6">
        <f t="shared" si="214"/>
        <v>426.93169877408059</v>
      </c>
      <c r="Q2252" t="str">
        <f t="shared" si="215"/>
        <v>games</v>
      </c>
      <c r="R2252" t="str">
        <f t="shared" si="216"/>
        <v>tabletop games</v>
      </c>
      <c r="S2252" s="10">
        <f t="shared" si="217"/>
        <v>42677.005474537036</v>
      </c>
      <c r="T2252" s="10">
        <f t="shared" si="218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8226</v>
      </c>
      <c r="I2253">
        <v>1408177077</v>
      </c>
      <c r="J2253">
        <v>1406362677</v>
      </c>
      <c r="K2253" t="b">
        <v>0</v>
      </c>
      <c r="L2253" s="7">
        <v>480</v>
      </c>
      <c r="M2253" t="b">
        <v>1</v>
      </c>
      <c r="N2253" t="s">
        <v>8277</v>
      </c>
      <c r="O2253" s="5">
        <f t="shared" si="213"/>
        <v>134.44929411764704</v>
      </c>
      <c r="P2253" s="6">
        <f t="shared" si="214"/>
        <v>23.808729166666669</v>
      </c>
      <c r="Q2253" t="str">
        <f t="shared" si="215"/>
        <v>games</v>
      </c>
      <c r="R2253" t="str">
        <f t="shared" si="216"/>
        <v>tabletop games</v>
      </c>
      <c r="S2253" s="10">
        <f t="shared" si="217"/>
        <v>41846.34579861111</v>
      </c>
      <c r="T2253" s="10">
        <f t="shared" si="218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8224</v>
      </c>
      <c r="H2254" t="s">
        <v>8229</v>
      </c>
      <c r="I2254">
        <v>1470469938</v>
      </c>
      <c r="J2254">
        <v>1469173938</v>
      </c>
      <c r="K2254" t="b">
        <v>0</v>
      </c>
      <c r="L2254" s="7">
        <v>249</v>
      </c>
      <c r="M2254" t="b">
        <v>1</v>
      </c>
      <c r="N2254" t="s">
        <v>8277</v>
      </c>
      <c r="O2254" s="5">
        <f t="shared" si="213"/>
        <v>272.27777777777777</v>
      </c>
      <c r="P2254" s="6">
        <f t="shared" si="214"/>
        <v>98.413654618473899</v>
      </c>
      <c r="Q2254" t="str">
        <f t="shared" si="215"/>
        <v>games</v>
      </c>
      <c r="R2254" t="str">
        <f t="shared" si="216"/>
        <v>tabletop games</v>
      </c>
      <c r="S2254" s="10">
        <f t="shared" si="217"/>
        <v>42573.327986111108</v>
      </c>
      <c r="T2254" s="10">
        <f t="shared" si="218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8226</v>
      </c>
      <c r="I2255">
        <v>1447862947</v>
      </c>
      <c r="J2255">
        <v>1445267347</v>
      </c>
      <c r="K2255" t="b">
        <v>0</v>
      </c>
      <c r="L2255" s="7">
        <v>84</v>
      </c>
      <c r="M2255" t="b">
        <v>1</v>
      </c>
      <c r="N2255" t="s">
        <v>8277</v>
      </c>
      <c r="O2255" s="5">
        <f t="shared" si="213"/>
        <v>112.6875</v>
      </c>
      <c r="P2255" s="6">
        <f t="shared" si="214"/>
        <v>107.32142857142857</v>
      </c>
      <c r="Q2255" t="str">
        <f t="shared" si="215"/>
        <v>games</v>
      </c>
      <c r="R2255" t="str">
        <f t="shared" si="216"/>
        <v>tabletop games</v>
      </c>
      <c r="S2255" s="10">
        <f t="shared" si="217"/>
        <v>42296.631331018521</v>
      </c>
      <c r="T2255" s="10">
        <f t="shared" si="218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8226</v>
      </c>
      <c r="I2256">
        <v>1485271968</v>
      </c>
      <c r="J2256">
        <v>1484667168</v>
      </c>
      <c r="K2256" t="b">
        <v>0</v>
      </c>
      <c r="L2256" s="7">
        <v>197</v>
      </c>
      <c r="M2256" t="b">
        <v>1</v>
      </c>
      <c r="N2256" t="s">
        <v>8277</v>
      </c>
      <c r="O2256" s="5">
        <f t="shared" si="213"/>
        <v>459.8</v>
      </c>
      <c r="P2256" s="6">
        <f t="shared" si="214"/>
        <v>11.67005076142132</v>
      </c>
      <c r="Q2256" t="str">
        <f t="shared" si="215"/>
        <v>games</v>
      </c>
      <c r="R2256" t="str">
        <f t="shared" si="216"/>
        <v>tabletop games</v>
      </c>
      <c r="S2256" s="10">
        <f t="shared" si="217"/>
        <v>42752.647777777776</v>
      </c>
      <c r="T2256" s="10">
        <f t="shared" si="218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8226</v>
      </c>
      <c r="I2257">
        <v>1462661451</v>
      </c>
      <c r="J2257">
        <v>1460069451</v>
      </c>
      <c r="K2257" t="b">
        <v>0</v>
      </c>
      <c r="L2257" s="7">
        <v>271</v>
      </c>
      <c r="M2257" t="b">
        <v>1</v>
      </c>
      <c r="N2257" t="s">
        <v>8277</v>
      </c>
      <c r="O2257" s="5">
        <f t="shared" si="213"/>
        <v>286.65822784810126</v>
      </c>
      <c r="P2257" s="6">
        <f t="shared" si="214"/>
        <v>41.782287822878232</v>
      </c>
      <c r="Q2257" t="str">
        <f t="shared" si="215"/>
        <v>games</v>
      </c>
      <c r="R2257" t="str">
        <f t="shared" si="216"/>
        <v>tabletop games</v>
      </c>
      <c r="S2257" s="10">
        <f t="shared" si="217"/>
        <v>42467.951979166668</v>
      </c>
      <c r="T2257" s="10">
        <f t="shared" si="218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8227</v>
      </c>
      <c r="I2258">
        <v>1479811846</v>
      </c>
      <c r="J2258">
        <v>1478602246</v>
      </c>
      <c r="K2258" t="b">
        <v>0</v>
      </c>
      <c r="L2258" s="7">
        <v>50</v>
      </c>
      <c r="M2258" t="b">
        <v>1</v>
      </c>
      <c r="N2258" t="s">
        <v>8277</v>
      </c>
      <c r="O2258" s="5">
        <f t="shared" si="213"/>
        <v>222.70833333333334</v>
      </c>
      <c r="P2258" s="6">
        <f t="shared" si="214"/>
        <v>21.38</v>
      </c>
      <c r="Q2258" t="str">
        <f t="shared" si="215"/>
        <v>games</v>
      </c>
      <c r="R2258" t="str">
        <f t="shared" si="216"/>
        <v>tabletop games</v>
      </c>
      <c r="S2258" s="10">
        <f t="shared" si="217"/>
        <v>42682.451921296291</v>
      </c>
      <c r="T2258" s="10">
        <f t="shared" si="218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8227</v>
      </c>
      <c r="I2259">
        <v>1466377200</v>
      </c>
      <c r="J2259">
        <v>1463351329</v>
      </c>
      <c r="K2259" t="b">
        <v>0</v>
      </c>
      <c r="L2259" s="7">
        <v>169</v>
      </c>
      <c r="M2259" t="b">
        <v>1</v>
      </c>
      <c r="N2259" t="s">
        <v>8277</v>
      </c>
      <c r="O2259" s="5">
        <f t="shared" ref="O2259:O2285" si="219">(E2259/D2259)*100</f>
        <v>636.14</v>
      </c>
      <c r="P2259" s="6">
        <f t="shared" si="214"/>
        <v>94.103550295857985</v>
      </c>
      <c r="Q2259" t="str">
        <f t="shared" si="215"/>
        <v>games</v>
      </c>
      <c r="R2259" t="str">
        <f t="shared" si="216"/>
        <v>tabletop games</v>
      </c>
      <c r="S2259" s="10">
        <f t="shared" si="217"/>
        <v>42505.936678240745</v>
      </c>
      <c r="T2259" s="10">
        <f t="shared" si="218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8226</v>
      </c>
      <c r="I2260">
        <v>1434045687</v>
      </c>
      <c r="J2260">
        <v>1431453687</v>
      </c>
      <c r="K2260" t="b">
        <v>0</v>
      </c>
      <c r="L2260" s="7">
        <v>205</v>
      </c>
      <c r="M2260" t="b">
        <v>1</v>
      </c>
      <c r="N2260" t="s">
        <v>8277</v>
      </c>
      <c r="O2260" s="5">
        <f t="shared" si="219"/>
        <v>146.5</v>
      </c>
      <c r="P2260" s="6">
        <f t="shared" si="214"/>
        <v>15.721951219512196</v>
      </c>
      <c r="Q2260" t="str">
        <f t="shared" si="215"/>
        <v>games</v>
      </c>
      <c r="R2260" t="str">
        <f t="shared" si="216"/>
        <v>tabletop games</v>
      </c>
      <c r="S2260" s="10">
        <f t="shared" si="217"/>
        <v>42136.75100694444</v>
      </c>
      <c r="T2260" s="10">
        <f t="shared" si="218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8227</v>
      </c>
      <c r="I2261">
        <v>1481224736</v>
      </c>
      <c r="J2261">
        <v>1480360736</v>
      </c>
      <c r="K2261" t="b">
        <v>0</v>
      </c>
      <c r="L2261" s="7">
        <v>206</v>
      </c>
      <c r="M2261" t="b">
        <v>1</v>
      </c>
      <c r="N2261" t="s">
        <v>8277</v>
      </c>
      <c r="O2261" s="5">
        <f t="shared" si="219"/>
        <v>1867.1</v>
      </c>
      <c r="P2261" s="6">
        <f t="shared" si="214"/>
        <v>90.635922330097088</v>
      </c>
      <c r="Q2261" t="str">
        <f t="shared" si="215"/>
        <v>games</v>
      </c>
      <c r="R2261" t="str">
        <f t="shared" si="216"/>
        <v>tabletop games</v>
      </c>
      <c r="S2261" s="10">
        <f t="shared" si="217"/>
        <v>42702.804814814815</v>
      </c>
      <c r="T2261" s="10">
        <f t="shared" si="218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8226</v>
      </c>
      <c r="I2262">
        <v>1395876250</v>
      </c>
      <c r="J2262">
        <v>1393287850</v>
      </c>
      <c r="K2262" t="b">
        <v>0</v>
      </c>
      <c r="L2262" s="7">
        <v>84</v>
      </c>
      <c r="M2262" t="b">
        <v>1</v>
      </c>
      <c r="N2262" t="s">
        <v>8277</v>
      </c>
      <c r="O2262" s="5">
        <f t="shared" si="219"/>
        <v>326.92</v>
      </c>
      <c r="P2262" s="6">
        <f t="shared" si="214"/>
        <v>97.297619047619051</v>
      </c>
      <c r="Q2262" t="str">
        <f t="shared" si="215"/>
        <v>games</v>
      </c>
      <c r="R2262" t="str">
        <f t="shared" si="216"/>
        <v>tabletop games</v>
      </c>
      <c r="S2262" s="10">
        <f t="shared" si="217"/>
        <v>41695.016782407409</v>
      </c>
      <c r="T2262" s="10">
        <f t="shared" si="218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8224</v>
      </c>
      <c r="H2263" t="s">
        <v>8228</v>
      </c>
      <c r="I2263">
        <v>1487093020</v>
      </c>
      <c r="J2263">
        <v>1485278620</v>
      </c>
      <c r="K2263" t="b">
        <v>0</v>
      </c>
      <c r="L2263" s="7">
        <v>210</v>
      </c>
      <c r="M2263" t="b">
        <v>1</v>
      </c>
      <c r="N2263" t="s">
        <v>8277</v>
      </c>
      <c r="O2263" s="5">
        <f t="shared" si="219"/>
        <v>779.5</v>
      </c>
      <c r="P2263" s="6">
        <f t="shared" si="214"/>
        <v>37.11904761904762</v>
      </c>
      <c r="Q2263" t="str">
        <f t="shared" si="215"/>
        <v>games</v>
      </c>
      <c r="R2263" t="str">
        <f t="shared" si="216"/>
        <v>tabletop games</v>
      </c>
      <c r="S2263" s="10">
        <f t="shared" si="217"/>
        <v>42759.724768518514</v>
      </c>
      <c r="T2263" s="10">
        <f t="shared" si="218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8226</v>
      </c>
      <c r="I2264">
        <v>1416268800</v>
      </c>
      <c r="J2264">
        <v>1413295358</v>
      </c>
      <c r="K2264" t="b">
        <v>0</v>
      </c>
      <c r="L2264" s="7">
        <v>181</v>
      </c>
      <c r="M2264" t="b">
        <v>1</v>
      </c>
      <c r="N2264" t="s">
        <v>8277</v>
      </c>
      <c r="O2264" s="5">
        <f t="shared" si="219"/>
        <v>154.15151515151516</v>
      </c>
      <c r="P2264" s="6">
        <f t="shared" si="214"/>
        <v>28.104972375690608</v>
      </c>
      <c r="Q2264" t="str">
        <f t="shared" si="215"/>
        <v>games</v>
      </c>
      <c r="R2264" t="str">
        <f t="shared" si="216"/>
        <v>tabletop games</v>
      </c>
      <c r="S2264" s="10">
        <f t="shared" si="217"/>
        <v>41926.585162037038</v>
      </c>
      <c r="T2264" s="10">
        <f t="shared" si="218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8224</v>
      </c>
      <c r="H2265" t="s">
        <v>8235</v>
      </c>
      <c r="I2265">
        <v>1422734313</v>
      </c>
      <c r="J2265">
        <v>1420919913</v>
      </c>
      <c r="K2265" t="b">
        <v>0</v>
      </c>
      <c r="L2265" s="7">
        <v>60</v>
      </c>
      <c r="M2265" t="b">
        <v>1</v>
      </c>
      <c r="N2265" t="s">
        <v>8277</v>
      </c>
      <c r="O2265" s="5">
        <f t="shared" si="219"/>
        <v>115.54666666666667</v>
      </c>
      <c r="P2265" s="6">
        <f t="shared" si="214"/>
        <v>144.43333333333334</v>
      </c>
      <c r="Q2265" t="str">
        <f t="shared" si="215"/>
        <v>games</v>
      </c>
      <c r="R2265" t="str">
        <f t="shared" si="216"/>
        <v>tabletop games</v>
      </c>
      <c r="S2265" s="10">
        <f t="shared" si="217"/>
        <v>42014.832326388889</v>
      </c>
      <c r="T2265" s="10">
        <f t="shared" si="218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8226</v>
      </c>
      <c r="I2266">
        <v>1463972400</v>
      </c>
      <c r="J2266">
        <v>1462543114</v>
      </c>
      <c r="K2266" t="b">
        <v>0</v>
      </c>
      <c r="L2266" s="7">
        <v>445</v>
      </c>
      <c r="M2266" t="b">
        <v>1</v>
      </c>
      <c r="N2266" t="s">
        <v>8277</v>
      </c>
      <c r="O2266" s="5">
        <f t="shared" si="219"/>
        <v>180.03333333333333</v>
      </c>
      <c r="P2266" s="6">
        <f t="shared" si="214"/>
        <v>24.274157303370785</v>
      </c>
      <c r="Q2266" t="str">
        <f t="shared" si="215"/>
        <v>games</v>
      </c>
      <c r="R2266" t="str">
        <f t="shared" si="216"/>
        <v>tabletop games</v>
      </c>
      <c r="S2266" s="10">
        <f t="shared" si="217"/>
        <v>42496.582337962958</v>
      </c>
      <c r="T2266" s="10">
        <f t="shared" si="218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8227</v>
      </c>
      <c r="I2267">
        <v>1479846507</v>
      </c>
      <c r="J2267">
        <v>1479241707</v>
      </c>
      <c r="K2267" t="b">
        <v>0</v>
      </c>
      <c r="L2267" s="7">
        <v>17</v>
      </c>
      <c r="M2267" t="b">
        <v>1</v>
      </c>
      <c r="N2267" t="s">
        <v>8277</v>
      </c>
      <c r="O2267" s="5">
        <f t="shared" si="219"/>
        <v>298.5</v>
      </c>
      <c r="P2267" s="6">
        <f t="shared" si="214"/>
        <v>35.117647058823529</v>
      </c>
      <c r="Q2267" t="str">
        <f t="shared" si="215"/>
        <v>games</v>
      </c>
      <c r="R2267" t="str">
        <f t="shared" si="216"/>
        <v>tabletop games</v>
      </c>
      <c r="S2267" s="10">
        <f t="shared" si="217"/>
        <v>42689.853090277778</v>
      </c>
      <c r="T2267" s="10">
        <f t="shared" si="218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8226</v>
      </c>
      <c r="I2268">
        <v>1461722400</v>
      </c>
      <c r="J2268">
        <v>1460235592</v>
      </c>
      <c r="K2268" t="b">
        <v>0</v>
      </c>
      <c r="L2268" s="7">
        <v>194</v>
      </c>
      <c r="M2268" t="b">
        <v>1</v>
      </c>
      <c r="N2268" t="s">
        <v>8277</v>
      </c>
      <c r="O2268" s="5">
        <f t="shared" si="219"/>
        <v>320.26666666666665</v>
      </c>
      <c r="P2268" s="6">
        <f t="shared" si="214"/>
        <v>24.762886597938145</v>
      </c>
      <c r="Q2268" t="str">
        <f t="shared" si="215"/>
        <v>games</v>
      </c>
      <c r="R2268" t="str">
        <f t="shared" si="216"/>
        <v>tabletop games</v>
      </c>
      <c r="S2268" s="10">
        <f t="shared" si="217"/>
        <v>42469.874907407408</v>
      </c>
      <c r="T2268" s="10">
        <f t="shared" si="218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8226</v>
      </c>
      <c r="I2269">
        <v>1419123600</v>
      </c>
      <c r="J2269">
        <v>1416945297</v>
      </c>
      <c r="K2269" t="b">
        <v>0</v>
      </c>
      <c r="L2269" s="7">
        <v>404</v>
      </c>
      <c r="M2269" t="b">
        <v>1</v>
      </c>
      <c r="N2269" t="s">
        <v>8277</v>
      </c>
      <c r="O2269" s="5">
        <f t="shared" si="219"/>
        <v>380.52499999999998</v>
      </c>
      <c r="P2269" s="6">
        <f t="shared" si="214"/>
        <v>188.37871287128712</v>
      </c>
      <c r="Q2269" t="str">
        <f t="shared" si="215"/>
        <v>games</v>
      </c>
      <c r="R2269" t="str">
        <f t="shared" si="216"/>
        <v>tabletop games</v>
      </c>
      <c r="S2269" s="10">
        <f t="shared" si="217"/>
        <v>41968.829826388886</v>
      </c>
      <c r="T2269" s="10">
        <f t="shared" si="218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8226</v>
      </c>
      <c r="I2270">
        <v>1489283915</v>
      </c>
      <c r="J2270">
        <v>1486691915</v>
      </c>
      <c r="K2270" t="b">
        <v>0</v>
      </c>
      <c r="L2270" s="7">
        <v>194</v>
      </c>
      <c r="M2270" t="b">
        <v>1</v>
      </c>
      <c r="N2270" t="s">
        <v>8277</v>
      </c>
      <c r="O2270" s="5">
        <f t="shared" si="219"/>
        <v>102.60000000000001</v>
      </c>
      <c r="P2270" s="6">
        <f t="shared" si="214"/>
        <v>148.08247422680412</v>
      </c>
      <c r="Q2270" t="str">
        <f t="shared" si="215"/>
        <v>games</v>
      </c>
      <c r="R2270" t="str">
        <f t="shared" si="216"/>
        <v>tabletop games</v>
      </c>
      <c r="S2270" s="10">
        <f t="shared" si="217"/>
        <v>42776.082349537035</v>
      </c>
      <c r="T2270" s="10">
        <f t="shared" si="218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8226</v>
      </c>
      <c r="I2271">
        <v>1488862800</v>
      </c>
      <c r="J2271">
        <v>1486745663</v>
      </c>
      <c r="K2271" t="b">
        <v>0</v>
      </c>
      <c r="L2271" s="7">
        <v>902</v>
      </c>
      <c r="M2271" t="b">
        <v>1</v>
      </c>
      <c r="N2271" t="s">
        <v>8277</v>
      </c>
      <c r="O2271" s="5">
        <f t="shared" si="219"/>
        <v>1801.64</v>
      </c>
      <c r="P2271" s="6">
        <f t="shared" si="214"/>
        <v>49.934589800443462</v>
      </c>
      <c r="Q2271" t="str">
        <f t="shared" si="215"/>
        <v>games</v>
      </c>
      <c r="R2271" t="str">
        <f t="shared" si="216"/>
        <v>tabletop games</v>
      </c>
      <c r="S2271" s="10">
        <f t="shared" si="217"/>
        <v>42776.704432870371</v>
      </c>
      <c r="T2271" s="10">
        <f t="shared" si="218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8226</v>
      </c>
      <c r="I2272">
        <v>1484085540</v>
      </c>
      <c r="J2272">
        <v>1482353513</v>
      </c>
      <c r="K2272" t="b">
        <v>0</v>
      </c>
      <c r="L2272" s="7">
        <v>1670</v>
      </c>
      <c r="M2272" t="b">
        <v>1</v>
      </c>
      <c r="N2272" t="s">
        <v>8277</v>
      </c>
      <c r="O2272" s="5">
        <f t="shared" si="219"/>
        <v>720.24800000000005</v>
      </c>
      <c r="P2272" s="6">
        <f t="shared" si="214"/>
        <v>107.82155688622754</v>
      </c>
      <c r="Q2272" t="str">
        <f t="shared" si="215"/>
        <v>games</v>
      </c>
      <c r="R2272" t="str">
        <f t="shared" si="216"/>
        <v>tabletop games</v>
      </c>
      <c r="S2272" s="10">
        <f t="shared" si="217"/>
        <v>42725.869363425925</v>
      </c>
      <c r="T2272" s="10">
        <f t="shared" si="218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8226</v>
      </c>
      <c r="I2273">
        <v>1481328004</v>
      </c>
      <c r="J2273">
        <v>1478736004</v>
      </c>
      <c r="K2273" t="b">
        <v>0</v>
      </c>
      <c r="L2273" s="7">
        <v>1328</v>
      </c>
      <c r="M2273" t="b">
        <v>1</v>
      </c>
      <c r="N2273" t="s">
        <v>8277</v>
      </c>
      <c r="O2273" s="5">
        <f t="shared" si="219"/>
        <v>283.09000000000003</v>
      </c>
      <c r="P2273" s="6">
        <f t="shared" si="214"/>
        <v>42.63403614457831</v>
      </c>
      <c r="Q2273" t="str">
        <f t="shared" si="215"/>
        <v>games</v>
      </c>
      <c r="R2273" t="str">
        <f t="shared" si="216"/>
        <v>tabletop games</v>
      </c>
      <c r="S2273" s="10">
        <f t="shared" si="217"/>
        <v>42684.000046296293</v>
      </c>
      <c r="T2273" s="10">
        <f t="shared" si="218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8226</v>
      </c>
      <c r="I2274">
        <v>1449506836</v>
      </c>
      <c r="J2274">
        <v>1446914836</v>
      </c>
      <c r="K2274" t="b">
        <v>0</v>
      </c>
      <c r="L2274" s="7">
        <v>944</v>
      </c>
      <c r="M2274" t="b">
        <v>1</v>
      </c>
      <c r="N2274" t="s">
        <v>8277</v>
      </c>
      <c r="O2274" s="5">
        <f t="shared" si="219"/>
        <v>1356.6000000000001</v>
      </c>
      <c r="P2274" s="6">
        <f t="shared" si="214"/>
        <v>14.370762711864407</v>
      </c>
      <c r="Q2274" t="str">
        <f t="shared" si="215"/>
        <v>games</v>
      </c>
      <c r="R2274" t="str">
        <f t="shared" si="216"/>
        <v>tabletop games</v>
      </c>
      <c r="S2274" s="10">
        <f t="shared" si="217"/>
        <v>42315.699490740735</v>
      </c>
      <c r="T2274" s="10">
        <f t="shared" si="218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8224</v>
      </c>
      <c r="H2275" t="s">
        <v>8231</v>
      </c>
      <c r="I2275">
        <v>1489320642</v>
      </c>
      <c r="J2275">
        <v>1487164242</v>
      </c>
      <c r="K2275" t="b">
        <v>0</v>
      </c>
      <c r="L2275" s="7">
        <v>147</v>
      </c>
      <c r="M2275" t="b">
        <v>1</v>
      </c>
      <c r="N2275" t="s">
        <v>8277</v>
      </c>
      <c r="O2275" s="5">
        <f t="shared" si="219"/>
        <v>220.35999999999999</v>
      </c>
      <c r="P2275" s="6">
        <f t="shared" si="214"/>
        <v>37.476190476190474</v>
      </c>
      <c r="Q2275" t="str">
        <f t="shared" si="215"/>
        <v>games</v>
      </c>
      <c r="R2275" t="str">
        <f t="shared" si="216"/>
        <v>tabletop games</v>
      </c>
      <c r="S2275" s="10">
        <f t="shared" si="217"/>
        <v>42781.549097222218</v>
      </c>
      <c r="T2275" s="10">
        <f t="shared" si="218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8226</v>
      </c>
      <c r="I2276">
        <v>1393156857</v>
      </c>
      <c r="J2276">
        <v>1390564857</v>
      </c>
      <c r="K2276" t="b">
        <v>0</v>
      </c>
      <c r="L2276" s="7">
        <v>99</v>
      </c>
      <c r="M2276" t="b">
        <v>1</v>
      </c>
      <c r="N2276" t="s">
        <v>8277</v>
      </c>
      <c r="O2276" s="5">
        <f t="shared" si="219"/>
        <v>119.6</v>
      </c>
      <c r="P2276" s="6">
        <f t="shared" si="214"/>
        <v>30.202020202020201</v>
      </c>
      <c r="Q2276" t="str">
        <f t="shared" si="215"/>
        <v>games</v>
      </c>
      <c r="R2276" t="str">
        <f t="shared" si="216"/>
        <v>tabletop games</v>
      </c>
      <c r="S2276" s="10">
        <f t="shared" si="217"/>
        <v>41663.500659722224</v>
      </c>
      <c r="T2276" s="10">
        <f t="shared" si="218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8227</v>
      </c>
      <c r="I2277">
        <v>1419259679</v>
      </c>
      <c r="J2277">
        <v>1416667679</v>
      </c>
      <c r="K2277" t="b">
        <v>0</v>
      </c>
      <c r="L2277" s="7">
        <v>79</v>
      </c>
      <c r="M2277" t="b">
        <v>1</v>
      </c>
      <c r="N2277" t="s">
        <v>8277</v>
      </c>
      <c r="O2277" s="5">
        <f t="shared" si="219"/>
        <v>407.76923076923077</v>
      </c>
      <c r="P2277" s="6">
        <f t="shared" si="214"/>
        <v>33.550632911392405</v>
      </c>
      <c r="Q2277" t="str">
        <f t="shared" si="215"/>
        <v>games</v>
      </c>
      <c r="R2277" t="str">
        <f t="shared" si="216"/>
        <v>tabletop games</v>
      </c>
      <c r="S2277" s="10">
        <f t="shared" si="217"/>
        <v>41965.616655092599</v>
      </c>
      <c r="T2277" s="10">
        <f t="shared" si="218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8226</v>
      </c>
      <c r="I2278">
        <v>1388936289</v>
      </c>
      <c r="J2278">
        <v>1386344289</v>
      </c>
      <c r="K2278" t="b">
        <v>0</v>
      </c>
      <c r="L2278" s="7">
        <v>75</v>
      </c>
      <c r="M2278" t="b">
        <v>1</v>
      </c>
      <c r="N2278" t="s">
        <v>8277</v>
      </c>
      <c r="O2278" s="5">
        <f t="shared" si="219"/>
        <v>105.81826105905425</v>
      </c>
      <c r="P2278" s="6">
        <f t="shared" si="214"/>
        <v>64.74666666666667</v>
      </c>
      <c r="Q2278" t="str">
        <f t="shared" si="215"/>
        <v>games</v>
      </c>
      <c r="R2278" t="str">
        <f t="shared" si="216"/>
        <v>tabletop games</v>
      </c>
      <c r="S2278" s="10">
        <f t="shared" si="217"/>
        <v>41614.651493055557</v>
      </c>
      <c r="T2278" s="10">
        <f t="shared" si="218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8226</v>
      </c>
      <c r="I2279">
        <v>1330359423</v>
      </c>
      <c r="J2279">
        <v>1327767423</v>
      </c>
      <c r="K2279" t="b">
        <v>0</v>
      </c>
      <c r="L2279" s="7">
        <v>207</v>
      </c>
      <c r="M2279" t="b">
        <v>1</v>
      </c>
      <c r="N2279" t="s">
        <v>8277</v>
      </c>
      <c r="O2279" s="5">
        <f t="shared" si="219"/>
        <v>141.08235294117648</v>
      </c>
      <c r="P2279" s="6">
        <f t="shared" si="214"/>
        <v>57.932367149758456</v>
      </c>
      <c r="Q2279" t="str">
        <f t="shared" si="215"/>
        <v>games</v>
      </c>
      <c r="R2279" t="str">
        <f t="shared" si="216"/>
        <v>tabletop games</v>
      </c>
      <c r="S2279" s="10">
        <f t="shared" si="217"/>
        <v>40936.678506944445</v>
      </c>
      <c r="T2279" s="10">
        <f t="shared" si="218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8224</v>
      </c>
      <c r="H2280" t="s">
        <v>8229</v>
      </c>
      <c r="I2280">
        <v>1451861940</v>
      </c>
      <c r="J2280">
        <v>1448902867</v>
      </c>
      <c r="K2280" t="b">
        <v>0</v>
      </c>
      <c r="L2280" s="7">
        <v>102</v>
      </c>
      <c r="M2280" t="b">
        <v>1</v>
      </c>
      <c r="N2280" t="s">
        <v>8277</v>
      </c>
      <c r="O2280" s="5">
        <f t="shared" si="219"/>
        <v>270.7</v>
      </c>
      <c r="P2280" s="6">
        <f t="shared" si="214"/>
        <v>53.078431372549019</v>
      </c>
      <c r="Q2280" t="str">
        <f t="shared" si="215"/>
        <v>games</v>
      </c>
      <c r="R2280" t="str">
        <f t="shared" si="216"/>
        <v>tabletop games</v>
      </c>
      <c r="S2280" s="10">
        <f t="shared" si="217"/>
        <v>42338.709108796291</v>
      </c>
      <c r="T2280" s="10">
        <f t="shared" si="218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8226</v>
      </c>
      <c r="I2281">
        <v>1423022400</v>
      </c>
      <c r="J2281">
        <v>1421436099</v>
      </c>
      <c r="K2281" t="b">
        <v>0</v>
      </c>
      <c r="L2281" s="7">
        <v>32</v>
      </c>
      <c r="M2281" t="b">
        <v>1</v>
      </c>
      <c r="N2281" t="s">
        <v>8277</v>
      </c>
      <c r="O2281" s="5">
        <f t="shared" si="219"/>
        <v>153.80000000000001</v>
      </c>
      <c r="P2281" s="6">
        <f t="shared" si="214"/>
        <v>48.0625</v>
      </c>
      <c r="Q2281" t="str">
        <f t="shared" si="215"/>
        <v>games</v>
      </c>
      <c r="R2281" t="str">
        <f t="shared" si="216"/>
        <v>tabletop games</v>
      </c>
      <c r="S2281" s="10">
        <f t="shared" si="217"/>
        <v>42020.806701388887</v>
      </c>
      <c r="T2281" s="10">
        <f t="shared" si="218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8226</v>
      </c>
      <c r="I2282">
        <v>1442501991</v>
      </c>
      <c r="J2282">
        <v>1439909991</v>
      </c>
      <c r="K2282" t="b">
        <v>0</v>
      </c>
      <c r="L2282" s="7">
        <v>480</v>
      </c>
      <c r="M2282" t="b">
        <v>1</v>
      </c>
      <c r="N2282" t="s">
        <v>8277</v>
      </c>
      <c r="O2282" s="5">
        <f t="shared" si="219"/>
        <v>403.57653061224488</v>
      </c>
      <c r="P2282" s="6">
        <f t="shared" si="214"/>
        <v>82.396874999999994</v>
      </c>
      <c r="Q2282" t="str">
        <f t="shared" si="215"/>
        <v>games</v>
      </c>
      <c r="R2282" t="str">
        <f t="shared" si="216"/>
        <v>tabletop games</v>
      </c>
      <c r="S2282" s="10">
        <f t="shared" si="217"/>
        <v>42234.624895833331</v>
      </c>
      <c r="T2282" s="10">
        <f t="shared" si="218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8226</v>
      </c>
      <c r="I2283">
        <v>1311576600</v>
      </c>
      <c r="J2283">
        <v>1306219897</v>
      </c>
      <c r="K2283" t="b">
        <v>0</v>
      </c>
      <c r="L2283" s="7">
        <v>11</v>
      </c>
      <c r="M2283" t="b">
        <v>1</v>
      </c>
      <c r="N2283" t="s">
        <v>8256</v>
      </c>
      <c r="O2283" s="5">
        <f t="shared" si="219"/>
        <v>185</v>
      </c>
      <c r="P2283" s="6">
        <f t="shared" si="214"/>
        <v>50.454545454545453</v>
      </c>
      <c r="Q2283" t="str">
        <f t="shared" si="215"/>
        <v>music</v>
      </c>
      <c r="R2283" t="str">
        <f t="shared" si="216"/>
        <v>rock</v>
      </c>
      <c r="S2283" s="10">
        <f t="shared" si="217"/>
        <v>40687.285844907405</v>
      </c>
      <c r="T2283" s="10">
        <f t="shared" si="218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8226</v>
      </c>
      <c r="I2284">
        <v>1452744686</v>
      </c>
      <c r="J2284">
        <v>1447560686</v>
      </c>
      <c r="K2284" t="b">
        <v>0</v>
      </c>
      <c r="L2284" s="7">
        <v>12</v>
      </c>
      <c r="M2284" t="b">
        <v>1</v>
      </c>
      <c r="N2284" t="s">
        <v>8256</v>
      </c>
      <c r="O2284" s="5">
        <f t="shared" si="219"/>
        <v>185.33333333333331</v>
      </c>
      <c r="P2284" s="6">
        <f t="shared" si="214"/>
        <v>115.83333333333333</v>
      </c>
      <c r="Q2284" t="str">
        <f t="shared" si="215"/>
        <v>music</v>
      </c>
      <c r="R2284" t="str">
        <f t="shared" si="216"/>
        <v>rock</v>
      </c>
      <c r="S2284" s="10">
        <f t="shared" si="217"/>
        <v>42323.17460648148</v>
      </c>
      <c r="T2284" s="10">
        <f t="shared" si="218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8226</v>
      </c>
      <c r="I2285">
        <v>1336528804</v>
      </c>
      <c r="J2285">
        <v>1331348404</v>
      </c>
      <c r="K2285" t="b">
        <v>0</v>
      </c>
      <c r="L2285" s="7">
        <v>48</v>
      </c>
      <c r="M2285" t="b">
        <v>1</v>
      </c>
      <c r="N2285" t="s">
        <v>8256</v>
      </c>
      <c r="O2285" s="5">
        <f t="shared" si="219"/>
        <v>100.85533333333332</v>
      </c>
      <c r="P2285" s="6">
        <f t="shared" si="214"/>
        <v>63.03458333333333</v>
      </c>
      <c r="Q2285" t="str">
        <f t="shared" si="215"/>
        <v>music</v>
      </c>
      <c r="R2285" t="str">
        <f t="shared" si="216"/>
        <v>rock</v>
      </c>
      <c r="S2285" s="10">
        <f t="shared" si="217"/>
        <v>40978.125046296293</v>
      </c>
      <c r="T2285" s="10">
        <f t="shared" si="218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8226</v>
      </c>
      <c r="I2286">
        <v>1299902400</v>
      </c>
      <c r="J2286">
        <v>1297451245</v>
      </c>
      <c r="K2286" t="b">
        <v>0</v>
      </c>
      <c r="L2286" s="7">
        <v>59</v>
      </c>
      <c r="M2286" t="b">
        <v>1</v>
      </c>
      <c r="N2286" t="s">
        <v>8256</v>
      </c>
      <c r="O2286" s="5">
        <f>(E2286/D2286)*100</f>
        <v>106.22116666666668</v>
      </c>
      <c r="P2286" s="6">
        <f t="shared" si="214"/>
        <v>108.02152542372882</v>
      </c>
      <c r="Q2286" t="str">
        <f t="shared" si="215"/>
        <v>music</v>
      </c>
      <c r="R2286" t="str">
        <f t="shared" si="216"/>
        <v>rock</v>
      </c>
      <c r="S2286" s="10">
        <f t="shared" si="217"/>
        <v>40585.796817129631</v>
      </c>
      <c r="T2286" s="10">
        <f t="shared" si="218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8226</v>
      </c>
      <c r="I2287">
        <v>1340944043</v>
      </c>
      <c r="J2287">
        <v>1338352043</v>
      </c>
      <c r="K2287" t="b">
        <v>0</v>
      </c>
      <c r="L2287" s="7">
        <v>79</v>
      </c>
      <c r="M2287" t="b">
        <v>1</v>
      </c>
      <c r="N2287" t="s">
        <v>8256</v>
      </c>
      <c r="O2287" s="5">
        <f t="shared" ref="O2287:O2350" si="220">(E2287/D2287)*100</f>
        <v>121.36666666666667</v>
      </c>
      <c r="P2287" s="6">
        <f t="shared" si="214"/>
        <v>46.088607594936711</v>
      </c>
      <c r="Q2287" t="str">
        <f t="shared" si="215"/>
        <v>music</v>
      </c>
      <c r="R2287" t="str">
        <f t="shared" si="216"/>
        <v>rock</v>
      </c>
      <c r="S2287" s="10">
        <f t="shared" si="217"/>
        <v>41059.185682870368</v>
      </c>
      <c r="T2287" s="10">
        <f t="shared" si="218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8226</v>
      </c>
      <c r="I2288">
        <v>1378439940</v>
      </c>
      <c r="J2288">
        <v>1376003254</v>
      </c>
      <c r="K2288" t="b">
        <v>0</v>
      </c>
      <c r="L2288" s="7">
        <v>14</v>
      </c>
      <c r="M2288" t="b">
        <v>1</v>
      </c>
      <c r="N2288" t="s">
        <v>8256</v>
      </c>
      <c r="O2288" s="5">
        <f t="shared" si="220"/>
        <v>100.06666666666666</v>
      </c>
      <c r="P2288" s="6">
        <f t="shared" si="214"/>
        <v>107.21428571428571</v>
      </c>
      <c r="Q2288" t="str">
        <f t="shared" si="215"/>
        <v>music</v>
      </c>
      <c r="R2288" t="str">
        <f t="shared" si="216"/>
        <v>rock</v>
      </c>
      <c r="S2288" s="10">
        <f t="shared" si="217"/>
        <v>41494.963587962964</v>
      </c>
      <c r="T2288" s="10">
        <f t="shared" si="218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8226</v>
      </c>
      <c r="I2289">
        <v>1403539260</v>
      </c>
      <c r="J2289">
        <v>1401724860</v>
      </c>
      <c r="K2289" t="b">
        <v>0</v>
      </c>
      <c r="L2289" s="7">
        <v>106</v>
      </c>
      <c r="M2289" t="b">
        <v>1</v>
      </c>
      <c r="N2289" t="s">
        <v>8256</v>
      </c>
      <c r="O2289" s="5">
        <f t="shared" si="220"/>
        <v>119.97755555555555</v>
      </c>
      <c r="P2289" s="6">
        <f t="shared" si="214"/>
        <v>50.9338679245283</v>
      </c>
      <c r="Q2289" t="str">
        <f t="shared" si="215"/>
        <v>music</v>
      </c>
      <c r="R2289" t="str">
        <f t="shared" si="216"/>
        <v>rock</v>
      </c>
      <c r="S2289" s="10">
        <f t="shared" si="217"/>
        <v>41792.667361111111</v>
      </c>
      <c r="T2289" s="10">
        <f t="shared" si="218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8226</v>
      </c>
      <c r="I2290">
        <v>1340733600</v>
      </c>
      <c r="J2290">
        <v>1339098689</v>
      </c>
      <c r="K2290" t="b">
        <v>0</v>
      </c>
      <c r="L2290" s="7">
        <v>25</v>
      </c>
      <c r="M2290" t="b">
        <v>1</v>
      </c>
      <c r="N2290" t="s">
        <v>8256</v>
      </c>
      <c r="O2290" s="5">
        <f t="shared" si="220"/>
        <v>100.1</v>
      </c>
      <c r="P2290" s="6">
        <f t="shared" si="214"/>
        <v>40.04</v>
      </c>
      <c r="Q2290" t="str">
        <f t="shared" si="215"/>
        <v>music</v>
      </c>
      <c r="R2290" t="str">
        <f t="shared" si="216"/>
        <v>rock</v>
      </c>
      <c r="S2290" s="10">
        <f t="shared" si="217"/>
        <v>41067.827418981484</v>
      </c>
      <c r="T2290" s="10">
        <f t="shared" si="218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8226</v>
      </c>
      <c r="I2291">
        <v>1386372120</v>
      </c>
      <c r="J2291">
        <v>1382659060</v>
      </c>
      <c r="K2291" t="b">
        <v>0</v>
      </c>
      <c r="L2291" s="7">
        <v>25</v>
      </c>
      <c r="M2291" t="b">
        <v>1</v>
      </c>
      <c r="N2291" t="s">
        <v>8256</v>
      </c>
      <c r="O2291" s="5">
        <f t="shared" si="220"/>
        <v>107.4</v>
      </c>
      <c r="P2291" s="6">
        <f t="shared" si="214"/>
        <v>64.44</v>
      </c>
      <c r="Q2291" t="str">
        <f t="shared" si="215"/>
        <v>music</v>
      </c>
      <c r="R2291" t="str">
        <f t="shared" si="216"/>
        <v>rock</v>
      </c>
      <c r="S2291" s="10">
        <f t="shared" si="217"/>
        <v>41571.998379629629</v>
      </c>
      <c r="T2291" s="10">
        <f t="shared" si="218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8226</v>
      </c>
      <c r="I2292">
        <v>1259686800</v>
      </c>
      <c r="J2292">
        <v>1252908330</v>
      </c>
      <c r="K2292" t="b">
        <v>0</v>
      </c>
      <c r="L2292" s="7">
        <v>29</v>
      </c>
      <c r="M2292" t="b">
        <v>1</v>
      </c>
      <c r="N2292" t="s">
        <v>8256</v>
      </c>
      <c r="O2292" s="5">
        <f t="shared" si="220"/>
        <v>104.06666666666666</v>
      </c>
      <c r="P2292" s="6">
        <f t="shared" si="214"/>
        <v>53.827586206896555</v>
      </c>
      <c r="Q2292" t="str">
        <f t="shared" si="215"/>
        <v>music</v>
      </c>
      <c r="R2292" t="str">
        <f t="shared" si="216"/>
        <v>rock</v>
      </c>
      <c r="S2292" s="10">
        <f t="shared" si="217"/>
        <v>40070.253819444442</v>
      </c>
      <c r="T2292" s="10">
        <f t="shared" si="218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8226</v>
      </c>
      <c r="I2293">
        <v>1335153600</v>
      </c>
      <c r="J2293">
        <v>1332199618</v>
      </c>
      <c r="K2293" t="b">
        <v>0</v>
      </c>
      <c r="L2293" s="7">
        <v>43</v>
      </c>
      <c r="M2293" t="b">
        <v>1</v>
      </c>
      <c r="N2293" t="s">
        <v>8256</v>
      </c>
      <c r="O2293" s="5">
        <f t="shared" si="220"/>
        <v>172.8</v>
      </c>
      <c r="P2293" s="6">
        <f t="shared" si="214"/>
        <v>100.46511627906976</v>
      </c>
      <c r="Q2293" t="str">
        <f t="shared" si="215"/>
        <v>music</v>
      </c>
      <c r="R2293" t="str">
        <f t="shared" si="216"/>
        <v>rock</v>
      </c>
      <c r="S2293" s="10">
        <f t="shared" si="217"/>
        <v>40987.977060185185</v>
      </c>
      <c r="T2293" s="10">
        <f t="shared" si="218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8226</v>
      </c>
      <c r="I2294">
        <v>1334767476</v>
      </c>
      <c r="J2294">
        <v>1332175476</v>
      </c>
      <c r="K2294" t="b">
        <v>0</v>
      </c>
      <c r="L2294" s="7">
        <v>46</v>
      </c>
      <c r="M2294" t="b">
        <v>1</v>
      </c>
      <c r="N2294" t="s">
        <v>8256</v>
      </c>
      <c r="O2294" s="5">
        <f t="shared" si="220"/>
        <v>107.2505</v>
      </c>
      <c r="P2294" s="6">
        <f t="shared" si="214"/>
        <v>46.630652173913049</v>
      </c>
      <c r="Q2294" t="str">
        <f t="shared" si="215"/>
        <v>music</v>
      </c>
      <c r="R2294" t="str">
        <f t="shared" si="216"/>
        <v>rock</v>
      </c>
      <c r="S2294" s="10">
        <f t="shared" si="217"/>
        <v>40987.697638888887</v>
      </c>
      <c r="T2294" s="10">
        <f t="shared" si="218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8226</v>
      </c>
      <c r="I2295">
        <v>1348545540</v>
      </c>
      <c r="J2295">
        <v>1346345999</v>
      </c>
      <c r="K2295" t="b">
        <v>0</v>
      </c>
      <c r="L2295" s="7">
        <v>27</v>
      </c>
      <c r="M2295" t="b">
        <v>1</v>
      </c>
      <c r="N2295" t="s">
        <v>8256</v>
      </c>
      <c r="O2295" s="5">
        <f t="shared" si="220"/>
        <v>108.23529411764706</v>
      </c>
      <c r="P2295" s="6">
        <f t="shared" si="214"/>
        <v>34.074074074074076</v>
      </c>
      <c r="Q2295" t="str">
        <f t="shared" si="215"/>
        <v>music</v>
      </c>
      <c r="R2295" t="str">
        <f t="shared" si="216"/>
        <v>rock</v>
      </c>
      <c r="S2295" s="10">
        <f t="shared" si="217"/>
        <v>41151.708321759259</v>
      </c>
      <c r="T2295" s="10">
        <f t="shared" si="218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8226</v>
      </c>
      <c r="I2296">
        <v>1358702480</v>
      </c>
      <c r="J2296">
        <v>1356110480</v>
      </c>
      <c r="K2296" t="b">
        <v>0</v>
      </c>
      <c r="L2296" s="7">
        <v>112</v>
      </c>
      <c r="M2296" t="b">
        <v>1</v>
      </c>
      <c r="N2296" t="s">
        <v>8256</v>
      </c>
      <c r="O2296" s="5">
        <f t="shared" si="220"/>
        <v>146.08079999999998</v>
      </c>
      <c r="P2296" s="6">
        <f t="shared" si="214"/>
        <v>65.214642857142863</v>
      </c>
      <c r="Q2296" t="str">
        <f t="shared" si="215"/>
        <v>music</v>
      </c>
      <c r="R2296" t="str">
        <f t="shared" si="216"/>
        <v>rock</v>
      </c>
      <c r="S2296" s="10">
        <f t="shared" si="217"/>
        <v>41264.72314814815</v>
      </c>
      <c r="T2296" s="10">
        <f t="shared" si="218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8226</v>
      </c>
      <c r="I2297">
        <v>1359240856</v>
      </c>
      <c r="J2297">
        <v>1356648856</v>
      </c>
      <c r="K2297" t="b">
        <v>0</v>
      </c>
      <c r="L2297" s="7">
        <v>34</v>
      </c>
      <c r="M2297" t="b">
        <v>1</v>
      </c>
      <c r="N2297" t="s">
        <v>8256</v>
      </c>
      <c r="O2297" s="5">
        <f t="shared" si="220"/>
        <v>125.25</v>
      </c>
      <c r="P2297" s="6">
        <f t="shared" si="214"/>
        <v>44.205882352941174</v>
      </c>
      <c r="Q2297" t="str">
        <f t="shared" si="215"/>
        <v>music</v>
      </c>
      <c r="R2297" t="str">
        <f t="shared" si="216"/>
        <v>rock</v>
      </c>
      <c r="S2297" s="10">
        <f t="shared" si="217"/>
        <v>41270.954351851848</v>
      </c>
      <c r="T2297" s="10">
        <f t="shared" si="218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8226</v>
      </c>
      <c r="I2298">
        <v>1330018426</v>
      </c>
      <c r="J2298">
        <v>1326994426</v>
      </c>
      <c r="K2298" t="b">
        <v>0</v>
      </c>
      <c r="L2298" s="7">
        <v>145</v>
      </c>
      <c r="M2298" t="b">
        <v>1</v>
      </c>
      <c r="N2298" t="s">
        <v>8256</v>
      </c>
      <c r="O2298" s="5">
        <f t="shared" si="220"/>
        <v>149.07142857142856</v>
      </c>
      <c r="P2298" s="6">
        <f t="shared" si="214"/>
        <v>71.965517241379317</v>
      </c>
      <c r="Q2298" t="str">
        <f t="shared" si="215"/>
        <v>music</v>
      </c>
      <c r="R2298" t="str">
        <f t="shared" si="216"/>
        <v>rock</v>
      </c>
      <c r="S2298" s="10">
        <f t="shared" si="217"/>
        <v>40927.731782407405</v>
      </c>
      <c r="T2298" s="10">
        <f t="shared" si="218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8226</v>
      </c>
      <c r="I2299">
        <v>1331697540</v>
      </c>
      <c r="J2299">
        <v>1328749249</v>
      </c>
      <c r="K2299" t="b">
        <v>0</v>
      </c>
      <c r="L2299" s="7">
        <v>19</v>
      </c>
      <c r="M2299" t="b">
        <v>1</v>
      </c>
      <c r="N2299" t="s">
        <v>8256</v>
      </c>
      <c r="O2299" s="5">
        <f t="shared" si="220"/>
        <v>100.6</v>
      </c>
      <c r="P2299" s="6">
        <f t="shared" si="214"/>
        <v>52.94736842105263</v>
      </c>
      <c r="Q2299" t="str">
        <f t="shared" si="215"/>
        <v>music</v>
      </c>
      <c r="R2299" t="str">
        <f t="shared" si="216"/>
        <v>rock</v>
      </c>
      <c r="S2299" s="10">
        <f t="shared" si="217"/>
        <v>40948.042233796295</v>
      </c>
      <c r="T2299" s="10">
        <f t="shared" si="218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8226</v>
      </c>
      <c r="I2300">
        <v>1395861033</v>
      </c>
      <c r="J2300">
        <v>1393272633</v>
      </c>
      <c r="K2300" t="b">
        <v>0</v>
      </c>
      <c r="L2300" s="7">
        <v>288</v>
      </c>
      <c r="M2300" t="b">
        <v>1</v>
      </c>
      <c r="N2300" t="s">
        <v>8256</v>
      </c>
      <c r="O2300" s="5">
        <f t="shared" si="220"/>
        <v>105.07333333333332</v>
      </c>
      <c r="P2300" s="6">
        <f t="shared" si="214"/>
        <v>109.45138888888889</v>
      </c>
      <c r="Q2300" t="str">
        <f t="shared" si="215"/>
        <v>music</v>
      </c>
      <c r="R2300" t="str">
        <f t="shared" si="216"/>
        <v>rock</v>
      </c>
      <c r="S2300" s="10">
        <f t="shared" si="217"/>
        <v>41694.84065972222</v>
      </c>
      <c r="T2300" s="10">
        <f t="shared" si="218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8226</v>
      </c>
      <c r="I2301">
        <v>1296953209</v>
      </c>
      <c r="J2301">
        <v>1295657209</v>
      </c>
      <c r="K2301" t="b">
        <v>0</v>
      </c>
      <c r="L2301" s="7">
        <v>14</v>
      </c>
      <c r="M2301" t="b">
        <v>1</v>
      </c>
      <c r="N2301" t="s">
        <v>8256</v>
      </c>
      <c r="O2301" s="5">
        <f t="shared" si="220"/>
        <v>350.16666666666663</v>
      </c>
      <c r="P2301" s="6">
        <f t="shared" si="214"/>
        <v>75.035714285714292</v>
      </c>
      <c r="Q2301" t="str">
        <f t="shared" si="215"/>
        <v>music</v>
      </c>
      <c r="R2301" t="str">
        <f t="shared" si="216"/>
        <v>rock</v>
      </c>
      <c r="S2301" s="10">
        <f t="shared" si="217"/>
        <v>40565.032511574071</v>
      </c>
      <c r="T2301" s="10">
        <f t="shared" si="218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8226</v>
      </c>
      <c r="I2302">
        <v>1340904416</v>
      </c>
      <c r="J2302">
        <v>1339694816</v>
      </c>
      <c r="K2302" t="b">
        <v>0</v>
      </c>
      <c r="L2302" s="7">
        <v>7</v>
      </c>
      <c r="M2302" t="b">
        <v>1</v>
      </c>
      <c r="N2302" t="s">
        <v>8256</v>
      </c>
      <c r="O2302" s="5">
        <f t="shared" si="220"/>
        <v>101.25</v>
      </c>
      <c r="P2302" s="6">
        <f t="shared" si="214"/>
        <v>115.71428571428571</v>
      </c>
      <c r="Q2302" t="str">
        <f t="shared" si="215"/>
        <v>music</v>
      </c>
      <c r="R2302" t="str">
        <f t="shared" si="216"/>
        <v>rock</v>
      </c>
      <c r="S2302" s="10">
        <f t="shared" si="217"/>
        <v>41074.727037037039</v>
      </c>
      <c r="T2302" s="10">
        <f t="shared" si="218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8226</v>
      </c>
      <c r="I2303">
        <v>1371785496</v>
      </c>
      <c r="J2303">
        <v>1369193496</v>
      </c>
      <c r="K2303" t="b">
        <v>1</v>
      </c>
      <c r="L2303" s="7">
        <v>211</v>
      </c>
      <c r="M2303" t="b">
        <v>1</v>
      </c>
      <c r="N2303" t="s">
        <v>8259</v>
      </c>
      <c r="O2303" s="5">
        <f t="shared" si="220"/>
        <v>133.6044</v>
      </c>
      <c r="P2303" s="6">
        <f t="shared" si="214"/>
        <v>31.659810426540286</v>
      </c>
      <c r="Q2303" t="str">
        <f t="shared" si="215"/>
        <v>music</v>
      </c>
      <c r="R2303" t="str">
        <f t="shared" si="216"/>
        <v>indie rock</v>
      </c>
      <c r="S2303" s="10">
        <f t="shared" si="217"/>
        <v>41416.146944444445</v>
      </c>
      <c r="T2303" s="10">
        <f t="shared" si="218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8226</v>
      </c>
      <c r="I2304">
        <v>1388473200</v>
      </c>
      <c r="J2304">
        <v>1385585434</v>
      </c>
      <c r="K2304" t="b">
        <v>1</v>
      </c>
      <c r="L2304" s="7">
        <v>85</v>
      </c>
      <c r="M2304" t="b">
        <v>1</v>
      </c>
      <c r="N2304" t="s">
        <v>8259</v>
      </c>
      <c r="O2304" s="5">
        <f t="shared" si="220"/>
        <v>170.65217391304347</v>
      </c>
      <c r="P2304" s="6">
        <f t="shared" si="214"/>
        <v>46.176470588235297</v>
      </c>
      <c r="Q2304" t="str">
        <f t="shared" si="215"/>
        <v>music</v>
      </c>
      <c r="R2304" t="str">
        <f t="shared" si="216"/>
        <v>indie rock</v>
      </c>
      <c r="S2304" s="10">
        <f t="shared" si="217"/>
        <v>41605.868449074071</v>
      </c>
      <c r="T2304" s="10">
        <f t="shared" si="218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8226</v>
      </c>
      <c r="I2305">
        <v>1323747596</v>
      </c>
      <c r="J2305">
        <v>1320287996</v>
      </c>
      <c r="K2305" t="b">
        <v>1</v>
      </c>
      <c r="L2305" s="7">
        <v>103</v>
      </c>
      <c r="M2305" t="b">
        <v>1</v>
      </c>
      <c r="N2305" t="s">
        <v>8259</v>
      </c>
      <c r="O2305" s="5">
        <f t="shared" si="220"/>
        <v>109.35829457364341</v>
      </c>
      <c r="P2305" s="6">
        <f t="shared" si="214"/>
        <v>68.481650485436887</v>
      </c>
      <c r="Q2305" t="str">
        <f t="shared" si="215"/>
        <v>music</v>
      </c>
      <c r="R2305" t="str">
        <f t="shared" si="216"/>
        <v>indie rock</v>
      </c>
      <c r="S2305" s="10">
        <f t="shared" si="217"/>
        <v>40850.111064814817</v>
      </c>
      <c r="T2305" s="10">
        <f t="shared" si="218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8226</v>
      </c>
      <c r="I2306">
        <v>1293857940</v>
      </c>
      <c r="J2306">
        <v>1290281691</v>
      </c>
      <c r="K2306" t="b">
        <v>1</v>
      </c>
      <c r="L2306" s="7">
        <v>113</v>
      </c>
      <c r="M2306" t="b">
        <v>1</v>
      </c>
      <c r="N2306" t="s">
        <v>8259</v>
      </c>
      <c r="O2306" s="5">
        <f t="shared" si="220"/>
        <v>100.70033333333335</v>
      </c>
      <c r="P2306" s="6">
        <f t="shared" si="214"/>
        <v>53.469203539823013</v>
      </c>
      <c r="Q2306" t="str">
        <f t="shared" si="215"/>
        <v>music</v>
      </c>
      <c r="R2306" t="str">
        <f t="shared" si="216"/>
        <v>indie rock</v>
      </c>
      <c r="S2306" s="10">
        <f t="shared" si="217"/>
        <v>40502.815868055557</v>
      </c>
      <c r="T2306" s="10">
        <f t="shared" si="218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8226</v>
      </c>
      <c r="I2307">
        <v>1407520800</v>
      </c>
      <c r="J2307">
        <v>1405356072</v>
      </c>
      <c r="K2307" t="b">
        <v>1</v>
      </c>
      <c r="L2307" s="7">
        <v>167</v>
      </c>
      <c r="M2307" t="b">
        <v>1</v>
      </c>
      <c r="N2307" t="s">
        <v>8259</v>
      </c>
      <c r="O2307" s="5">
        <f t="shared" si="220"/>
        <v>101.22777777777779</v>
      </c>
      <c r="P2307" s="6">
        <f t="shared" ref="P2307:P2370" si="221">IF(L2307,E2307/L2307,0)</f>
        <v>109.10778443113773</v>
      </c>
      <c r="Q2307" t="str">
        <f t="shared" ref="Q2307:Q2370" si="222">LEFT(N2307,SEARCH("/",N2307,1)-1)</f>
        <v>music</v>
      </c>
      <c r="R2307" t="str">
        <f t="shared" ref="R2307:R2370" si="223">RIGHT(N2307,LEN(N2307)-SEARCH("/",N2307))</f>
        <v>indie rock</v>
      </c>
      <c r="S2307" s="10">
        <f t="shared" ref="S2307:S2370" si="224">(((J2307/60)/60/24)+DATE(1970,1,1))</f>
        <v>41834.695277777777</v>
      </c>
      <c r="T2307" s="10">
        <f t="shared" ref="T2307:T2370" si="225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8226</v>
      </c>
      <c r="I2308">
        <v>1331352129</v>
      </c>
      <c r="J2308">
        <v>1328760129</v>
      </c>
      <c r="K2308" t="b">
        <v>1</v>
      </c>
      <c r="L2308" s="7">
        <v>73</v>
      </c>
      <c r="M2308" t="b">
        <v>1</v>
      </c>
      <c r="N2308" t="s">
        <v>8259</v>
      </c>
      <c r="O2308" s="5">
        <f t="shared" si="220"/>
        <v>106.75857142857143</v>
      </c>
      <c r="P2308" s="6">
        <f t="shared" si="221"/>
        <v>51.185616438356163</v>
      </c>
      <c r="Q2308" t="str">
        <f t="shared" si="222"/>
        <v>music</v>
      </c>
      <c r="R2308" t="str">
        <f t="shared" si="223"/>
        <v>indie rock</v>
      </c>
      <c r="S2308" s="10">
        <f t="shared" si="224"/>
        <v>40948.16815972222</v>
      </c>
      <c r="T2308" s="10">
        <f t="shared" si="225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8226</v>
      </c>
      <c r="I2309">
        <v>1336245328</v>
      </c>
      <c r="J2309">
        <v>1333653333</v>
      </c>
      <c r="K2309" t="b">
        <v>1</v>
      </c>
      <c r="L2309" s="7">
        <v>75</v>
      </c>
      <c r="M2309" t="b">
        <v>1</v>
      </c>
      <c r="N2309" t="s">
        <v>8259</v>
      </c>
      <c r="O2309" s="5">
        <f t="shared" si="220"/>
        <v>106.65777537961894</v>
      </c>
      <c r="P2309" s="6">
        <f t="shared" si="221"/>
        <v>27.936800000000002</v>
      </c>
      <c r="Q2309" t="str">
        <f t="shared" si="222"/>
        <v>music</v>
      </c>
      <c r="R2309" t="str">
        <f t="shared" si="223"/>
        <v>indie rock</v>
      </c>
      <c r="S2309" s="10">
        <f t="shared" si="224"/>
        <v>41004.802465277775</v>
      </c>
      <c r="T2309" s="10">
        <f t="shared" si="225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8226</v>
      </c>
      <c r="I2310">
        <v>1409274000</v>
      </c>
      <c r="J2310">
        <v>1406847996</v>
      </c>
      <c r="K2310" t="b">
        <v>1</v>
      </c>
      <c r="L2310" s="7">
        <v>614</v>
      </c>
      <c r="M2310" t="b">
        <v>1</v>
      </c>
      <c r="N2310" t="s">
        <v>8259</v>
      </c>
      <c r="O2310" s="5">
        <f t="shared" si="220"/>
        <v>101.30622</v>
      </c>
      <c r="P2310" s="6">
        <f t="shared" si="221"/>
        <v>82.496921824104234</v>
      </c>
      <c r="Q2310" t="str">
        <f t="shared" si="222"/>
        <v>music</v>
      </c>
      <c r="R2310" t="str">
        <f t="shared" si="223"/>
        <v>indie rock</v>
      </c>
      <c r="S2310" s="10">
        <f t="shared" si="224"/>
        <v>41851.962916666671</v>
      </c>
      <c r="T2310" s="10">
        <f t="shared" si="225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8226</v>
      </c>
      <c r="I2311">
        <v>1362872537</v>
      </c>
      <c r="J2311">
        <v>1359848537</v>
      </c>
      <c r="K2311" t="b">
        <v>1</v>
      </c>
      <c r="L2311" s="7">
        <v>107</v>
      </c>
      <c r="M2311" t="b">
        <v>1</v>
      </c>
      <c r="N2311" t="s">
        <v>8259</v>
      </c>
      <c r="O2311" s="5">
        <f t="shared" si="220"/>
        <v>106.67450000000001</v>
      </c>
      <c r="P2311" s="6">
        <f t="shared" si="221"/>
        <v>59.817476635514019</v>
      </c>
      <c r="Q2311" t="str">
        <f t="shared" si="222"/>
        <v>music</v>
      </c>
      <c r="R2311" t="str">
        <f t="shared" si="223"/>
        <v>indie rock</v>
      </c>
      <c r="S2311" s="10">
        <f t="shared" si="224"/>
        <v>41307.987696759257</v>
      </c>
      <c r="T2311" s="10">
        <f t="shared" si="225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8226</v>
      </c>
      <c r="I2312">
        <v>1363889015</v>
      </c>
      <c r="J2312">
        <v>1361300615</v>
      </c>
      <c r="K2312" t="b">
        <v>1</v>
      </c>
      <c r="L2312" s="7">
        <v>1224</v>
      </c>
      <c r="M2312" t="b">
        <v>1</v>
      </c>
      <c r="N2312" t="s">
        <v>8259</v>
      </c>
      <c r="O2312" s="5">
        <f t="shared" si="220"/>
        <v>428.83978378378379</v>
      </c>
      <c r="P2312" s="6">
        <f t="shared" si="221"/>
        <v>64.816470588235291</v>
      </c>
      <c r="Q2312" t="str">
        <f t="shared" si="222"/>
        <v>music</v>
      </c>
      <c r="R2312" t="str">
        <f t="shared" si="223"/>
        <v>indie rock</v>
      </c>
      <c r="S2312" s="10">
        <f t="shared" si="224"/>
        <v>41324.79415509259</v>
      </c>
      <c r="T2312" s="10">
        <f t="shared" si="225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8226</v>
      </c>
      <c r="I2313">
        <v>1399421189</v>
      </c>
      <c r="J2313">
        <v>1396829189</v>
      </c>
      <c r="K2313" t="b">
        <v>1</v>
      </c>
      <c r="L2313" s="7">
        <v>104</v>
      </c>
      <c r="M2313" t="b">
        <v>1</v>
      </c>
      <c r="N2313" t="s">
        <v>8259</v>
      </c>
      <c r="O2313" s="5">
        <f t="shared" si="220"/>
        <v>104.11111111111111</v>
      </c>
      <c r="P2313" s="6">
        <f t="shared" si="221"/>
        <v>90.09615384615384</v>
      </c>
      <c r="Q2313" t="str">
        <f t="shared" si="222"/>
        <v>music</v>
      </c>
      <c r="R2313" t="str">
        <f t="shared" si="223"/>
        <v>indie rock</v>
      </c>
      <c r="S2313" s="10">
        <f t="shared" si="224"/>
        <v>41736.004502314812</v>
      </c>
      <c r="T2313" s="10">
        <f t="shared" si="22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8226</v>
      </c>
      <c r="I2314">
        <v>1397862000</v>
      </c>
      <c r="J2314">
        <v>1395155478</v>
      </c>
      <c r="K2314" t="b">
        <v>1</v>
      </c>
      <c r="L2314" s="7">
        <v>79</v>
      </c>
      <c r="M2314" t="b">
        <v>1</v>
      </c>
      <c r="N2314" t="s">
        <v>8259</v>
      </c>
      <c r="O2314" s="5">
        <f t="shared" si="220"/>
        <v>107.86666666666666</v>
      </c>
      <c r="P2314" s="6">
        <f t="shared" si="221"/>
        <v>40.962025316455694</v>
      </c>
      <c r="Q2314" t="str">
        <f t="shared" si="222"/>
        <v>music</v>
      </c>
      <c r="R2314" t="str">
        <f t="shared" si="223"/>
        <v>indie rock</v>
      </c>
      <c r="S2314" s="10">
        <f t="shared" si="224"/>
        <v>41716.632847222223</v>
      </c>
      <c r="T2314" s="10">
        <f t="shared" si="22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8226</v>
      </c>
      <c r="I2315">
        <v>1336086026</v>
      </c>
      <c r="J2315">
        <v>1333494026</v>
      </c>
      <c r="K2315" t="b">
        <v>1</v>
      </c>
      <c r="L2315" s="7">
        <v>157</v>
      </c>
      <c r="M2315" t="b">
        <v>1</v>
      </c>
      <c r="N2315" t="s">
        <v>8259</v>
      </c>
      <c r="O2315" s="5">
        <f t="shared" si="220"/>
        <v>175.84040000000002</v>
      </c>
      <c r="P2315" s="6">
        <f t="shared" si="221"/>
        <v>56.000127388535034</v>
      </c>
      <c r="Q2315" t="str">
        <f t="shared" si="222"/>
        <v>music</v>
      </c>
      <c r="R2315" t="str">
        <f t="shared" si="223"/>
        <v>indie rock</v>
      </c>
      <c r="S2315" s="10">
        <f t="shared" si="224"/>
        <v>41002.958634259259</v>
      </c>
      <c r="T2315" s="10">
        <f t="shared" si="225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8226</v>
      </c>
      <c r="I2316">
        <v>1339074857</v>
      </c>
      <c r="J2316">
        <v>1336482857</v>
      </c>
      <c r="K2316" t="b">
        <v>1</v>
      </c>
      <c r="L2316" s="7">
        <v>50</v>
      </c>
      <c r="M2316" t="b">
        <v>1</v>
      </c>
      <c r="N2316" t="s">
        <v>8259</v>
      </c>
      <c r="O2316" s="5">
        <f t="shared" si="220"/>
        <v>156.97</v>
      </c>
      <c r="P2316" s="6">
        <f t="shared" si="221"/>
        <v>37.672800000000002</v>
      </c>
      <c r="Q2316" t="str">
        <f t="shared" si="222"/>
        <v>music</v>
      </c>
      <c r="R2316" t="str">
        <f t="shared" si="223"/>
        <v>indie rock</v>
      </c>
      <c r="S2316" s="10">
        <f t="shared" si="224"/>
        <v>41037.551585648151</v>
      </c>
      <c r="T2316" s="10">
        <f t="shared" si="225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8226</v>
      </c>
      <c r="I2317">
        <v>1336238743</v>
      </c>
      <c r="J2317">
        <v>1333646743</v>
      </c>
      <c r="K2317" t="b">
        <v>1</v>
      </c>
      <c r="L2317" s="7">
        <v>64</v>
      </c>
      <c r="M2317" t="b">
        <v>1</v>
      </c>
      <c r="N2317" t="s">
        <v>8259</v>
      </c>
      <c r="O2317" s="5">
        <f t="shared" si="220"/>
        <v>102.60000000000001</v>
      </c>
      <c r="P2317" s="6">
        <f t="shared" si="221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4"/>
        <v>41004.72619212963</v>
      </c>
      <c r="T2317" s="10">
        <f t="shared" si="225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8226</v>
      </c>
      <c r="I2318">
        <v>1260383040</v>
      </c>
      <c r="J2318">
        <v>1253726650</v>
      </c>
      <c r="K2318" t="b">
        <v>1</v>
      </c>
      <c r="L2318" s="7">
        <v>200</v>
      </c>
      <c r="M2318" t="b">
        <v>1</v>
      </c>
      <c r="N2318" t="s">
        <v>8259</v>
      </c>
      <c r="O2318" s="5">
        <f t="shared" si="220"/>
        <v>104.04266666666666</v>
      </c>
      <c r="P2318" s="6">
        <f t="shared" si="221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4"/>
        <v>40079.725115740745</v>
      </c>
      <c r="T2318" s="10">
        <f t="shared" si="225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8226</v>
      </c>
      <c r="I2319">
        <v>1266210000</v>
      </c>
      <c r="J2319">
        <v>1263474049</v>
      </c>
      <c r="K2319" t="b">
        <v>1</v>
      </c>
      <c r="L2319" s="7">
        <v>22</v>
      </c>
      <c r="M2319" t="b">
        <v>1</v>
      </c>
      <c r="N2319" t="s">
        <v>8259</v>
      </c>
      <c r="O2319" s="5">
        <f t="shared" si="220"/>
        <v>104</v>
      </c>
      <c r="P2319" s="6">
        <f t="shared" si="221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4"/>
        <v>40192.542233796295</v>
      </c>
      <c r="T2319" s="10">
        <f t="shared" si="225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8226</v>
      </c>
      <c r="I2320">
        <v>1253937540</v>
      </c>
      <c r="J2320">
        <v>1251214014</v>
      </c>
      <c r="K2320" t="b">
        <v>1</v>
      </c>
      <c r="L2320" s="7">
        <v>163</v>
      </c>
      <c r="M2320" t="b">
        <v>1</v>
      </c>
      <c r="N2320" t="s">
        <v>8259</v>
      </c>
      <c r="O2320" s="5">
        <f t="shared" si="220"/>
        <v>121.05999999999999</v>
      </c>
      <c r="P2320" s="6">
        <f t="shared" si="221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4"/>
        <v>40050.643680555557</v>
      </c>
      <c r="T2320" s="10">
        <f t="shared" si="225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8226</v>
      </c>
      <c r="I2321">
        <v>1387072685</v>
      </c>
      <c r="J2321">
        <v>1384480685</v>
      </c>
      <c r="K2321" t="b">
        <v>1</v>
      </c>
      <c r="L2321" s="7">
        <v>77</v>
      </c>
      <c r="M2321" t="b">
        <v>1</v>
      </c>
      <c r="N2321" t="s">
        <v>8259</v>
      </c>
      <c r="O2321" s="5">
        <f t="shared" si="220"/>
        <v>107.69999999999999</v>
      </c>
      <c r="P2321" s="6">
        <f t="shared" si="221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4"/>
        <v>41593.082002314812</v>
      </c>
      <c r="T2321" s="10">
        <f t="shared" si="225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8226</v>
      </c>
      <c r="I2322">
        <v>1396463800</v>
      </c>
      <c r="J2322">
        <v>1393443400</v>
      </c>
      <c r="K2322" t="b">
        <v>1</v>
      </c>
      <c r="L2322" s="7">
        <v>89</v>
      </c>
      <c r="M2322" t="b">
        <v>1</v>
      </c>
      <c r="N2322" t="s">
        <v>8259</v>
      </c>
      <c r="O2322" s="5">
        <f t="shared" si="220"/>
        <v>108.66</v>
      </c>
      <c r="P2322" s="6">
        <f t="shared" si="221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4"/>
        <v>41696.817129629628</v>
      </c>
      <c r="T2322" s="10">
        <f t="shared" si="225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8224</v>
      </c>
      <c r="H2323" t="s">
        <v>8229</v>
      </c>
      <c r="I2323">
        <v>1491282901</v>
      </c>
      <c r="J2323">
        <v>1488694501</v>
      </c>
      <c r="K2323" t="b">
        <v>0</v>
      </c>
      <c r="L2323" s="7">
        <v>64</v>
      </c>
      <c r="M2323" t="b">
        <v>0</v>
      </c>
      <c r="N2323" t="s">
        <v>8278</v>
      </c>
      <c r="O2323" s="5">
        <f t="shared" si="220"/>
        <v>39.120962394619681</v>
      </c>
      <c r="P2323" s="6">
        <f t="shared" si="221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4"/>
        <v>42799.260428240741</v>
      </c>
      <c r="T2323" s="10">
        <f t="shared" si="225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8226</v>
      </c>
      <c r="I2324">
        <v>1491769769</v>
      </c>
      <c r="J2324">
        <v>1489181369</v>
      </c>
      <c r="K2324" t="b">
        <v>0</v>
      </c>
      <c r="L2324" s="7">
        <v>4</v>
      </c>
      <c r="M2324" t="b">
        <v>0</v>
      </c>
      <c r="N2324" t="s">
        <v>8278</v>
      </c>
      <c r="O2324" s="5">
        <f t="shared" si="220"/>
        <v>3.1481481481481479</v>
      </c>
      <c r="P2324" s="6">
        <f t="shared" si="221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4"/>
        <v>42804.895474537043</v>
      </c>
      <c r="T2324" s="10">
        <f t="shared" si="22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8226</v>
      </c>
      <c r="I2325">
        <v>1490033247</v>
      </c>
      <c r="J2325">
        <v>1489428447</v>
      </c>
      <c r="K2325" t="b">
        <v>0</v>
      </c>
      <c r="L2325" s="7">
        <v>4</v>
      </c>
      <c r="M2325" t="b">
        <v>0</v>
      </c>
      <c r="N2325" t="s">
        <v>8278</v>
      </c>
      <c r="O2325" s="5">
        <f t="shared" si="220"/>
        <v>48</v>
      </c>
      <c r="P2325" s="6">
        <f t="shared" si="221"/>
        <v>30</v>
      </c>
      <c r="Q2325" t="str">
        <f t="shared" si="222"/>
        <v>food</v>
      </c>
      <c r="R2325" t="str">
        <f t="shared" si="223"/>
        <v>small batch</v>
      </c>
      <c r="S2325" s="10">
        <f t="shared" si="224"/>
        <v>42807.755173611105</v>
      </c>
      <c r="T2325" s="10">
        <f t="shared" si="225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8224</v>
      </c>
      <c r="H2326" t="s">
        <v>8227</v>
      </c>
      <c r="I2326">
        <v>1490559285</v>
      </c>
      <c r="J2326">
        <v>1487970885</v>
      </c>
      <c r="K2326" t="b">
        <v>0</v>
      </c>
      <c r="L2326" s="7">
        <v>61</v>
      </c>
      <c r="M2326" t="b">
        <v>0</v>
      </c>
      <c r="N2326" t="s">
        <v>8278</v>
      </c>
      <c r="O2326" s="5">
        <f t="shared" si="220"/>
        <v>20.733333333333334</v>
      </c>
      <c r="P2326" s="6">
        <f t="shared" si="221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4"/>
        <v>42790.885243055556</v>
      </c>
      <c r="T2326" s="10">
        <f t="shared" si="225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8226</v>
      </c>
      <c r="I2327">
        <v>1490830331</v>
      </c>
      <c r="J2327">
        <v>1488241931</v>
      </c>
      <c r="K2327" t="b">
        <v>0</v>
      </c>
      <c r="L2327" s="7">
        <v>7</v>
      </c>
      <c r="M2327" t="b">
        <v>0</v>
      </c>
      <c r="N2327" t="s">
        <v>8278</v>
      </c>
      <c r="O2327" s="5">
        <f t="shared" si="220"/>
        <v>8</v>
      </c>
      <c r="P2327" s="6">
        <f t="shared" si="221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4"/>
        <v>42794.022349537037</v>
      </c>
      <c r="T2327" s="10">
        <f t="shared" si="225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8226</v>
      </c>
      <c r="I2328">
        <v>1493571600</v>
      </c>
      <c r="J2328">
        <v>1489106948</v>
      </c>
      <c r="K2328" t="b">
        <v>0</v>
      </c>
      <c r="L2328" s="7">
        <v>1</v>
      </c>
      <c r="M2328" t="b">
        <v>0</v>
      </c>
      <c r="N2328" t="s">
        <v>8278</v>
      </c>
      <c r="O2328" s="5">
        <f t="shared" si="220"/>
        <v>0.72</v>
      </c>
      <c r="P2328" s="6">
        <f t="shared" si="221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4"/>
        <v>42804.034120370372</v>
      </c>
      <c r="T2328" s="10">
        <f t="shared" si="225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8226</v>
      </c>
      <c r="I2329">
        <v>1409090440</v>
      </c>
      <c r="J2329">
        <v>1406066440</v>
      </c>
      <c r="K2329" t="b">
        <v>1</v>
      </c>
      <c r="L2329" s="7">
        <v>3355</v>
      </c>
      <c r="M2329" t="b">
        <v>1</v>
      </c>
      <c r="N2329" t="s">
        <v>8278</v>
      </c>
      <c r="O2329" s="5">
        <f t="shared" si="220"/>
        <v>526.09431428571429</v>
      </c>
      <c r="P2329" s="6">
        <f t="shared" si="221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4"/>
        <v>41842.917129629634</v>
      </c>
      <c r="T2329" s="10">
        <f t="shared" si="225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8226</v>
      </c>
      <c r="I2330">
        <v>1434307537</v>
      </c>
      <c r="J2330">
        <v>1431715537</v>
      </c>
      <c r="K2330" t="b">
        <v>1</v>
      </c>
      <c r="L2330" s="7">
        <v>537</v>
      </c>
      <c r="M2330" t="b">
        <v>1</v>
      </c>
      <c r="N2330" t="s">
        <v>8278</v>
      </c>
      <c r="O2330" s="5">
        <f t="shared" si="220"/>
        <v>254.45000000000002</v>
      </c>
      <c r="P2330" s="6">
        <f t="shared" si="221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4"/>
        <v>42139.781678240746</v>
      </c>
      <c r="T2330" s="10">
        <f t="shared" si="225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8226</v>
      </c>
      <c r="I2331">
        <v>1405609146</v>
      </c>
      <c r="J2331">
        <v>1403017146</v>
      </c>
      <c r="K2331" t="b">
        <v>1</v>
      </c>
      <c r="L2331" s="7">
        <v>125</v>
      </c>
      <c r="M2331" t="b">
        <v>1</v>
      </c>
      <c r="N2331" t="s">
        <v>8278</v>
      </c>
      <c r="O2331" s="5">
        <f t="shared" si="220"/>
        <v>105.91999999999999</v>
      </c>
      <c r="P2331" s="6">
        <f t="shared" si="221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4"/>
        <v>41807.624374999999</v>
      </c>
      <c r="T2331" s="10">
        <f t="shared" si="225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8226</v>
      </c>
      <c r="I2332">
        <v>1451001600</v>
      </c>
      <c r="J2332">
        <v>1448400943</v>
      </c>
      <c r="K2332" t="b">
        <v>1</v>
      </c>
      <c r="L2332" s="7">
        <v>163</v>
      </c>
      <c r="M2332" t="b">
        <v>1</v>
      </c>
      <c r="N2332" t="s">
        <v>8278</v>
      </c>
      <c r="O2332" s="5">
        <f t="shared" si="220"/>
        <v>102.42285714285715</v>
      </c>
      <c r="P2332" s="6">
        <f t="shared" si="221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4"/>
        <v>42332.89980324074</v>
      </c>
      <c r="T2332" s="10">
        <f t="shared" si="225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8226</v>
      </c>
      <c r="I2333">
        <v>1408320490</v>
      </c>
      <c r="J2333">
        <v>1405728490</v>
      </c>
      <c r="K2333" t="b">
        <v>1</v>
      </c>
      <c r="L2333" s="7">
        <v>283</v>
      </c>
      <c r="M2333" t="b">
        <v>1</v>
      </c>
      <c r="N2333" t="s">
        <v>8278</v>
      </c>
      <c r="O2333" s="5">
        <f t="shared" si="220"/>
        <v>144.31375</v>
      </c>
      <c r="P2333" s="6">
        <f t="shared" si="221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4"/>
        <v>41839.005671296298</v>
      </c>
      <c r="T2333" s="10">
        <f t="shared" si="225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8226</v>
      </c>
      <c r="I2334">
        <v>1423235071</v>
      </c>
      <c r="J2334">
        <v>1420643071</v>
      </c>
      <c r="K2334" t="b">
        <v>1</v>
      </c>
      <c r="L2334" s="7">
        <v>352</v>
      </c>
      <c r="M2334" t="b">
        <v>1</v>
      </c>
      <c r="N2334" t="s">
        <v>8278</v>
      </c>
      <c r="O2334" s="5">
        <f t="shared" si="220"/>
        <v>106.30800000000001</v>
      </c>
      <c r="P2334" s="6">
        <f t="shared" si="221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4"/>
        <v>42011.628136574072</v>
      </c>
      <c r="T2334" s="10">
        <f t="shared" si="225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8226</v>
      </c>
      <c r="I2335">
        <v>1401385800</v>
      </c>
      <c r="J2335">
        <v>1399563390</v>
      </c>
      <c r="K2335" t="b">
        <v>1</v>
      </c>
      <c r="L2335" s="7">
        <v>94</v>
      </c>
      <c r="M2335" t="b">
        <v>1</v>
      </c>
      <c r="N2335" t="s">
        <v>8278</v>
      </c>
      <c r="O2335" s="5">
        <f t="shared" si="220"/>
        <v>212.16666666666666</v>
      </c>
      <c r="P2335" s="6">
        <f t="shared" si="221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4"/>
        <v>41767.650347222225</v>
      </c>
      <c r="T2335" s="10">
        <f t="shared" si="225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8226</v>
      </c>
      <c r="I2336">
        <v>1415208840</v>
      </c>
      <c r="J2336">
        <v>1412611498</v>
      </c>
      <c r="K2336" t="b">
        <v>1</v>
      </c>
      <c r="L2336" s="7">
        <v>67</v>
      </c>
      <c r="M2336" t="b">
        <v>1</v>
      </c>
      <c r="N2336" t="s">
        <v>8278</v>
      </c>
      <c r="O2336" s="5">
        <f t="shared" si="220"/>
        <v>101.95</v>
      </c>
      <c r="P2336" s="6">
        <f t="shared" si="221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4"/>
        <v>41918.670115740737</v>
      </c>
      <c r="T2336" s="10">
        <f t="shared" si="225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8226</v>
      </c>
      <c r="I2337">
        <v>1402494243</v>
      </c>
      <c r="J2337">
        <v>1399902243</v>
      </c>
      <c r="K2337" t="b">
        <v>1</v>
      </c>
      <c r="L2337" s="7">
        <v>221</v>
      </c>
      <c r="M2337" t="b">
        <v>1</v>
      </c>
      <c r="N2337" t="s">
        <v>8278</v>
      </c>
      <c r="O2337" s="5">
        <f t="shared" si="220"/>
        <v>102.27200000000001</v>
      </c>
      <c r="P2337" s="6">
        <f t="shared" si="221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4"/>
        <v>41771.572256944448</v>
      </c>
      <c r="T2337" s="10">
        <f t="shared" si="225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8226</v>
      </c>
      <c r="I2338">
        <v>1394316695</v>
      </c>
      <c r="J2338">
        <v>1390860695</v>
      </c>
      <c r="K2338" t="b">
        <v>1</v>
      </c>
      <c r="L2338" s="7">
        <v>2165</v>
      </c>
      <c r="M2338" t="b">
        <v>1</v>
      </c>
      <c r="N2338" t="s">
        <v>8278</v>
      </c>
      <c r="O2338" s="5">
        <f t="shared" si="220"/>
        <v>520.73254999999995</v>
      </c>
      <c r="P2338" s="6">
        <f t="shared" si="221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4"/>
        <v>41666.924710648149</v>
      </c>
      <c r="T2338" s="10">
        <f t="shared" si="225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8226</v>
      </c>
      <c r="I2339">
        <v>1403796143</v>
      </c>
      <c r="J2339">
        <v>1401204143</v>
      </c>
      <c r="K2339" t="b">
        <v>1</v>
      </c>
      <c r="L2339" s="7">
        <v>179</v>
      </c>
      <c r="M2339" t="b">
        <v>1</v>
      </c>
      <c r="N2339" t="s">
        <v>8278</v>
      </c>
      <c r="O2339" s="5">
        <f t="shared" si="220"/>
        <v>110.65833333333333</v>
      </c>
      <c r="P2339" s="6">
        <f t="shared" si="221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4"/>
        <v>41786.640543981484</v>
      </c>
      <c r="T2339" s="10">
        <f t="shared" si="225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8226</v>
      </c>
      <c r="I2340">
        <v>1404077484</v>
      </c>
      <c r="J2340">
        <v>1401485484</v>
      </c>
      <c r="K2340" t="b">
        <v>1</v>
      </c>
      <c r="L2340" s="7">
        <v>123</v>
      </c>
      <c r="M2340" t="b">
        <v>1</v>
      </c>
      <c r="N2340" t="s">
        <v>8278</v>
      </c>
      <c r="O2340" s="5">
        <f t="shared" si="220"/>
        <v>101.14333333333335</v>
      </c>
      <c r="P2340" s="6">
        <f t="shared" si="221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4"/>
        <v>41789.896805555552</v>
      </c>
      <c r="T2340" s="10">
        <f t="shared" si="225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8226</v>
      </c>
      <c r="I2341">
        <v>1482134340</v>
      </c>
      <c r="J2341">
        <v>1479496309</v>
      </c>
      <c r="K2341" t="b">
        <v>1</v>
      </c>
      <c r="L2341" s="7">
        <v>1104</v>
      </c>
      <c r="M2341" t="b">
        <v>1</v>
      </c>
      <c r="N2341" t="s">
        <v>8278</v>
      </c>
      <c r="O2341" s="5">
        <f t="shared" si="220"/>
        <v>294.20799999999997</v>
      </c>
      <c r="P2341" s="6">
        <f t="shared" si="221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4"/>
        <v>42692.79987268518</v>
      </c>
      <c r="T2341" s="10">
        <f t="shared" si="225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8226</v>
      </c>
      <c r="I2342">
        <v>1477841138</v>
      </c>
      <c r="J2342">
        <v>1475249138</v>
      </c>
      <c r="K2342" t="b">
        <v>1</v>
      </c>
      <c r="L2342" s="7">
        <v>403</v>
      </c>
      <c r="M2342" t="b">
        <v>1</v>
      </c>
      <c r="N2342" t="s">
        <v>8278</v>
      </c>
      <c r="O2342" s="5">
        <f t="shared" si="220"/>
        <v>105.77749999999999</v>
      </c>
      <c r="P2342" s="6">
        <f t="shared" si="221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4"/>
        <v>42643.642800925925</v>
      </c>
      <c r="T2342" s="10">
        <f t="shared" si="225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8226</v>
      </c>
      <c r="I2343">
        <v>1436729504</v>
      </c>
      <c r="J2343">
        <v>1434137504</v>
      </c>
      <c r="K2343" t="b">
        <v>0</v>
      </c>
      <c r="L2343" s="7">
        <v>0</v>
      </c>
      <c r="M2343" t="b">
        <v>0</v>
      </c>
      <c r="N2343" t="s">
        <v>8252</v>
      </c>
      <c r="O2343" s="5">
        <f t="shared" si="220"/>
        <v>0</v>
      </c>
      <c r="P2343" s="6">
        <f t="shared" si="221"/>
        <v>0</v>
      </c>
      <c r="Q2343" t="str">
        <f t="shared" si="222"/>
        <v>technology</v>
      </c>
      <c r="R2343" t="str">
        <f t="shared" si="223"/>
        <v>web</v>
      </c>
      <c r="S2343" s="10">
        <f t="shared" si="224"/>
        <v>42167.813703703709</v>
      </c>
      <c r="T2343" s="10">
        <f t="shared" si="225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8226</v>
      </c>
      <c r="I2344">
        <v>1412571600</v>
      </c>
      <c r="J2344">
        <v>1410799870</v>
      </c>
      <c r="K2344" t="b">
        <v>0</v>
      </c>
      <c r="L2344" s="7">
        <v>0</v>
      </c>
      <c r="M2344" t="b">
        <v>0</v>
      </c>
      <c r="N2344" t="s">
        <v>8252</v>
      </c>
      <c r="O2344" s="5">
        <f t="shared" si="220"/>
        <v>0</v>
      </c>
      <c r="P2344" s="6">
        <f t="shared" si="221"/>
        <v>0</v>
      </c>
      <c r="Q2344" t="str">
        <f t="shared" si="222"/>
        <v>technology</v>
      </c>
      <c r="R2344" t="str">
        <f t="shared" si="223"/>
        <v>web</v>
      </c>
      <c r="S2344" s="10">
        <f t="shared" si="224"/>
        <v>41897.702199074076</v>
      </c>
      <c r="T2344" s="10">
        <f t="shared" si="225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8226</v>
      </c>
      <c r="I2345">
        <v>1452282420</v>
      </c>
      <c r="J2345">
        <v>1447962505</v>
      </c>
      <c r="K2345" t="b">
        <v>0</v>
      </c>
      <c r="L2345" s="7">
        <v>1</v>
      </c>
      <c r="M2345" t="b">
        <v>0</v>
      </c>
      <c r="N2345" t="s">
        <v>8252</v>
      </c>
      <c r="O2345" s="5">
        <f t="shared" si="220"/>
        <v>3</v>
      </c>
      <c r="P2345" s="6">
        <f t="shared" si="221"/>
        <v>300</v>
      </c>
      <c r="Q2345" t="str">
        <f t="shared" si="222"/>
        <v>technology</v>
      </c>
      <c r="R2345" t="str">
        <f t="shared" si="223"/>
        <v>web</v>
      </c>
      <c r="S2345" s="10">
        <f t="shared" si="224"/>
        <v>42327.825289351851</v>
      </c>
      <c r="T2345" s="10">
        <f t="shared" si="225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8224</v>
      </c>
      <c r="H2346" t="s">
        <v>8231</v>
      </c>
      <c r="I2346">
        <v>1466789269</v>
      </c>
      <c r="J2346">
        <v>1464197269</v>
      </c>
      <c r="K2346" t="b">
        <v>0</v>
      </c>
      <c r="L2346" s="7">
        <v>1</v>
      </c>
      <c r="M2346" t="b">
        <v>0</v>
      </c>
      <c r="N2346" t="s">
        <v>8252</v>
      </c>
      <c r="O2346" s="5">
        <f t="shared" si="220"/>
        <v>0.1</v>
      </c>
      <c r="P2346" s="6">
        <f t="shared" si="221"/>
        <v>1</v>
      </c>
      <c r="Q2346" t="str">
        <f t="shared" si="222"/>
        <v>technology</v>
      </c>
      <c r="R2346" t="str">
        <f t="shared" si="223"/>
        <v>web</v>
      </c>
      <c r="S2346" s="10">
        <f t="shared" si="224"/>
        <v>42515.727650462963</v>
      </c>
      <c r="T2346" s="10">
        <f t="shared" si="225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8226</v>
      </c>
      <c r="I2347">
        <v>1427845140</v>
      </c>
      <c r="J2347">
        <v>1424822556</v>
      </c>
      <c r="K2347" t="b">
        <v>0</v>
      </c>
      <c r="L2347" s="7">
        <v>0</v>
      </c>
      <c r="M2347" t="b">
        <v>0</v>
      </c>
      <c r="N2347" t="s">
        <v>8252</v>
      </c>
      <c r="O2347" s="5">
        <f t="shared" si="220"/>
        <v>0</v>
      </c>
      <c r="P2347" s="6">
        <f t="shared" si="221"/>
        <v>0</v>
      </c>
      <c r="Q2347" t="str">
        <f t="shared" si="222"/>
        <v>technology</v>
      </c>
      <c r="R2347" t="str">
        <f t="shared" si="223"/>
        <v>web</v>
      </c>
      <c r="S2347" s="10">
        <f t="shared" si="224"/>
        <v>42060.001805555556</v>
      </c>
      <c r="T2347" s="10">
        <f t="shared" si="225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8226</v>
      </c>
      <c r="I2348">
        <v>1476731431</v>
      </c>
      <c r="J2348">
        <v>1472843431</v>
      </c>
      <c r="K2348" t="b">
        <v>0</v>
      </c>
      <c r="L2348" s="7">
        <v>3</v>
      </c>
      <c r="M2348" t="b">
        <v>0</v>
      </c>
      <c r="N2348" t="s">
        <v>8252</v>
      </c>
      <c r="O2348" s="5">
        <f t="shared" si="220"/>
        <v>6.5000000000000002E-2</v>
      </c>
      <c r="P2348" s="6">
        <f t="shared" si="221"/>
        <v>13</v>
      </c>
      <c r="Q2348" t="str">
        <f t="shared" si="222"/>
        <v>technology</v>
      </c>
      <c r="R2348" t="str">
        <f t="shared" si="223"/>
        <v>web</v>
      </c>
      <c r="S2348" s="10">
        <f t="shared" si="224"/>
        <v>42615.79896990741</v>
      </c>
      <c r="T2348" s="10">
        <f t="shared" si="225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8226</v>
      </c>
      <c r="I2349">
        <v>1472135676</v>
      </c>
      <c r="J2349">
        <v>1469543676</v>
      </c>
      <c r="K2349" t="b">
        <v>0</v>
      </c>
      <c r="L2349" s="7">
        <v>1</v>
      </c>
      <c r="M2349" t="b">
        <v>0</v>
      </c>
      <c r="N2349" t="s">
        <v>8252</v>
      </c>
      <c r="O2349" s="5">
        <f t="shared" si="220"/>
        <v>1.5</v>
      </c>
      <c r="P2349" s="6">
        <f t="shared" si="221"/>
        <v>15</v>
      </c>
      <c r="Q2349" t="str">
        <f t="shared" si="222"/>
        <v>technology</v>
      </c>
      <c r="R2349" t="str">
        <f t="shared" si="223"/>
        <v>web</v>
      </c>
      <c r="S2349" s="10">
        <f t="shared" si="224"/>
        <v>42577.607361111113</v>
      </c>
      <c r="T2349" s="10">
        <f t="shared" si="225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8226</v>
      </c>
      <c r="I2350">
        <v>1456006938</v>
      </c>
      <c r="J2350">
        <v>1450822938</v>
      </c>
      <c r="K2350" t="b">
        <v>0</v>
      </c>
      <c r="L2350" s="7">
        <v>5</v>
      </c>
      <c r="M2350" t="b">
        <v>0</v>
      </c>
      <c r="N2350" t="s">
        <v>8252</v>
      </c>
      <c r="O2350" s="5">
        <f t="shared" si="220"/>
        <v>0.38571428571428573</v>
      </c>
      <c r="P2350" s="6">
        <f t="shared" si="221"/>
        <v>54</v>
      </c>
      <c r="Q2350" t="str">
        <f t="shared" si="222"/>
        <v>technology</v>
      </c>
      <c r="R2350" t="str">
        <f t="shared" si="223"/>
        <v>web</v>
      </c>
      <c r="S2350" s="10">
        <f t="shared" si="224"/>
        <v>42360.932152777779</v>
      </c>
      <c r="T2350" s="10">
        <f t="shared" si="225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8224</v>
      </c>
      <c r="H2351" t="s">
        <v>8235</v>
      </c>
      <c r="I2351">
        <v>1439318228</v>
      </c>
      <c r="J2351">
        <v>1436812628</v>
      </c>
      <c r="K2351" t="b">
        <v>0</v>
      </c>
      <c r="L2351" s="7">
        <v>0</v>
      </c>
      <c r="M2351" t="b">
        <v>0</v>
      </c>
      <c r="N2351" t="s">
        <v>8252</v>
      </c>
      <c r="O2351" s="5">
        <f t="shared" ref="O2351:O2414" si="226">(E2351/D2351)*100</f>
        <v>0</v>
      </c>
      <c r="P2351" s="6">
        <f t="shared" si="221"/>
        <v>0</v>
      </c>
      <c r="Q2351" t="str">
        <f t="shared" si="222"/>
        <v>technology</v>
      </c>
      <c r="R2351" t="str">
        <f t="shared" si="223"/>
        <v>web</v>
      </c>
      <c r="S2351" s="10">
        <f t="shared" si="224"/>
        <v>42198.775787037041</v>
      </c>
      <c r="T2351" s="10">
        <f t="shared" si="225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8224</v>
      </c>
      <c r="H2352" t="s">
        <v>8229</v>
      </c>
      <c r="I2352">
        <v>1483474370</v>
      </c>
      <c r="J2352">
        <v>1480882370</v>
      </c>
      <c r="K2352" t="b">
        <v>0</v>
      </c>
      <c r="L2352" s="7">
        <v>0</v>
      </c>
      <c r="M2352" t="b">
        <v>0</v>
      </c>
      <c r="N2352" t="s">
        <v>8252</v>
      </c>
      <c r="O2352" s="5">
        <f t="shared" si="226"/>
        <v>0</v>
      </c>
      <c r="P2352" s="6">
        <f t="shared" si="221"/>
        <v>0</v>
      </c>
      <c r="Q2352" t="str">
        <f t="shared" si="222"/>
        <v>technology</v>
      </c>
      <c r="R2352" t="str">
        <f t="shared" si="223"/>
        <v>web</v>
      </c>
      <c r="S2352" s="10">
        <f t="shared" si="224"/>
        <v>42708.842245370368</v>
      </c>
      <c r="T2352" s="10">
        <f t="shared" si="225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8224</v>
      </c>
      <c r="H2353" t="s">
        <v>8230</v>
      </c>
      <c r="I2353">
        <v>1430360739</v>
      </c>
      <c r="J2353">
        <v>1427768739</v>
      </c>
      <c r="K2353" t="b">
        <v>0</v>
      </c>
      <c r="L2353" s="7">
        <v>7</v>
      </c>
      <c r="M2353" t="b">
        <v>0</v>
      </c>
      <c r="N2353" t="s">
        <v>8252</v>
      </c>
      <c r="O2353" s="5">
        <f t="shared" si="226"/>
        <v>0.5714285714285714</v>
      </c>
      <c r="P2353" s="6">
        <f t="shared" si="221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4"/>
        <v>42094.101145833338</v>
      </c>
      <c r="T2353" s="10">
        <f t="shared" si="225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8226</v>
      </c>
      <c r="I2354">
        <v>1433603552</v>
      </c>
      <c r="J2354">
        <v>1428419552</v>
      </c>
      <c r="K2354" t="b">
        <v>0</v>
      </c>
      <c r="L2354" s="7">
        <v>0</v>
      </c>
      <c r="M2354" t="b">
        <v>0</v>
      </c>
      <c r="N2354" t="s">
        <v>8252</v>
      </c>
      <c r="O2354" s="5">
        <f t="shared" si="226"/>
        <v>0</v>
      </c>
      <c r="P2354" s="6">
        <f t="shared" si="221"/>
        <v>0</v>
      </c>
      <c r="Q2354" t="str">
        <f t="shared" si="222"/>
        <v>technology</v>
      </c>
      <c r="R2354" t="str">
        <f t="shared" si="223"/>
        <v>web</v>
      </c>
      <c r="S2354" s="10">
        <f t="shared" si="224"/>
        <v>42101.633703703701</v>
      </c>
      <c r="T2354" s="10">
        <f t="shared" si="225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8226</v>
      </c>
      <c r="I2355">
        <v>1429632822</v>
      </c>
      <c r="J2355">
        <v>1428596022</v>
      </c>
      <c r="K2355" t="b">
        <v>0</v>
      </c>
      <c r="L2355" s="7">
        <v>0</v>
      </c>
      <c r="M2355" t="b">
        <v>0</v>
      </c>
      <c r="N2355" t="s">
        <v>8252</v>
      </c>
      <c r="O2355" s="5">
        <f t="shared" si="226"/>
        <v>0</v>
      </c>
      <c r="P2355" s="6">
        <f t="shared" si="221"/>
        <v>0</v>
      </c>
      <c r="Q2355" t="str">
        <f t="shared" si="222"/>
        <v>technology</v>
      </c>
      <c r="R2355" t="str">
        <f t="shared" si="223"/>
        <v>web</v>
      </c>
      <c r="S2355" s="10">
        <f t="shared" si="224"/>
        <v>42103.676180555558</v>
      </c>
      <c r="T2355" s="10">
        <f t="shared" si="225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8226</v>
      </c>
      <c r="I2356">
        <v>1420910460</v>
      </c>
      <c r="J2356">
        <v>1415726460</v>
      </c>
      <c r="K2356" t="b">
        <v>0</v>
      </c>
      <c r="L2356" s="7">
        <v>1</v>
      </c>
      <c r="M2356" t="b">
        <v>0</v>
      </c>
      <c r="N2356" t="s">
        <v>8252</v>
      </c>
      <c r="O2356" s="5">
        <f t="shared" si="226"/>
        <v>7.1428571428571425E-2</v>
      </c>
      <c r="P2356" s="6">
        <f t="shared" si="221"/>
        <v>25</v>
      </c>
      <c r="Q2356" t="str">
        <f t="shared" si="222"/>
        <v>technology</v>
      </c>
      <c r="R2356" t="str">
        <f t="shared" si="223"/>
        <v>web</v>
      </c>
      <c r="S2356" s="10">
        <f t="shared" si="224"/>
        <v>41954.722916666666</v>
      </c>
      <c r="T2356" s="10">
        <f t="shared" si="225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8224</v>
      </c>
      <c r="H2357" t="s">
        <v>8228</v>
      </c>
      <c r="I2357">
        <v>1430604136</v>
      </c>
      <c r="J2357">
        <v>1428012136</v>
      </c>
      <c r="K2357" t="b">
        <v>0</v>
      </c>
      <c r="L2357" s="7">
        <v>2</v>
      </c>
      <c r="M2357" t="b">
        <v>0</v>
      </c>
      <c r="N2357" t="s">
        <v>8252</v>
      </c>
      <c r="O2357" s="5">
        <f t="shared" si="226"/>
        <v>0.6875</v>
      </c>
      <c r="P2357" s="6">
        <f t="shared" si="221"/>
        <v>27.5</v>
      </c>
      <c r="Q2357" t="str">
        <f t="shared" si="222"/>
        <v>technology</v>
      </c>
      <c r="R2357" t="str">
        <f t="shared" si="223"/>
        <v>web</v>
      </c>
      <c r="S2357" s="10">
        <f t="shared" si="224"/>
        <v>42096.918240740735</v>
      </c>
      <c r="T2357" s="10">
        <f t="shared" si="225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8224</v>
      </c>
      <c r="H2358" t="s">
        <v>8229</v>
      </c>
      <c r="I2358">
        <v>1433530104</v>
      </c>
      <c r="J2358">
        <v>1430938104</v>
      </c>
      <c r="K2358" t="b">
        <v>0</v>
      </c>
      <c r="L2358" s="7">
        <v>0</v>
      </c>
      <c r="M2358" t="b">
        <v>0</v>
      </c>
      <c r="N2358" t="s">
        <v>8252</v>
      </c>
      <c r="O2358" s="5">
        <f t="shared" si="226"/>
        <v>0</v>
      </c>
      <c r="P2358" s="6">
        <f t="shared" si="221"/>
        <v>0</v>
      </c>
      <c r="Q2358" t="str">
        <f t="shared" si="222"/>
        <v>technology</v>
      </c>
      <c r="R2358" t="str">
        <f t="shared" si="223"/>
        <v>web</v>
      </c>
      <c r="S2358" s="10">
        <f t="shared" si="224"/>
        <v>42130.78361111111</v>
      </c>
      <c r="T2358" s="10">
        <f t="shared" si="225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8224</v>
      </c>
      <c r="H2359" t="s">
        <v>8227</v>
      </c>
      <c r="I2359">
        <v>1445093578</v>
      </c>
      <c r="J2359">
        <v>1442501578</v>
      </c>
      <c r="K2359" t="b">
        <v>0</v>
      </c>
      <c r="L2359" s="7">
        <v>0</v>
      </c>
      <c r="M2359" t="b">
        <v>0</v>
      </c>
      <c r="N2359" t="s">
        <v>8252</v>
      </c>
      <c r="O2359" s="5">
        <f t="shared" si="226"/>
        <v>0</v>
      </c>
      <c r="P2359" s="6">
        <f t="shared" si="221"/>
        <v>0</v>
      </c>
      <c r="Q2359" t="str">
        <f t="shared" si="222"/>
        <v>technology</v>
      </c>
      <c r="R2359" t="str">
        <f t="shared" si="223"/>
        <v>web</v>
      </c>
      <c r="S2359" s="10">
        <f t="shared" si="224"/>
        <v>42264.620115740734</v>
      </c>
      <c r="T2359" s="10">
        <f t="shared" si="225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8224</v>
      </c>
      <c r="H2360" t="s">
        <v>8227</v>
      </c>
      <c r="I2360">
        <v>1422664740</v>
      </c>
      <c r="J2360">
        <v>1417818036</v>
      </c>
      <c r="K2360" t="b">
        <v>0</v>
      </c>
      <c r="L2360" s="7">
        <v>0</v>
      </c>
      <c r="M2360" t="b">
        <v>0</v>
      </c>
      <c r="N2360" t="s">
        <v>8252</v>
      </c>
      <c r="O2360" s="5">
        <f t="shared" si="226"/>
        <v>0</v>
      </c>
      <c r="P2360" s="6">
        <f t="shared" si="221"/>
        <v>0</v>
      </c>
      <c r="Q2360" t="str">
        <f t="shared" si="222"/>
        <v>technology</v>
      </c>
      <c r="R2360" t="str">
        <f t="shared" si="223"/>
        <v>web</v>
      </c>
      <c r="S2360" s="10">
        <f t="shared" si="224"/>
        <v>41978.930972222224</v>
      </c>
      <c r="T2360" s="10">
        <f t="shared" si="225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8226</v>
      </c>
      <c r="I2361">
        <v>1438616124</v>
      </c>
      <c r="J2361">
        <v>1433432124</v>
      </c>
      <c r="K2361" t="b">
        <v>0</v>
      </c>
      <c r="L2361" s="7">
        <v>3</v>
      </c>
      <c r="M2361" t="b">
        <v>0</v>
      </c>
      <c r="N2361" t="s">
        <v>8252</v>
      </c>
      <c r="O2361" s="5">
        <f t="shared" si="226"/>
        <v>14.680000000000001</v>
      </c>
      <c r="P2361" s="6">
        <f t="shared" si="221"/>
        <v>367</v>
      </c>
      <c r="Q2361" t="str">
        <f t="shared" si="222"/>
        <v>technology</v>
      </c>
      <c r="R2361" t="str">
        <f t="shared" si="223"/>
        <v>web</v>
      </c>
      <c r="S2361" s="10">
        <f t="shared" si="224"/>
        <v>42159.649583333332</v>
      </c>
      <c r="T2361" s="10">
        <f t="shared" si="225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8224</v>
      </c>
      <c r="H2362" t="s">
        <v>8231</v>
      </c>
      <c r="I2362">
        <v>1454864280</v>
      </c>
      <c r="J2362">
        <v>1452272280</v>
      </c>
      <c r="K2362" t="b">
        <v>0</v>
      </c>
      <c r="L2362" s="7">
        <v>1</v>
      </c>
      <c r="M2362" t="b">
        <v>0</v>
      </c>
      <c r="N2362" t="s">
        <v>8252</v>
      </c>
      <c r="O2362" s="5">
        <f t="shared" si="226"/>
        <v>0.04</v>
      </c>
      <c r="P2362" s="6">
        <f t="shared" si="221"/>
        <v>2</v>
      </c>
      <c r="Q2362" t="str">
        <f t="shared" si="222"/>
        <v>technology</v>
      </c>
      <c r="R2362" t="str">
        <f t="shared" si="223"/>
        <v>web</v>
      </c>
      <c r="S2362" s="10">
        <f t="shared" si="224"/>
        <v>42377.70694444445</v>
      </c>
      <c r="T2362" s="10">
        <f t="shared" si="225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8224</v>
      </c>
      <c r="H2363" t="s">
        <v>8231</v>
      </c>
      <c r="I2363">
        <v>1462053600</v>
      </c>
      <c r="J2363">
        <v>1459975008</v>
      </c>
      <c r="K2363" t="b">
        <v>0</v>
      </c>
      <c r="L2363" s="7">
        <v>0</v>
      </c>
      <c r="M2363" t="b">
        <v>0</v>
      </c>
      <c r="N2363" t="s">
        <v>8252</v>
      </c>
      <c r="O2363" s="5">
        <f t="shared" si="226"/>
        <v>0</v>
      </c>
      <c r="P2363" s="6">
        <f t="shared" si="221"/>
        <v>0</v>
      </c>
      <c r="Q2363" t="str">
        <f t="shared" si="222"/>
        <v>technology</v>
      </c>
      <c r="R2363" t="str">
        <f t="shared" si="223"/>
        <v>web</v>
      </c>
      <c r="S2363" s="10">
        <f t="shared" si="224"/>
        <v>42466.858888888892</v>
      </c>
      <c r="T2363" s="10">
        <f t="shared" si="225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8226</v>
      </c>
      <c r="I2364">
        <v>1418315470</v>
      </c>
      <c r="J2364">
        <v>1415723470</v>
      </c>
      <c r="K2364" t="b">
        <v>0</v>
      </c>
      <c r="L2364" s="7">
        <v>2</v>
      </c>
      <c r="M2364" t="b">
        <v>0</v>
      </c>
      <c r="N2364" t="s">
        <v>8252</v>
      </c>
      <c r="O2364" s="5">
        <f t="shared" si="226"/>
        <v>28.571428571428569</v>
      </c>
      <c r="P2364" s="6">
        <f t="shared" si="221"/>
        <v>60</v>
      </c>
      <c r="Q2364" t="str">
        <f t="shared" si="222"/>
        <v>technology</v>
      </c>
      <c r="R2364" t="str">
        <f t="shared" si="223"/>
        <v>web</v>
      </c>
      <c r="S2364" s="10">
        <f t="shared" si="224"/>
        <v>41954.688310185185</v>
      </c>
      <c r="T2364" s="10">
        <f t="shared" si="225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8226</v>
      </c>
      <c r="I2365">
        <v>1451348200</v>
      </c>
      <c r="J2365">
        <v>1447460200</v>
      </c>
      <c r="K2365" t="b">
        <v>0</v>
      </c>
      <c r="L2365" s="7">
        <v>0</v>
      </c>
      <c r="M2365" t="b">
        <v>0</v>
      </c>
      <c r="N2365" t="s">
        <v>8252</v>
      </c>
      <c r="O2365" s="5">
        <f t="shared" si="226"/>
        <v>0</v>
      </c>
      <c r="P2365" s="6">
        <f t="shared" si="221"/>
        <v>0</v>
      </c>
      <c r="Q2365" t="str">
        <f t="shared" si="222"/>
        <v>technology</v>
      </c>
      <c r="R2365" t="str">
        <f t="shared" si="223"/>
        <v>web</v>
      </c>
      <c r="S2365" s="10">
        <f t="shared" si="224"/>
        <v>42322.011574074073</v>
      </c>
      <c r="T2365" s="10">
        <f t="shared" si="225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8226</v>
      </c>
      <c r="I2366">
        <v>1445898356</v>
      </c>
      <c r="J2366">
        <v>1441146356</v>
      </c>
      <c r="K2366" t="b">
        <v>0</v>
      </c>
      <c r="L2366" s="7">
        <v>0</v>
      </c>
      <c r="M2366" t="b">
        <v>0</v>
      </c>
      <c r="N2366" t="s">
        <v>8252</v>
      </c>
      <c r="O2366" s="5">
        <f t="shared" si="226"/>
        <v>0</v>
      </c>
      <c r="P2366" s="6">
        <f t="shared" si="221"/>
        <v>0</v>
      </c>
      <c r="Q2366" t="str">
        <f t="shared" si="222"/>
        <v>technology</v>
      </c>
      <c r="R2366" t="str">
        <f t="shared" si="223"/>
        <v>web</v>
      </c>
      <c r="S2366" s="10">
        <f t="shared" si="224"/>
        <v>42248.934675925921</v>
      </c>
      <c r="T2366" s="10">
        <f t="shared" si="225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8224</v>
      </c>
      <c r="H2367" t="s">
        <v>8229</v>
      </c>
      <c r="I2367">
        <v>1453071600</v>
      </c>
      <c r="J2367">
        <v>1449596425</v>
      </c>
      <c r="K2367" t="b">
        <v>0</v>
      </c>
      <c r="L2367" s="7">
        <v>0</v>
      </c>
      <c r="M2367" t="b">
        <v>0</v>
      </c>
      <c r="N2367" t="s">
        <v>8252</v>
      </c>
      <c r="O2367" s="5">
        <f t="shared" si="226"/>
        <v>0</v>
      </c>
      <c r="P2367" s="6">
        <f t="shared" si="221"/>
        <v>0</v>
      </c>
      <c r="Q2367" t="str">
        <f t="shared" si="222"/>
        <v>technology</v>
      </c>
      <c r="R2367" t="str">
        <f t="shared" si="223"/>
        <v>web</v>
      </c>
      <c r="S2367" s="10">
        <f t="shared" si="224"/>
        <v>42346.736400462964</v>
      </c>
      <c r="T2367" s="10">
        <f t="shared" si="225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8224</v>
      </c>
      <c r="H2368" t="s">
        <v>8227</v>
      </c>
      <c r="I2368">
        <v>1445431533</v>
      </c>
      <c r="J2368">
        <v>1442839533</v>
      </c>
      <c r="K2368" t="b">
        <v>0</v>
      </c>
      <c r="L2368" s="7">
        <v>27</v>
      </c>
      <c r="M2368" t="b">
        <v>0</v>
      </c>
      <c r="N2368" t="s">
        <v>8252</v>
      </c>
      <c r="O2368" s="5">
        <f t="shared" si="226"/>
        <v>10.52</v>
      </c>
      <c r="P2368" s="6">
        <f t="shared" si="221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4"/>
        <v>42268.531631944439</v>
      </c>
      <c r="T2368" s="10">
        <f t="shared" si="225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8226</v>
      </c>
      <c r="I2369">
        <v>1461622616</v>
      </c>
      <c r="J2369">
        <v>1456442216</v>
      </c>
      <c r="K2369" t="b">
        <v>0</v>
      </c>
      <c r="L2369" s="7">
        <v>14</v>
      </c>
      <c r="M2369" t="b">
        <v>0</v>
      </c>
      <c r="N2369" t="s">
        <v>8252</v>
      </c>
      <c r="O2369" s="5">
        <f t="shared" si="226"/>
        <v>1.34</v>
      </c>
      <c r="P2369" s="6">
        <f t="shared" si="221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4"/>
        <v>42425.970092592594</v>
      </c>
      <c r="T2369" s="10">
        <f t="shared" si="225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8226</v>
      </c>
      <c r="I2370">
        <v>1429028365</v>
      </c>
      <c r="J2370">
        <v>1425143965</v>
      </c>
      <c r="K2370" t="b">
        <v>0</v>
      </c>
      <c r="L2370" s="7">
        <v>2</v>
      </c>
      <c r="M2370" t="b">
        <v>0</v>
      </c>
      <c r="N2370" t="s">
        <v>8252</v>
      </c>
      <c r="O2370" s="5">
        <f t="shared" si="226"/>
        <v>0.25</v>
      </c>
      <c r="P2370" s="6">
        <f t="shared" si="221"/>
        <v>50</v>
      </c>
      <c r="Q2370" t="str">
        <f t="shared" si="222"/>
        <v>technology</v>
      </c>
      <c r="R2370" t="str">
        <f t="shared" si="223"/>
        <v>web</v>
      </c>
      <c r="S2370" s="10">
        <f t="shared" si="224"/>
        <v>42063.721817129626</v>
      </c>
      <c r="T2370" s="10">
        <f t="shared" si="225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8226</v>
      </c>
      <c r="I2371">
        <v>1455132611</v>
      </c>
      <c r="J2371">
        <v>1452540611</v>
      </c>
      <c r="K2371" t="b">
        <v>0</v>
      </c>
      <c r="L2371" s="7">
        <v>0</v>
      </c>
      <c r="M2371" t="b">
        <v>0</v>
      </c>
      <c r="N2371" t="s">
        <v>8252</v>
      </c>
      <c r="O2371" s="5">
        <f t="shared" si="226"/>
        <v>0</v>
      </c>
      <c r="P2371" s="6">
        <f t="shared" ref="P2371:P2434" si="227">IF(L2371,E2371/L2371,0)</f>
        <v>0</v>
      </c>
      <c r="Q2371" t="str">
        <f t="shared" ref="Q2371:Q2434" si="228">LEFT(N2371,SEARCH("/",N2371,1)-1)</f>
        <v>technology</v>
      </c>
      <c r="R2371" t="str">
        <f t="shared" ref="R2371:R2434" si="229">RIGHT(N2371,LEN(N2371)-SEARCH("/",N2371))</f>
        <v>web</v>
      </c>
      <c r="S2371" s="10">
        <f t="shared" ref="S2371:S2434" si="230">(((J2371/60)/60/24)+DATE(1970,1,1))</f>
        <v>42380.812627314815</v>
      </c>
      <c r="T2371" s="10">
        <f t="shared" ref="T2371:T2434" si="231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8226</v>
      </c>
      <c r="I2372">
        <v>1418877141</v>
      </c>
      <c r="J2372">
        <v>1416285141</v>
      </c>
      <c r="K2372" t="b">
        <v>0</v>
      </c>
      <c r="L2372" s="7">
        <v>4</v>
      </c>
      <c r="M2372" t="b">
        <v>0</v>
      </c>
      <c r="N2372" t="s">
        <v>8252</v>
      </c>
      <c r="O2372" s="5">
        <f t="shared" si="226"/>
        <v>0.32800000000000001</v>
      </c>
      <c r="P2372" s="6">
        <f t="shared" si="227"/>
        <v>20.5</v>
      </c>
      <c r="Q2372" t="str">
        <f t="shared" si="228"/>
        <v>technology</v>
      </c>
      <c r="R2372" t="str">
        <f t="shared" si="229"/>
        <v>web</v>
      </c>
      <c r="S2372" s="10">
        <f t="shared" si="230"/>
        <v>41961.18913194444</v>
      </c>
      <c r="T2372" s="10">
        <f t="shared" si="23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8226</v>
      </c>
      <c r="I2373">
        <v>1435257596</v>
      </c>
      <c r="J2373">
        <v>1432665596</v>
      </c>
      <c r="K2373" t="b">
        <v>0</v>
      </c>
      <c r="L2373" s="7">
        <v>0</v>
      </c>
      <c r="M2373" t="b">
        <v>0</v>
      </c>
      <c r="N2373" t="s">
        <v>8252</v>
      </c>
      <c r="O2373" s="5">
        <f t="shared" si="226"/>
        <v>0</v>
      </c>
      <c r="P2373" s="6">
        <f t="shared" si="227"/>
        <v>0</v>
      </c>
      <c r="Q2373" t="str">
        <f t="shared" si="228"/>
        <v>technology</v>
      </c>
      <c r="R2373" t="str">
        <f t="shared" si="229"/>
        <v>web</v>
      </c>
      <c r="S2373" s="10">
        <f t="shared" si="230"/>
        <v>42150.777731481481</v>
      </c>
      <c r="T2373" s="10">
        <f t="shared" si="23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8224</v>
      </c>
      <c r="H2374" t="s">
        <v>8228</v>
      </c>
      <c r="I2374">
        <v>1429839571</v>
      </c>
      <c r="J2374">
        <v>1427247571</v>
      </c>
      <c r="K2374" t="b">
        <v>0</v>
      </c>
      <c r="L2374" s="7">
        <v>6</v>
      </c>
      <c r="M2374" t="b">
        <v>0</v>
      </c>
      <c r="N2374" t="s">
        <v>8252</v>
      </c>
      <c r="O2374" s="5">
        <f t="shared" si="226"/>
        <v>3.2727272727272729</v>
      </c>
      <c r="P2374" s="6">
        <f t="shared" si="227"/>
        <v>30</v>
      </c>
      <c r="Q2374" t="str">
        <f t="shared" si="228"/>
        <v>technology</v>
      </c>
      <c r="R2374" t="str">
        <f t="shared" si="229"/>
        <v>web</v>
      </c>
      <c r="S2374" s="10">
        <f t="shared" si="230"/>
        <v>42088.069108796291</v>
      </c>
      <c r="T2374" s="10">
        <f t="shared" si="23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8224</v>
      </c>
      <c r="H2375" t="s">
        <v>8235</v>
      </c>
      <c r="I2375">
        <v>1440863624</v>
      </c>
      <c r="J2375">
        <v>1438271624</v>
      </c>
      <c r="K2375" t="b">
        <v>0</v>
      </c>
      <c r="L2375" s="7">
        <v>1</v>
      </c>
      <c r="M2375" t="b">
        <v>0</v>
      </c>
      <c r="N2375" t="s">
        <v>8252</v>
      </c>
      <c r="O2375" s="5">
        <f t="shared" si="226"/>
        <v>5.8823529411764705E-3</v>
      </c>
      <c r="P2375" s="6">
        <f t="shared" si="227"/>
        <v>50</v>
      </c>
      <c r="Q2375" t="str">
        <f t="shared" si="228"/>
        <v>technology</v>
      </c>
      <c r="R2375" t="str">
        <f t="shared" si="229"/>
        <v>web</v>
      </c>
      <c r="S2375" s="10">
        <f t="shared" si="230"/>
        <v>42215.662314814821</v>
      </c>
      <c r="T2375" s="10">
        <f t="shared" si="23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8226</v>
      </c>
      <c r="I2376">
        <v>1423772060</v>
      </c>
      <c r="J2376">
        <v>1421180060</v>
      </c>
      <c r="K2376" t="b">
        <v>0</v>
      </c>
      <c r="L2376" s="7">
        <v>1</v>
      </c>
      <c r="M2376" t="b">
        <v>0</v>
      </c>
      <c r="N2376" t="s">
        <v>8252</v>
      </c>
      <c r="O2376" s="5">
        <f t="shared" si="226"/>
        <v>4.5454545454545456E-2</v>
      </c>
      <c r="P2376" s="6">
        <f t="shared" si="227"/>
        <v>10</v>
      </c>
      <c r="Q2376" t="str">
        <f t="shared" si="228"/>
        <v>technology</v>
      </c>
      <c r="R2376" t="str">
        <f t="shared" si="229"/>
        <v>web</v>
      </c>
      <c r="S2376" s="10">
        <f t="shared" si="230"/>
        <v>42017.843287037031</v>
      </c>
      <c r="T2376" s="10">
        <f t="shared" si="23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8226</v>
      </c>
      <c r="I2377">
        <v>1473451437</v>
      </c>
      <c r="J2377">
        <v>1470859437</v>
      </c>
      <c r="K2377" t="b">
        <v>0</v>
      </c>
      <c r="L2377" s="7">
        <v>0</v>
      </c>
      <c r="M2377" t="b">
        <v>0</v>
      </c>
      <c r="N2377" t="s">
        <v>8252</v>
      </c>
      <c r="O2377" s="5">
        <f t="shared" si="226"/>
        <v>0</v>
      </c>
      <c r="P2377" s="6">
        <f t="shared" si="227"/>
        <v>0</v>
      </c>
      <c r="Q2377" t="str">
        <f t="shared" si="228"/>
        <v>technology</v>
      </c>
      <c r="R2377" t="str">
        <f t="shared" si="229"/>
        <v>web</v>
      </c>
      <c r="S2377" s="10">
        <f t="shared" si="230"/>
        <v>42592.836076388892</v>
      </c>
      <c r="T2377" s="10">
        <f t="shared" si="23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8226</v>
      </c>
      <c r="I2378">
        <v>1449785566</v>
      </c>
      <c r="J2378">
        <v>1447193566</v>
      </c>
      <c r="K2378" t="b">
        <v>0</v>
      </c>
      <c r="L2378" s="7">
        <v>4</v>
      </c>
      <c r="M2378" t="b">
        <v>0</v>
      </c>
      <c r="N2378" t="s">
        <v>8252</v>
      </c>
      <c r="O2378" s="5">
        <f t="shared" si="226"/>
        <v>10.877666666666666</v>
      </c>
      <c r="P2378" s="6">
        <f t="shared" si="227"/>
        <v>81.582499999999996</v>
      </c>
      <c r="Q2378" t="str">
        <f t="shared" si="228"/>
        <v>technology</v>
      </c>
      <c r="R2378" t="str">
        <f t="shared" si="229"/>
        <v>web</v>
      </c>
      <c r="S2378" s="10">
        <f t="shared" si="230"/>
        <v>42318.925532407404</v>
      </c>
      <c r="T2378" s="10">
        <f t="shared" si="23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8224</v>
      </c>
      <c r="H2379" t="s">
        <v>8231</v>
      </c>
      <c r="I2379">
        <v>1480110783</v>
      </c>
      <c r="J2379">
        <v>1477515183</v>
      </c>
      <c r="K2379" t="b">
        <v>0</v>
      </c>
      <c r="L2379" s="7">
        <v>0</v>
      </c>
      <c r="M2379" t="b">
        <v>0</v>
      </c>
      <c r="N2379" t="s">
        <v>8252</v>
      </c>
      <c r="O2379" s="5">
        <f t="shared" si="226"/>
        <v>0</v>
      </c>
      <c r="P2379" s="6">
        <f t="shared" si="227"/>
        <v>0</v>
      </c>
      <c r="Q2379" t="str">
        <f t="shared" si="228"/>
        <v>technology</v>
      </c>
      <c r="R2379" t="str">
        <f t="shared" si="229"/>
        <v>web</v>
      </c>
      <c r="S2379" s="10">
        <f t="shared" si="230"/>
        <v>42669.870173611111</v>
      </c>
      <c r="T2379" s="10">
        <f t="shared" si="23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8226</v>
      </c>
      <c r="I2380">
        <v>1440548330</v>
      </c>
      <c r="J2380">
        <v>1438042730</v>
      </c>
      <c r="K2380" t="b">
        <v>0</v>
      </c>
      <c r="L2380" s="7">
        <v>0</v>
      </c>
      <c r="M2380" t="b">
        <v>0</v>
      </c>
      <c r="N2380" t="s">
        <v>8252</v>
      </c>
      <c r="O2380" s="5">
        <f t="shared" si="226"/>
        <v>0</v>
      </c>
      <c r="P2380" s="6">
        <f t="shared" si="227"/>
        <v>0</v>
      </c>
      <c r="Q2380" t="str">
        <f t="shared" si="228"/>
        <v>technology</v>
      </c>
      <c r="R2380" t="str">
        <f t="shared" si="229"/>
        <v>web</v>
      </c>
      <c r="S2380" s="10">
        <f t="shared" si="230"/>
        <v>42213.013078703705</v>
      </c>
      <c r="T2380" s="10">
        <f t="shared" si="23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8226</v>
      </c>
      <c r="I2381">
        <v>1444004616</v>
      </c>
      <c r="J2381">
        <v>1440116616</v>
      </c>
      <c r="K2381" t="b">
        <v>0</v>
      </c>
      <c r="L2381" s="7">
        <v>0</v>
      </c>
      <c r="M2381" t="b">
        <v>0</v>
      </c>
      <c r="N2381" t="s">
        <v>8252</v>
      </c>
      <c r="O2381" s="5">
        <f t="shared" si="226"/>
        <v>0</v>
      </c>
      <c r="P2381" s="6">
        <f t="shared" si="227"/>
        <v>0</v>
      </c>
      <c r="Q2381" t="str">
        <f t="shared" si="228"/>
        <v>technology</v>
      </c>
      <c r="R2381" t="str">
        <f t="shared" si="229"/>
        <v>web</v>
      </c>
      <c r="S2381" s="10">
        <f t="shared" si="230"/>
        <v>42237.016388888893</v>
      </c>
      <c r="T2381" s="10">
        <f t="shared" si="23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8226</v>
      </c>
      <c r="I2382">
        <v>1443726142</v>
      </c>
      <c r="J2382">
        <v>1441134142</v>
      </c>
      <c r="K2382" t="b">
        <v>0</v>
      </c>
      <c r="L2382" s="7">
        <v>3</v>
      </c>
      <c r="M2382" t="b">
        <v>0</v>
      </c>
      <c r="N2382" t="s">
        <v>8252</v>
      </c>
      <c r="O2382" s="5">
        <f t="shared" si="226"/>
        <v>0.36666666666666664</v>
      </c>
      <c r="P2382" s="6">
        <f t="shared" si="227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30"/>
        <v>42248.793310185181</v>
      </c>
      <c r="T2382" s="10">
        <f t="shared" si="23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8226</v>
      </c>
      <c r="I2383">
        <v>1428704848</v>
      </c>
      <c r="J2383">
        <v>1426112848</v>
      </c>
      <c r="K2383" t="b">
        <v>0</v>
      </c>
      <c r="L2383" s="7">
        <v>7</v>
      </c>
      <c r="M2383" t="b">
        <v>0</v>
      </c>
      <c r="N2383" t="s">
        <v>8252</v>
      </c>
      <c r="O2383" s="5">
        <f t="shared" si="226"/>
        <v>1.8193398957730169</v>
      </c>
      <c r="P2383" s="6">
        <f t="shared" si="227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30"/>
        <v>42074.935740740737</v>
      </c>
      <c r="T2383" s="10">
        <f t="shared" si="23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8226</v>
      </c>
      <c r="I2384">
        <v>1438662603</v>
      </c>
      <c r="J2384">
        <v>1436502603</v>
      </c>
      <c r="K2384" t="b">
        <v>0</v>
      </c>
      <c r="L2384" s="7">
        <v>2</v>
      </c>
      <c r="M2384" t="b">
        <v>0</v>
      </c>
      <c r="N2384" t="s">
        <v>8252</v>
      </c>
      <c r="O2384" s="5">
        <f t="shared" si="226"/>
        <v>2.5</v>
      </c>
      <c r="P2384" s="6">
        <f t="shared" si="227"/>
        <v>37.5</v>
      </c>
      <c r="Q2384" t="str">
        <f t="shared" si="228"/>
        <v>technology</v>
      </c>
      <c r="R2384" t="str">
        <f t="shared" si="229"/>
        <v>web</v>
      </c>
      <c r="S2384" s="10">
        <f t="shared" si="230"/>
        <v>42195.187534722223</v>
      </c>
      <c r="T2384" s="10">
        <f t="shared" si="23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8224</v>
      </c>
      <c r="H2385" t="s">
        <v>8230</v>
      </c>
      <c r="I2385">
        <v>1424568107</v>
      </c>
      <c r="J2385">
        <v>1421976107</v>
      </c>
      <c r="K2385" t="b">
        <v>0</v>
      </c>
      <c r="L2385" s="7">
        <v>3</v>
      </c>
      <c r="M2385" t="b">
        <v>0</v>
      </c>
      <c r="N2385" t="s">
        <v>8252</v>
      </c>
      <c r="O2385" s="5">
        <f t="shared" si="226"/>
        <v>4.3499999999999996</v>
      </c>
      <c r="P2385" s="6">
        <f t="shared" si="227"/>
        <v>145</v>
      </c>
      <c r="Q2385" t="str">
        <f t="shared" si="228"/>
        <v>technology</v>
      </c>
      <c r="R2385" t="str">
        <f t="shared" si="229"/>
        <v>web</v>
      </c>
      <c r="S2385" s="10">
        <f t="shared" si="230"/>
        <v>42027.056793981479</v>
      </c>
      <c r="T2385" s="10">
        <f t="shared" si="23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8226</v>
      </c>
      <c r="I2386">
        <v>1415932643</v>
      </c>
      <c r="J2386">
        <v>1413337043</v>
      </c>
      <c r="K2386" t="b">
        <v>0</v>
      </c>
      <c r="L2386" s="7">
        <v>8</v>
      </c>
      <c r="M2386" t="b">
        <v>0</v>
      </c>
      <c r="N2386" t="s">
        <v>8252</v>
      </c>
      <c r="O2386" s="5">
        <f t="shared" si="226"/>
        <v>0.8</v>
      </c>
      <c r="P2386" s="6">
        <f t="shared" si="227"/>
        <v>1</v>
      </c>
      <c r="Q2386" t="str">
        <f t="shared" si="228"/>
        <v>technology</v>
      </c>
      <c r="R2386" t="str">
        <f t="shared" si="229"/>
        <v>web</v>
      </c>
      <c r="S2386" s="10">
        <f t="shared" si="230"/>
        <v>41927.067627314813</v>
      </c>
      <c r="T2386" s="10">
        <f t="shared" si="23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8226</v>
      </c>
      <c r="I2387">
        <v>1438793432</v>
      </c>
      <c r="J2387">
        <v>1436201432</v>
      </c>
      <c r="K2387" t="b">
        <v>0</v>
      </c>
      <c r="L2387" s="7">
        <v>7</v>
      </c>
      <c r="M2387" t="b">
        <v>0</v>
      </c>
      <c r="N2387" t="s">
        <v>8252</v>
      </c>
      <c r="O2387" s="5">
        <f t="shared" si="226"/>
        <v>1.2123076923076923</v>
      </c>
      <c r="P2387" s="6">
        <f t="shared" si="227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30"/>
        <v>42191.70175925926</v>
      </c>
      <c r="T2387" s="10">
        <f t="shared" si="23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8224</v>
      </c>
      <c r="H2388" t="s">
        <v>8231</v>
      </c>
      <c r="I2388">
        <v>1420920424</v>
      </c>
      <c r="J2388">
        <v>1415736424</v>
      </c>
      <c r="K2388" t="b">
        <v>0</v>
      </c>
      <c r="L2388" s="7">
        <v>0</v>
      </c>
      <c r="M2388" t="b">
        <v>0</v>
      </c>
      <c r="N2388" t="s">
        <v>8252</v>
      </c>
      <c r="O2388" s="5">
        <f t="shared" si="226"/>
        <v>0</v>
      </c>
      <c r="P2388" s="6">
        <f t="shared" si="227"/>
        <v>0</v>
      </c>
      <c r="Q2388" t="str">
        <f t="shared" si="228"/>
        <v>technology</v>
      </c>
      <c r="R2388" t="str">
        <f t="shared" si="229"/>
        <v>web</v>
      </c>
      <c r="S2388" s="10">
        <f t="shared" si="230"/>
        <v>41954.838240740741</v>
      </c>
      <c r="T2388" s="10">
        <f t="shared" si="23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8226</v>
      </c>
      <c r="I2389">
        <v>1469199740</v>
      </c>
      <c r="J2389">
        <v>1465311740</v>
      </c>
      <c r="K2389" t="b">
        <v>0</v>
      </c>
      <c r="L2389" s="7">
        <v>3</v>
      </c>
      <c r="M2389" t="b">
        <v>0</v>
      </c>
      <c r="N2389" t="s">
        <v>8252</v>
      </c>
      <c r="O2389" s="5">
        <f t="shared" si="226"/>
        <v>0.68399999999999994</v>
      </c>
      <c r="P2389" s="6">
        <f t="shared" si="227"/>
        <v>342</v>
      </c>
      <c r="Q2389" t="str">
        <f t="shared" si="228"/>
        <v>technology</v>
      </c>
      <c r="R2389" t="str">
        <f t="shared" si="229"/>
        <v>web</v>
      </c>
      <c r="S2389" s="10">
        <f t="shared" si="230"/>
        <v>42528.626620370371</v>
      </c>
      <c r="T2389" s="10">
        <f t="shared" si="23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8226</v>
      </c>
      <c r="I2390">
        <v>1421350140</v>
      </c>
      <c r="J2390">
        <v>1418761759</v>
      </c>
      <c r="K2390" t="b">
        <v>0</v>
      </c>
      <c r="L2390" s="7">
        <v>8</v>
      </c>
      <c r="M2390" t="b">
        <v>0</v>
      </c>
      <c r="N2390" t="s">
        <v>8252</v>
      </c>
      <c r="O2390" s="5">
        <f t="shared" si="226"/>
        <v>1.2513513513513512</v>
      </c>
      <c r="P2390" s="6">
        <f t="shared" si="227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30"/>
        <v>41989.853692129633</v>
      </c>
      <c r="T2390" s="10">
        <f t="shared" si="23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8224</v>
      </c>
      <c r="H2391" t="s">
        <v>8229</v>
      </c>
      <c r="I2391">
        <v>1437861540</v>
      </c>
      <c r="J2391">
        <v>1435160452</v>
      </c>
      <c r="K2391" t="b">
        <v>0</v>
      </c>
      <c r="L2391" s="7">
        <v>1</v>
      </c>
      <c r="M2391" t="b">
        <v>0</v>
      </c>
      <c r="N2391" t="s">
        <v>8252</v>
      </c>
      <c r="O2391" s="5">
        <f t="shared" si="226"/>
        <v>0.1875</v>
      </c>
      <c r="P2391" s="6">
        <f t="shared" si="227"/>
        <v>30</v>
      </c>
      <c r="Q2391" t="str">
        <f t="shared" si="228"/>
        <v>technology</v>
      </c>
      <c r="R2391" t="str">
        <f t="shared" si="229"/>
        <v>web</v>
      </c>
      <c r="S2391" s="10">
        <f t="shared" si="230"/>
        <v>42179.653379629628</v>
      </c>
      <c r="T2391" s="10">
        <f t="shared" si="23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8224</v>
      </c>
      <c r="H2392" t="s">
        <v>8228</v>
      </c>
      <c r="I2392">
        <v>1420352264</v>
      </c>
      <c r="J2392">
        <v>1416896264</v>
      </c>
      <c r="K2392" t="b">
        <v>0</v>
      </c>
      <c r="L2392" s="7">
        <v>0</v>
      </c>
      <c r="M2392" t="b">
        <v>0</v>
      </c>
      <c r="N2392" t="s">
        <v>8252</v>
      </c>
      <c r="O2392" s="5">
        <f t="shared" si="226"/>
        <v>0</v>
      </c>
      <c r="P2392" s="6">
        <f t="shared" si="227"/>
        <v>0</v>
      </c>
      <c r="Q2392" t="str">
        <f t="shared" si="228"/>
        <v>technology</v>
      </c>
      <c r="R2392" t="str">
        <f t="shared" si="229"/>
        <v>web</v>
      </c>
      <c r="S2392" s="10">
        <f t="shared" si="230"/>
        <v>41968.262314814812</v>
      </c>
      <c r="T2392" s="10">
        <f t="shared" si="23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8226</v>
      </c>
      <c r="I2393">
        <v>1427825044</v>
      </c>
      <c r="J2393">
        <v>1425236644</v>
      </c>
      <c r="K2393" t="b">
        <v>0</v>
      </c>
      <c r="L2393" s="7">
        <v>1</v>
      </c>
      <c r="M2393" t="b">
        <v>0</v>
      </c>
      <c r="N2393" t="s">
        <v>8252</v>
      </c>
      <c r="O2393" s="5">
        <f t="shared" si="226"/>
        <v>0.125</v>
      </c>
      <c r="P2393" s="6">
        <f t="shared" si="227"/>
        <v>25</v>
      </c>
      <c r="Q2393" t="str">
        <f t="shared" si="228"/>
        <v>technology</v>
      </c>
      <c r="R2393" t="str">
        <f t="shared" si="229"/>
        <v>web</v>
      </c>
      <c r="S2393" s="10">
        <f t="shared" si="230"/>
        <v>42064.794490740736</v>
      </c>
      <c r="T2393" s="10">
        <f t="shared" si="23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8226</v>
      </c>
      <c r="I2394">
        <v>1446087223</v>
      </c>
      <c r="J2394">
        <v>1443495223</v>
      </c>
      <c r="K2394" t="b">
        <v>0</v>
      </c>
      <c r="L2394" s="7">
        <v>0</v>
      </c>
      <c r="M2394" t="b">
        <v>0</v>
      </c>
      <c r="N2394" t="s">
        <v>8252</v>
      </c>
      <c r="O2394" s="5">
        <f t="shared" si="226"/>
        <v>0</v>
      </c>
      <c r="P2394" s="6">
        <f t="shared" si="227"/>
        <v>0</v>
      </c>
      <c r="Q2394" t="str">
        <f t="shared" si="228"/>
        <v>technology</v>
      </c>
      <c r="R2394" t="str">
        <f t="shared" si="229"/>
        <v>web</v>
      </c>
      <c r="S2394" s="10">
        <f t="shared" si="230"/>
        <v>42276.120636574073</v>
      </c>
      <c r="T2394" s="10">
        <f t="shared" si="23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8226</v>
      </c>
      <c r="I2395">
        <v>1439048017</v>
      </c>
      <c r="J2395">
        <v>1436456017</v>
      </c>
      <c r="K2395" t="b">
        <v>0</v>
      </c>
      <c r="L2395" s="7">
        <v>1</v>
      </c>
      <c r="M2395" t="b">
        <v>0</v>
      </c>
      <c r="N2395" t="s">
        <v>8252</v>
      </c>
      <c r="O2395" s="5">
        <f t="shared" si="226"/>
        <v>0.05</v>
      </c>
      <c r="P2395" s="6">
        <f t="shared" si="227"/>
        <v>50</v>
      </c>
      <c r="Q2395" t="str">
        <f t="shared" si="228"/>
        <v>technology</v>
      </c>
      <c r="R2395" t="str">
        <f t="shared" si="229"/>
        <v>web</v>
      </c>
      <c r="S2395" s="10">
        <f t="shared" si="230"/>
        <v>42194.648344907408</v>
      </c>
      <c r="T2395" s="10">
        <f t="shared" si="23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8224</v>
      </c>
      <c r="H2396" t="s">
        <v>8229</v>
      </c>
      <c r="I2396">
        <v>1424940093</v>
      </c>
      <c r="J2396">
        <v>1422348093</v>
      </c>
      <c r="K2396" t="b">
        <v>0</v>
      </c>
      <c r="L2396" s="7">
        <v>2</v>
      </c>
      <c r="M2396" t="b">
        <v>0</v>
      </c>
      <c r="N2396" t="s">
        <v>8252</v>
      </c>
      <c r="O2396" s="5">
        <f t="shared" si="226"/>
        <v>0.06</v>
      </c>
      <c r="P2396" s="6">
        <f t="shared" si="227"/>
        <v>1.5</v>
      </c>
      <c r="Q2396" t="str">
        <f t="shared" si="228"/>
        <v>technology</v>
      </c>
      <c r="R2396" t="str">
        <f t="shared" si="229"/>
        <v>web</v>
      </c>
      <c r="S2396" s="10">
        <f t="shared" si="230"/>
        <v>42031.362187499995</v>
      </c>
      <c r="T2396" s="10">
        <f t="shared" si="23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8226</v>
      </c>
      <c r="I2397">
        <v>1484038620</v>
      </c>
      <c r="J2397">
        <v>1481597687</v>
      </c>
      <c r="K2397" t="b">
        <v>0</v>
      </c>
      <c r="L2397" s="7">
        <v>0</v>
      </c>
      <c r="M2397" t="b">
        <v>0</v>
      </c>
      <c r="N2397" t="s">
        <v>8252</v>
      </c>
      <c r="O2397" s="5">
        <f t="shared" si="226"/>
        <v>0</v>
      </c>
      <c r="P2397" s="6">
        <f t="shared" si="227"/>
        <v>0</v>
      </c>
      <c r="Q2397" t="str">
        <f t="shared" si="228"/>
        <v>technology</v>
      </c>
      <c r="R2397" t="str">
        <f t="shared" si="229"/>
        <v>web</v>
      </c>
      <c r="S2397" s="10">
        <f t="shared" si="230"/>
        <v>42717.121377314819</v>
      </c>
      <c r="T2397" s="10">
        <f t="shared" si="23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8224</v>
      </c>
      <c r="H2398" t="s">
        <v>8237</v>
      </c>
      <c r="I2398">
        <v>1444940558</v>
      </c>
      <c r="J2398">
        <v>1442348558</v>
      </c>
      <c r="K2398" t="b">
        <v>0</v>
      </c>
      <c r="L2398" s="7">
        <v>1</v>
      </c>
      <c r="M2398" t="b">
        <v>0</v>
      </c>
      <c r="N2398" t="s">
        <v>8252</v>
      </c>
      <c r="O2398" s="5">
        <f t="shared" si="226"/>
        <v>0.2</v>
      </c>
      <c r="P2398" s="6">
        <f t="shared" si="227"/>
        <v>10</v>
      </c>
      <c r="Q2398" t="str">
        <f t="shared" si="228"/>
        <v>technology</v>
      </c>
      <c r="R2398" t="str">
        <f t="shared" si="229"/>
        <v>web</v>
      </c>
      <c r="S2398" s="10">
        <f t="shared" si="230"/>
        <v>42262.849050925928</v>
      </c>
      <c r="T2398" s="10">
        <f t="shared" si="23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8226</v>
      </c>
      <c r="I2399">
        <v>1420233256</v>
      </c>
      <c r="J2399">
        <v>1417641256</v>
      </c>
      <c r="K2399" t="b">
        <v>0</v>
      </c>
      <c r="L2399" s="7">
        <v>0</v>
      </c>
      <c r="M2399" t="b">
        <v>0</v>
      </c>
      <c r="N2399" t="s">
        <v>8252</v>
      </c>
      <c r="O2399" s="5">
        <f t="shared" si="226"/>
        <v>0</v>
      </c>
      <c r="P2399" s="6">
        <f t="shared" si="227"/>
        <v>0</v>
      </c>
      <c r="Q2399" t="str">
        <f t="shared" si="228"/>
        <v>technology</v>
      </c>
      <c r="R2399" t="str">
        <f t="shared" si="229"/>
        <v>web</v>
      </c>
      <c r="S2399" s="10">
        <f t="shared" si="230"/>
        <v>41976.88490740741</v>
      </c>
      <c r="T2399" s="10">
        <f t="shared" si="23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8226</v>
      </c>
      <c r="I2400">
        <v>1435874384</v>
      </c>
      <c r="J2400">
        <v>1433282384</v>
      </c>
      <c r="K2400" t="b">
        <v>0</v>
      </c>
      <c r="L2400" s="7">
        <v>0</v>
      </c>
      <c r="M2400" t="b">
        <v>0</v>
      </c>
      <c r="N2400" t="s">
        <v>8252</v>
      </c>
      <c r="O2400" s="5">
        <f t="shared" si="226"/>
        <v>0</v>
      </c>
      <c r="P2400" s="6">
        <f t="shared" si="227"/>
        <v>0</v>
      </c>
      <c r="Q2400" t="str">
        <f t="shared" si="228"/>
        <v>technology</v>
      </c>
      <c r="R2400" t="str">
        <f t="shared" si="229"/>
        <v>web</v>
      </c>
      <c r="S2400" s="10">
        <f t="shared" si="230"/>
        <v>42157.916481481487</v>
      </c>
      <c r="T2400" s="10">
        <f t="shared" si="23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8224</v>
      </c>
      <c r="H2401" t="s">
        <v>8235</v>
      </c>
      <c r="I2401">
        <v>1418934506</v>
      </c>
      <c r="J2401">
        <v>1415910506</v>
      </c>
      <c r="K2401" t="b">
        <v>0</v>
      </c>
      <c r="L2401" s="7">
        <v>0</v>
      </c>
      <c r="M2401" t="b">
        <v>0</v>
      </c>
      <c r="N2401" t="s">
        <v>8252</v>
      </c>
      <c r="O2401" s="5">
        <f t="shared" si="226"/>
        <v>0</v>
      </c>
      <c r="P2401" s="6">
        <f t="shared" si="227"/>
        <v>0</v>
      </c>
      <c r="Q2401" t="str">
        <f t="shared" si="228"/>
        <v>technology</v>
      </c>
      <c r="R2401" t="str">
        <f t="shared" si="229"/>
        <v>web</v>
      </c>
      <c r="S2401" s="10">
        <f t="shared" si="230"/>
        <v>41956.853078703702</v>
      </c>
      <c r="T2401" s="10">
        <f t="shared" si="23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8224</v>
      </c>
      <c r="H2402" t="s">
        <v>8228</v>
      </c>
      <c r="I2402">
        <v>1460615164</v>
      </c>
      <c r="J2402">
        <v>1458023164</v>
      </c>
      <c r="K2402" t="b">
        <v>0</v>
      </c>
      <c r="L2402" s="7">
        <v>0</v>
      </c>
      <c r="M2402" t="b">
        <v>0</v>
      </c>
      <c r="N2402" t="s">
        <v>8252</v>
      </c>
      <c r="O2402" s="5">
        <f t="shared" si="226"/>
        <v>0</v>
      </c>
      <c r="P2402" s="6">
        <f t="shared" si="227"/>
        <v>0</v>
      </c>
      <c r="Q2402" t="str">
        <f t="shared" si="228"/>
        <v>technology</v>
      </c>
      <c r="R2402" t="str">
        <f t="shared" si="229"/>
        <v>web</v>
      </c>
      <c r="S2402" s="10">
        <f t="shared" si="230"/>
        <v>42444.268101851849</v>
      </c>
      <c r="T2402" s="10">
        <f t="shared" si="23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8226</v>
      </c>
      <c r="I2403">
        <v>1457207096</v>
      </c>
      <c r="J2403">
        <v>1452023096</v>
      </c>
      <c r="K2403" t="b">
        <v>0</v>
      </c>
      <c r="L2403" s="7">
        <v>9</v>
      </c>
      <c r="M2403" t="b">
        <v>0</v>
      </c>
      <c r="N2403" t="s">
        <v>8264</v>
      </c>
      <c r="O2403" s="5">
        <f t="shared" si="226"/>
        <v>0.71785714285714286</v>
      </c>
      <c r="P2403" s="6">
        <f t="shared" si="227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30"/>
        <v>42374.822870370372</v>
      </c>
      <c r="T2403" s="10">
        <f t="shared" si="23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8226</v>
      </c>
      <c r="I2404">
        <v>1431533931</v>
      </c>
      <c r="J2404">
        <v>1428941931</v>
      </c>
      <c r="K2404" t="b">
        <v>0</v>
      </c>
      <c r="L2404" s="7">
        <v>1</v>
      </c>
      <c r="M2404" t="b">
        <v>0</v>
      </c>
      <c r="N2404" t="s">
        <v>8264</v>
      </c>
      <c r="O2404" s="5">
        <f t="shared" si="226"/>
        <v>0.43333333333333329</v>
      </c>
      <c r="P2404" s="6">
        <f t="shared" si="227"/>
        <v>52</v>
      </c>
      <c r="Q2404" t="str">
        <f t="shared" si="228"/>
        <v>food</v>
      </c>
      <c r="R2404" t="str">
        <f t="shared" si="229"/>
        <v>food trucks</v>
      </c>
      <c r="S2404" s="10">
        <f t="shared" si="230"/>
        <v>42107.679756944446</v>
      </c>
      <c r="T2404" s="10">
        <f t="shared" si="23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8224</v>
      </c>
      <c r="H2405" t="s">
        <v>8227</v>
      </c>
      <c r="I2405">
        <v>1459368658</v>
      </c>
      <c r="J2405">
        <v>1454188258</v>
      </c>
      <c r="K2405" t="b">
        <v>0</v>
      </c>
      <c r="L2405" s="7">
        <v>12</v>
      </c>
      <c r="M2405" t="b">
        <v>0</v>
      </c>
      <c r="N2405" t="s">
        <v>8264</v>
      </c>
      <c r="O2405" s="5">
        <f t="shared" si="226"/>
        <v>16.833333333333332</v>
      </c>
      <c r="P2405" s="6">
        <f t="shared" si="227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30"/>
        <v>42399.882615740738</v>
      </c>
      <c r="T2405" s="10">
        <f t="shared" si="23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8226</v>
      </c>
      <c r="I2406">
        <v>1451782607</v>
      </c>
      <c r="J2406">
        <v>1449190607</v>
      </c>
      <c r="K2406" t="b">
        <v>0</v>
      </c>
      <c r="L2406" s="7">
        <v>0</v>
      </c>
      <c r="M2406" t="b">
        <v>0</v>
      </c>
      <c r="N2406" t="s">
        <v>8264</v>
      </c>
      <c r="O2406" s="5">
        <f t="shared" si="226"/>
        <v>0</v>
      </c>
      <c r="P2406" s="6">
        <f t="shared" si="227"/>
        <v>0</v>
      </c>
      <c r="Q2406" t="str">
        <f t="shared" si="228"/>
        <v>food</v>
      </c>
      <c r="R2406" t="str">
        <f t="shared" si="229"/>
        <v>food trucks</v>
      </c>
      <c r="S2406" s="10">
        <f t="shared" si="230"/>
        <v>42342.03943287037</v>
      </c>
      <c r="T2406" s="10">
        <f t="shared" si="23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8226</v>
      </c>
      <c r="I2407">
        <v>1472911375</v>
      </c>
      <c r="J2407">
        <v>1471096975</v>
      </c>
      <c r="K2407" t="b">
        <v>0</v>
      </c>
      <c r="L2407" s="7">
        <v>20</v>
      </c>
      <c r="M2407" t="b">
        <v>0</v>
      </c>
      <c r="N2407" t="s">
        <v>8264</v>
      </c>
      <c r="O2407" s="5">
        <f t="shared" si="226"/>
        <v>22.52</v>
      </c>
      <c r="P2407" s="6">
        <f t="shared" si="227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30"/>
        <v>42595.585358796292</v>
      </c>
      <c r="T2407" s="10">
        <f t="shared" si="23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8226</v>
      </c>
      <c r="I2408">
        <v>1421635190</v>
      </c>
      <c r="J2408">
        <v>1418179190</v>
      </c>
      <c r="K2408" t="b">
        <v>0</v>
      </c>
      <c r="L2408" s="7">
        <v>16</v>
      </c>
      <c r="M2408" t="b">
        <v>0</v>
      </c>
      <c r="N2408" t="s">
        <v>8264</v>
      </c>
      <c r="O2408" s="5">
        <f t="shared" si="226"/>
        <v>41.384615384615387</v>
      </c>
      <c r="P2408" s="6">
        <f t="shared" si="227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30"/>
        <v>41983.110995370371</v>
      </c>
      <c r="T2408" s="10">
        <f t="shared" si="23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8226</v>
      </c>
      <c r="I2409">
        <v>1428732000</v>
      </c>
      <c r="J2409">
        <v>1426772928</v>
      </c>
      <c r="K2409" t="b">
        <v>0</v>
      </c>
      <c r="L2409" s="7">
        <v>33</v>
      </c>
      <c r="M2409" t="b">
        <v>0</v>
      </c>
      <c r="N2409" t="s">
        <v>8264</v>
      </c>
      <c r="O2409" s="5">
        <f t="shared" si="226"/>
        <v>25.259090909090908</v>
      </c>
      <c r="P2409" s="6">
        <f t="shared" si="227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30"/>
        <v>42082.575555555552</v>
      </c>
      <c r="T2409" s="10">
        <f t="shared" si="23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8226</v>
      </c>
      <c r="I2410">
        <v>1415247757</v>
      </c>
      <c r="J2410">
        <v>1412652157</v>
      </c>
      <c r="K2410" t="b">
        <v>0</v>
      </c>
      <c r="L2410" s="7">
        <v>2</v>
      </c>
      <c r="M2410" t="b">
        <v>0</v>
      </c>
      <c r="N2410" t="s">
        <v>8264</v>
      </c>
      <c r="O2410" s="5">
        <f t="shared" si="226"/>
        <v>0.2</v>
      </c>
      <c r="P2410" s="6">
        <f t="shared" si="227"/>
        <v>15</v>
      </c>
      <c r="Q2410" t="str">
        <f t="shared" si="228"/>
        <v>food</v>
      </c>
      <c r="R2410" t="str">
        <f t="shared" si="229"/>
        <v>food trucks</v>
      </c>
      <c r="S2410" s="10">
        <f t="shared" si="230"/>
        <v>41919.140706018516</v>
      </c>
      <c r="T2410" s="10">
        <f t="shared" si="23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8226</v>
      </c>
      <c r="I2411">
        <v>1439931675</v>
      </c>
      <c r="J2411">
        <v>1437339675</v>
      </c>
      <c r="K2411" t="b">
        <v>0</v>
      </c>
      <c r="L2411" s="7">
        <v>6</v>
      </c>
      <c r="M2411" t="b">
        <v>0</v>
      </c>
      <c r="N2411" t="s">
        <v>8264</v>
      </c>
      <c r="O2411" s="5">
        <f t="shared" si="226"/>
        <v>1.8399999999999999</v>
      </c>
      <c r="P2411" s="6">
        <f t="shared" si="227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30"/>
        <v>42204.875868055555</v>
      </c>
      <c r="T2411" s="10">
        <f t="shared" si="23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8224</v>
      </c>
      <c r="H2412" t="s">
        <v>8228</v>
      </c>
      <c r="I2412">
        <v>1441619275</v>
      </c>
      <c r="J2412">
        <v>1439027275</v>
      </c>
      <c r="K2412" t="b">
        <v>0</v>
      </c>
      <c r="L2412" s="7">
        <v>0</v>
      </c>
      <c r="M2412" t="b">
        <v>0</v>
      </c>
      <c r="N2412" t="s">
        <v>8264</v>
      </c>
      <c r="O2412" s="5">
        <f t="shared" si="226"/>
        <v>0</v>
      </c>
      <c r="P2412" s="6">
        <f t="shared" si="227"/>
        <v>0</v>
      </c>
      <c r="Q2412" t="str">
        <f t="shared" si="228"/>
        <v>food</v>
      </c>
      <c r="R2412" t="str">
        <f t="shared" si="229"/>
        <v>food trucks</v>
      </c>
      <c r="S2412" s="10">
        <f t="shared" si="230"/>
        <v>42224.408275462964</v>
      </c>
      <c r="T2412" s="10">
        <f t="shared" si="23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8226</v>
      </c>
      <c r="I2413">
        <v>1440524082</v>
      </c>
      <c r="J2413">
        <v>1437932082</v>
      </c>
      <c r="K2413" t="b">
        <v>0</v>
      </c>
      <c r="L2413" s="7">
        <v>3</v>
      </c>
      <c r="M2413" t="b">
        <v>0</v>
      </c>
      <c r="N2413" t="s">
        <v>8264</v>
      </c>
      <c r="O2413" s="5">
        <f t="shared" si="226"/>
        <v>0.60399999999999998</v>
      </c>
      <c r="P2413" s="6">
        <f t="shared" si="227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30"/>
        <v>42211.732430555552</v>
      </c>
      <c r="T2413" s="10">
        <f t="shared" si="23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8224</v>
      </c>
      <c r="H2414" t="s">
        <v>8229</v>
      </c>
      <c r="I2414">
        <v>1480185673</v>
      </c>
      <c r="J2414">
        <v>1476294073</v>
      </c>
      <c r="K2414" t="b">
        <v>0</v>
      </c>
      <c r="L2414" s="7">
        <v>0</v>
      </c>
      <c r="M2414" t="b">
        <v>0</v>
      </c>
      <c r="N2414" t="s">
        <v>8264</v>
      </c>
      <c r="O2414" s="5">
        <f t="shared" si="226"/>
        <v>0</v>
      </c>
      <c r="P2414" s="6">
        <f t="shared" si="227"/>
        <v>0</v>
      </c>
      <c r="Q2414" t="str">
        <f t="shared" si="228"/>
        <v>food</v>
      </c>
      <c r="R2414" t="str">
        <f t="shared" si="229"/>
        <v>food trucks</v>
      </c>
      <c r="S2414" s="10">
        <f t="shared" si="230"/>
        <v>42655.736956018518</v>
      </c>
      <c r="T2414" s="10">
        <f t="shared" si="23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8226</v>
      </c>
      <c r="I2415">
        <v>1401579000</v>
      </c>
      <c r="J2415">
        <v>1398911882</v>
      </c>
      <c r="K2415" t="b">
        <v>0</v>
      </c>
      <c r="L2415" s="7">
        <v>3</v>
      </c>
      <c r="M2415" t="b">
        <v>0</v>
      </c>
      <c r="N2415" t="s">
        <v>8264</v>
      </c>
      <c r="O2415" s="5">
        <f t="shared" ref="O2415:O2478" si="232">(E2415/D2415)*100</f>
        <v>0.83333333333333337</v>
      </c>
      <c r="P2415" s="6">
        <f t="shared" si="227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30"/>
        <v>41760.10974537037</v>
      </c>
      <c r="T2415" s="10">
        <f t="shared" si="23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8226</v>
      </c>
      <c r="I2416">
        <v>1440215940</v>
      </c>
      <c r="J2416">
        <v>1436805660</v>
      </c>
      <c r="K2416" t="b">
        <v>0</v>
      </c>
      <c r="L2416" s="7">
        <v>13</v>
      </c>
      <c r="M2416" t="b">
        <v>0</v>
      </c>
      <c r="N2416" t="s">
        <v>8264</v>
      </c>
      <c r="O2416" s="5">
        <f t="shared" si="232"/>
        <v>3.0666666666666664</v>
      </c>
      <c r="P2416" s="6">
        <f t="shared" si="227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30"/>
        <v>42198.695138888885</v>
      </c>
      <c r="T2416" s="10">
        <f t="shared" si="23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8226</v>
      </c>
      <c r="I2417">
        <v>1468615346</v>
      </c>
      <c r="J2417">
        <v>1466023346</v>
      </c>
      <c r="K2417" t="b">
        <v>0</v>
      </c>
      <c r="L2417" s="7">
        <v>6</v>
      </c>
      <c r="M2417" t="b">
        <v>0</v>
      </c>
      <c r="N2417" t="s">
        <v>8264</v>
      </c>
      <c r="O2417" s="5">
        <f t="shared" si="232"/>
        <v>0.55833333333333335</v>
      </c>
      <c r="P2417" s="6">
        <f t="shared" si="227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30"/>
        <v>42536.862800925926</v>
      </c>
      <c r="T2417" s="10">
        <f t="shared" si="23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8226</v>
      </c>
      <c r="I2418">
        <v>1426345200</v>
      </c>
      <c r="J2418">
        <v>1421343743</v>
      </c>
      <c r="K2418" t="b">
        <v>0</v>
      </c>
      <c r="L2418" s="7">
        <v>1</v>
      </c>
      <c r="M2418" t="b">
        <v>0</v>
      </c>
      <c r="N2418" t="s">
        <v>8264</v>
      </c>
      <c r="O2418" s="5">
        <f t="shared" si="232"/>
        <v>2.5000000000000001E-2</v>
      </c>
      <c r="P2418" s="6">
        <f t="shared" si="227"/>
        <v>5</v>
      </c>
      <c r="Q2418" t="str">
        <f t="shared" si="228"/>
        <v>food</v>
      </c>
      <c r="R2418" t="str">
        <f t="shared" si="229"/>
        <v>food trucks</v>
      </c>
      <c r="S2418" s="10">
        <f t="shared" si="230"/>
        <v>42019.737766203703</v>
      </c>
      <c r="T2418" s="10">
        <f t="shared" si="23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8226</v>
      </c>
      <c r="I2419">
        <v>1407705187</v>
      </c>
      <c r="J2419">
        <v>1405113187</v>
      </c>
      <c r="K2419" t="b">
        <v>0</v>
      </c>
      <c r="L2419" s="7">
        <v>0</v>
      </c>
      <c r="M2419" t="b">
        <v>0</v>
      </c>
      <c r="N2419" t="s">
        <v>8264</v>
      </c>
      <c r="O2419" s="5">
        <f t="shared" si="232"/>
        <v>0</v>
      </c>
      <c r="P2419" s="6">
        <f t="shared" si="227"/>
        <v>0</v>
      </c>
      <c r="Q2419" t="str">
        <f t="shared" si="228"/>
        <v>food</v>
      </c>
      <c r="R2419" t="str">
        <f t="shared" si="229"/>
        <v>food trucks</v>
      </c>
      <c r="S2419" s="10">
        <f t="shared" si="230"/>
        <v>41831.884108796294</v>
      </c>
      <c r="T2419" s="10">
        <f t="shared" si="23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8226</v>
      </c>
      <c r="I2420">
        <v>1427225644</v>
      </c>
      <c r="J2420">
        <v>1422045244</v>
      </c>
      <c r="K2420" t="b">
        <v>0</v>
      </c>
      <c r="L2420" s="7">
        <v>5</v>
      </c>
      <c r="M2420" t="b">
        <v>0</v>
      </c>
      <c r="N2420" t="s">
        <v>8264</v>
      </c>
      <c r="O2420" s="5">
        <f t="shared" si="232"/>
        <v>0.02</v>
      </c>
      <c r="P2420" s="6">
        <f t="shared" si="227"/>
        <v>1</v>
      </c>
      <c r="Q2420" t="str">
        <f t="shared" si="228"/>
        <v>food</v>
      </c>
      <c r="R2420" t="str">
        <f t="shared" si="229"/>
        <v>food trucks</v>
      </c>
      <c r="S2420" s="10">
        <f t="shared" si="230"/>
        <v>42027.856990740736</v>
      </c>
      <c r="T2420" s="10">
        <f t="shared" si="23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8226</v>
      </c>
      <c r="I2421">
        <v>1424281389</v>
      </c>
      <c r="J2421">
        <v>1419097389</v>
      </c>
      <c r="K2421" t="b">
        <v>0</v>
      </c>
      <c r="L2421" s="7">
        <v>0</v>
      </c>
      <c r="M2421" t="b">
        <v>0</v>
      </c>
      <c r="N2421" t="s">
        <v>8264</v>
      </c>
      <c r="O2421" s="5">
        <f t="shared" si="232"/>
        <v>0</v>
      </c>
      <c r="P2421" s="6">
        <f t="shared" si="227"/>
        <v>0</v>
      </c>
      <c r="Q2421" t="str">
        <f t="shared" si="228"/>
        <v>food</v>
      </c>
      <c r="R2421" t="str">
        <f t="shared" si="229"/>
        <v>food trucks</v>
      </c>
      <c r="S2421" s="10">
        <f t="shared" si="230"/>
        <v>41993.738298611104</v>
      </c>
      <c r="T2421" s="10">
        <f t="shared" si="23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8226</v>
      </c>
      <c r="I2422">
        <v>1415583695</v>
      </c>
      <c r="J2422">
        <v>1410396095</v>
      </c>
      <c r="K2422" t="b">
        <v>0</v>
      </c>
      <c r="L2422" s="7">
        <v>36</v>
      </c>
      <c r="M2422" t="b">
        <v>0</v>
      </c>
      <c r="N2422" t="s">
        <v>8264</v>
      </c>
      <c r="O2422" s="5">
        <f t="shared" si="232"/>
        <v>14.825133372851216</v>
      </c>
      <c r="P2422" s="6">
        <f t="shared" si="227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30"/>
        <v>41893.028877314813</v>
      </c>
      <c r="T2422" s="10">
        <f t="shared" si="23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8226</v>
      </c>
      <c r="I2423">
        <v>1424536196</v>
      </c>
      <c r="J2423">
        <v>1421944196</v>
      </c>
      <c r="K2423" t="b">
        <v>0</v>
      </c>
      <c r="L2423" s="7">
        <v>1</v>
      </c>
      <c r="M2423" t="b">
        <v>0</v>
      </c>
      <c r="N2423" t="s">
        <v>8264</v>
      </c>
      <c r="O2423" s="5">
        <f t="shared" si="232"/>
        <v>1.6666666666666666E-2</v>
      </c>
      <c r="P2423" s="6">
        <f t="shared" si="227"/>
        <v>1</v>
      </c>
      <c r="Q2423" t="str">
        <f t="shared" si="228"/>
        <v>food</v>
      </c>
      <c r="R2423" t="str">
        <f t="shared" si="229"/>
        <v>food trucks</v>
      </c>
      <c r="S2423" s="10">
        <f t="shared" si="230"/>
        <v>42026.687453703707</v>
      </c>
      <c r="T2423" s="10">
        <f t="shared" si="23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8226</v>
      </c>
      <c r="I2424">
        <v>1426091036</v>
      </c>
      <c r="J2424">
        <v>1423502636</v>
      </c>
      <c r="K2424" t="b">
        <v>0</v>
      </c>
      <c r="L2424" s="7">
        <v>1</v>
      </c>
      <c r="M2424" t="b">
        <v>0</v>
      </c>
      <c r="N2424" t="s">
        <v>8264</v>
      </c>
      <c r="O2424" s="5">
        <f t="shared" si="232"/>
        <v>0.2</v>
      </c>
      <c r="P2424" s="6">
        <f t="shared" si="227"/>
        <v>1</v>
      </c>
      <c r="Q2424" t="str">
        <f t="shared" si="228"/>
        <v>food</v>
      </c>
      <c r="R2424" t="str">
        <f t="shared" si="229"/>
        <v>food trucks</v>
      </c>
      <c r="S2424" s="10">
        <f t="shared" si="230"/>
        <v>42044.724953703699</v>
      </c>
      <c r="T2424" s="10">
        <f t="shared" si="23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8226</v>
      </c>
      <c r="I2425">
        <v>1420044890</v>
      </c>
      <c r="J2425">
        <v>1417452890</v>
      </c>
      <c r="K2425" t="b">
        <v>0</v>
      </c>
      <c r="L2425" s="7">
        <v>1</v>
      </c>
      <c r="M2425" t="b">
        <v>0</v>
      </c>
      <c r="N2425" t="s">
        <v>8264</v>
      </c>
      <c r="O2425" s="5">
        <f t="shared" si="232"/>
        <v>1.3333333333333334E-2</v>
      </c>
      <c r="P2425" s="6">
        <f t="shared" si="227"/>
        <v>8</v>
      </c>
      <c r="Q2425" t="str">
        <f t="shared" si="228"/>
        <v>food</v>
      </c>
      <c r="R2425" t="str">
        <f t="shared" si="229"/>
        <v>food trucks</v>
      </c>
      <c r="S2425" s="10">
        <f t="shared" si="230"/>
        <v>41974.704745370371</v>
      </c>
      <c r="T2425" s="10">
        <f t="shared" si="23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8226</v>
      </c>
      <c r="I2426">
        <v>1414445108</v>
      </c>
      <c r="J2426">
        <v>1411853108</v>
      </c>
      <c r="K2426" t="b">
        <v>0</v>
      </c>
      <c r="L2426" s="7">
        <v>9</v>
      </c>
      <c r="M2426" t="b">
        <v>0</v>
      </c>
      <c r="N2426" t="s">
        <v>8264</v>
      </c>
      <c r="O2426" s="5">
        <f t="shared" si="232"/>
        <v>1.24</v>
      </c>
      <c r="P2426" s="6">
        <f t="shared" si="227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30"/>
        <v>41909.892453703702</v>
      </c>
      <c r="T2426" s="10">
        <f t="shared" si="23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8226</v>
      </c>
      <c r="I2427">
        <v>1464386640</v>
      </c>
      <c r="J2427">
        <v>1463090149</v>
      </c>
      <c r="K2427" t="b">
        <v>0</v>
      </c>
      <c r="L2427" s="7">
        <v>1</v>
      </c>
      <c r="M2427" t="b">
        <v>0</v>
      </c>
      <c r="N2427" t="s">
        <v>8264</v>
      </c>
      <c r="O2427" s="5">
        <f t="shared" si="232"/>
        <v>2.8571428571428574E-2</v>
      </c>
      <c r="P2427" s="6">
        <f t="shared" si="227"/>
        <v>1</v>
      </c>
      <c r="Q2427" t="str">
        <f t="shared" si="228"/>
        <v>food</v>
      </c>
      <c r="R2427" t="str">
        <f t="shared" si="229"/>
        <v>food trucks</v>
      </c>
      <c r="S2427" s="10">
        <f t="shared" si="230"/>
        <v>42502.913761574076</v>
      </c>
      <c r="T2427" s="10">
        <f t="shared" si="23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8226</v>
      </c>
      <c r="I2428">
        <v>1439006692</v>
      </c>
      <c r="J2428">
        <v>1433822692</v>
      </c>
      <c r="K2428" t="b">
        <v>0</v>
      </c>
      <c r="L2428" s="7">
        <v>0</v>
      </c>
      <c r="M2428" t="b">
        <v>0</v>
      </c>
      <c r="N2428" t="s">
        <v>8264</v>
      </c>
      <c r="O2428" s="5">
        <f t="shared" si="232"/>
        <v>0</v>
      </c>
      <c r="P2428" s="6">
        <f t="shared" si="227"/>
        <v>0</v>
      </c>
      <c r="Q2428" t="str">
        <f t="shared" si="228"/>
        <v>food</v>
      </c>
      <c r="R2428" t="str">
        <f t="shared" si="229"/>
        <v>food trucks</v>
      </c>
      <c r="S2428" s="10">
        <f t="shared" si="230"/>
        <v>42164.170046296291</v>
      </c>
      <c r="T2428" s="10">
        <f t="shared" si="23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8226</v>
      </c>
      <c r="I2429">
        <v>1458715133</v>
      </c>
      <c r="J2429">
        <v>1455262733</v>
      </c>
      <c r="K2429" t="b">
        <v>0</v>
      </c>
      <c r="L2429" s="7">
        <v>1</v>
      </c>
      <c r="M2429" t="b">
        <v>0</v>
      </c>
      <c r="N2429" t="s">
        <v>8264</v>
      </c>
      <c r="O2429" s="5">
        <f t="shared" si="232"/>
        <v>2E-3</v>
      </c>
      <c r="P2429" s="6">
        <f t="shared" si="227"/>
        <v>1</v>
      </c>
      <c r="Q2429" t="str">
        <f t="shared" si="228"/>
        <v>food</v>
      </c>
      <c r="R2429" t="str">
        <f t="shared" si="229"/>
        <v>food trucks</v>
      </c>
      <c r="S2429" s="10">
        <f t="shared" si="230"/>
        <v>42412.318668981476</v>
      </c>
      <c r="T2429" s="10">
        <f t="shared" si="23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8226</v>
      </c>
      <c r="I2430">
        <v>1426182551</v>
      </c>
      <c r="J2430">
        <v>1423594151</v>
      </c>
      <c r="K2430" t="b">
        <v>0</v>
      </c>
      <c r="L2430" s="7">
        <v>1</v>
      </c>
      <c r="M2430" t="b">
        <v>0</v>
      </c>
      <c r="N2430" t="s">
        <v>8264</v>
      </c>
      <c r="O2430" s="5">
        <f t="shared" si="232"/>
        <v>2.8571428571428571E-3</v>
      </c>
      <c r="P2430" s="6">
        <f t="shared" si="227"/>
        <v>1</v>
      </c>
      <c r="Q2430" t="str">
        <f t="shared" si="228"/>
        <v>food</v>
      </c>
      <c r="R2430" t="str">
        <f t="shared" si="229"/>
        <v>food trucks</v>
      </c>
      <c r="S2430" s="10">
        <f t="shared" si="230"/>
        <v>42045.784155092595</v>
      </c>
      <c r="T2430" s="10">
        <f t="shared" si="23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8224</v>
      </c>
      <c r="H2431" t="s">
        <v>8234</v>
      </c>
      <c r="I2431">
        <v>1486313040</v>
      </c>
      <c r="J2431">
        <v>1483131966</v>
      </c>
      <c r="K2431" t="b">
        <v>0</v>
      </c>
      <c r="L2431" s="7">
        <v>4</v>
      </c>
      <c r="M2431" t="b">
        <v>0</v>
      </c>
      <c r="N2431" t="s">
        <v>8264</v>
      </c>
      <c r="O2431" s="5">
        <f t="shared" si="232"/>
        <v>1.4321428571428572</v>
      </c>
      <c r="P2431" s="6">
        <f t="shared" si="227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30"/>
        <v>42734.879236111112</v>
      </c>
      <c r="T2431" s="10">
        <f t="shared" si="23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8226</v>
      </c>
      <c r="I2432">
        <v>1455246504</v>
      </c>
      <c r="J2432">
        <v>1452654504</v>
      </c>
      <c r="K2432" t="b">
        <v>0</v>
      </c>
      <c r="L2432" s="7">
        <v>2</v>
      </c>
      <c r="M2432" t="b">
        <v>0</v>
      </c>
      <c r="N2432" t="s">
        <v>8264</v>
      </c>
      <c r="O2432" s="5">
        <f t="shared" si="232"/>
        <v>0.70000000000000007</v>
      </c>
      <c r="P2432" s="6">
        <f t="shared" si="227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30"/>
        <v>42382.130833333329</v>
      </c>
      <c r="T2432" s="10">
        <f t="shared" si="23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8226</v>
      </c>
      <c r="I2433">
        <v>1467080613</v>
      </c>
      <c r="J2433">
        <v>1461896613</v>
      </c>
      <c r="K2433" t="b">
        <v>0</v>
      </c>
      <c r="L2433" s="7">
        <v>2</v>
      </c>
      <c r="M2433" t="b">
        <v>0</v>
      </c>
      <c r="N2433" t="s">
        <v>8264</v>
      </c>
      <c r="O2433" s="5">
        <f t="shared" si="232"/>
        <v>2E-3</v>
      </c>
      <c r="P2433" s="6">
        <f t="shared" si="227"/>
        <v>1</v>
      </c>
      <c r="Q2433" t="str">
        <f t="shared" si="228"/>
        <v>food</v>
      </c>
      <c r="R2433" t="str">
        <f t="shared" si="229"/>
        <v>food trucks</v>
      </c>
      <c r="S2433" s="10">
        <f t="shared" si="230"/>
        <v>42489.099687499998</v>
      </c>
      <c r="T2433" s="10">
        <f t="shared" si="23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8226</v>
      </c>
      <c r="I2434">
        <v>1425791697</v>
      </c>
      <c r="J2434">
        <v>1423199697</v>
      </c>
      <c r="K2434" t="b">
        <v>0</v>
      </c>
      <c r="L2434" s="7">
        <v>2</v>
      </c>
      <c r="M2434" t="b">
        <v>0</v>
      </c>
      <c r="N2434" t="s">
        <v>8264</v>
      </c>
      <c r="O2434" s="5">
        <f t="shared" si="232"/>
        <v>1.4285714285714287E-2</v>
      </c>
      <c r="P2434" s="6">
        <f t="shared" si="227"/>
        <v>1</v>
      </c>
      <c r="Q2434" t="str">
        <f t="shared" si="228"/>
        <v>food</v>
      </c>
      <c r="R2434" t="str">
        <f t="shared" si="229"/>
        <v>food trucks</v>
      </c>
      <c r="S2434" s="10">
        <f t="shared" si="230"/>
        <v>42041.218715277777</v>
      </c>
      <c r="T2434" s="10">
        <f t="shared" si="23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8226</v>
      </c>
      <c r="I2435">
        <v>1456608943</v>
      </c>
      <c r="J2435">
        <v>1454016943</v>
      </c>
      <c r="K2435" t="b">
        <v>0</v>
      </c>
      <c r="L2435" s="7">
        <v>0</v>
      </c>
      <c r="M2435" t="b">
        <v>0</v>
      </c>
      <c r="N2435" t="s">
        <v>8264</v>
      </c>
      <c r="O2435" s="5">
        <f t="shared" si="232"/>
        <v>0</v>
      </c>
      <c r="P2435" s="6">
        <f t="shared" ref="P2435:P2498" si="233">IF(L2435,E2435/L2435,0)</f>
        <v>0</v>
      </c>
      <c r="Q2435" t="str">
        <f t="shared" ref="Q2435:Q2498" si="234">LEFT(N2435,SEARCH("/",N2435,1)-1)</f>
        <v>food</v>
      </c>
      <c r="R2435" t="str">
        <f t="shared" ref="R2435:R2498" si="235">RIGHT(N2435,LEN(N2435)-SEARCH("/",N2435))</f>
        <v>food trucks</v>
      </c>
      <c r="S2435" s="10">
        <f t="shared" ref="S2435:S2498" si="236">(((J2435/60)/60/24)+DATE(1970,1,1))</f>
        <v>42397.89980324074</v>
      </c>
      <c r="T2435" s="10">
        <f t="shared" ref="T2435:T2498" si="237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8226</v>
      </c>
      <c r="I2436">
        <v>1438662474</v>
      </c>
      <c r="J2436">
        <v>1435206474</v>
      </c>
      <c r="K2436" t="b">
        <v>0</v>
      </c>
      <c r="L2436" s="7">
        <v>2</v>
      </c>
      <c r="M2436" t="b">
        <v>0</v>
      </c>
      <c r="N2436" t="s">
        <v>8264</v>
      </c>
      <c r="O2436" s="5">
        <f t="shared" si="232"/>
        <v>0.13</v>
      </c>
      <c r="P2436" s="6">
        <f t="shared" si="233"/>
        <v>13</v>
      </c>
      <c r="Q2436" t="str">
        <f t="shared" si="234"/>
        <v>food</v>
      </c>
      <c r="R2436" t="str">
        <f t="shared" si="235"/>
        <v>food trucks</v>
      </c>
      <c r="S2436" s="10">
        <f t="shared" si="236"/>
        <v>42180.18604166666</v>
      </c>
      <c r="T2436" s="10">
        <f t="shared" si="23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8224</v>
      </c>
      <c r="H2437" t="s">
        <v>8235</v>
      </c>
      <c r="I2437">
        <v>1444027186</v>
      </c>
      <c r="J2437">
        <v>1441435186</v>
      </c>
      <c r="K2437" t="b">
        <v>0</v>
      </c>
      <c r="L2437" s="7">
        <v>4</v>
      </c>
      <c r="M2437" t="b">
        <v>0</v>
      </c>
      <c r="N2437" t="s">
        <v>8264</v>
      </c>
      <c r="O2437" s="5">
        <f t="shared" si="232"/>
        <v>0.48960000000000004</v>
      </c>
      <c r="P2437" s="6">
        <f t="shared" si="233"/>
        <v>306</v>
      </c>
      <c r="Q2437" t="str">
        <f t="shared" si="234"/>
        <v>food</v>
      </c>
      <c r="R2437" t="str">
        <f t="shared" si="235"/>
        <v>food trucks</v>
      </c>
      <c r="S2437" s="10">
        <f t="shared" si="236"/>
        <v>42252.277615740735</v>
      </c>
      <c r="T2437" s="10">
        <f t="shared" si="23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8224</v>
      </c>
      <c r="H2438" t="s">
        <v>8231</v>
      </c>
      <c r="I2438">
        <v>1454078770</v>
      </c>
      <c r="J2438">
        <v>1448894770</v>
      </c>
      <c r="K2438" t="b">
        <v>0</v>
      </c>
      <c r="L2438" s="7">
        <v>2</v>
      </c>
      <c r="M2438" t="b">
        <v>0</v>
      </c>
      <c r="N2438" t="s">
        <v>8264</v>
      </c>
      <c r="O2438" s="5">
        <f t="shared" si="232"/>
        <v>3.8461538461538464E-2</v>
      </c>
      <c r="P2438" s="6">
        <f t="shared" si="233"/>
        <v>22.5</v>
      </c>
      <c r="Q2438" t="str">
        <f t="shared" si="234"/>
        <v>food</v>
      </c>
      <c r="R2438" t="str">
        <f t="shared" si="235"/>
        <v>food trucks</v>
      </c>
      <c r="S2438" s="10">
        <f t="shared" si="236"/>
        <v>42338.615393518514</v>
      </c>
      <c r="T2438" s="10">
        <f t="shared" si="23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8226</v>
      </c>
      <c r="I2439">
        <v>1426615200</v>
      </c>
      <c r="J2439">
        <v>1422400188</v>
      </c>
      <c r="K2439" t="b">
        <v>0</v>
      </c>
      <c r="L2439" s="7">
        <v>0</v>
      </c>
      <c r="M2439" t="b">
        <v>0</v>
      </c>
      <c r="N2439" t="s">
        <v>8264</v>
      </c>
      <c r="O2439" s="5">
        <f t="shared" si="232"/>
        <v>0</v>
      </c>
      <c r="P2439" s="6">
        <f t="shared" si="233"/>
        <v>0</v>
      </c>
      <c r="Q2439" t="str">
        <f t="shared" si="234"/>
        <v>food</v>
      </c>
      <c r="R2439" t="str">
        <f t="shared" si="235"/>
        <v>food trucks</v>
      </c>
      <c r="S2439" s="10">
        <f t="shared" si="236"/>
        <v>42031.965138888889</v>
      </c>
      <c r="T2439" s="10">
        <f t="shared" si="23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8226</v>
      </c>
      <c r="I2440">
        <v>1449529062</v>
      </c>
      <c r="J2440">
        <v>1444341462</v>
      </c>
      <c r="K2440" t="b">
        <v>0</v>
      </c>
      <c r="L2440" s="7">
        <v>1</v>
      </c>
      <c r="M2440" t="b">
        <v>0</v>
      </c>
      <c r="N2440" t="s">
        <v>8264</v>
      </c>
      <c r="O2440" s="5">
        <f t="shared" si="232"/>
        <v>0.33333333333333337</v>
      </c>
      <c r="P2440" s="6">
        <f t="shared" si="233"/>
        <v>50</v>
      </c>
      <c r="Q2440" t="str">
        <f t="shared" si="234"/>
        <v>food</v>
      </c>
      <c r="R2440" t="str">
        <f t="shared" si="235"/>
        <v>food trucks</v>
      </c>
      <c r="S2440" s="10">
        <f t="shared" si="236"/>
        <v>42285.91506944444</v>
      </c>
      <c r="T2440" s="10">
        <f t="shared" si="23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8226</v>
      </c>
      <c r="I2441">
        <v>1445197129</v>
      </c>
      <c r="J2441">
        <v>1442605129</v>
      </c>
      <c r="K2441" t="b">
        <v>0</v>
      </c>
      <c r="L2441" s="7">
        <v>0</v>
      </c>
      <c r="M2441" t="b">
        <v>0</v>
      </c>
      <c r="N2441" t="s">
        <v>8264</v>
      </c>
      <c r="O2441" s="5">
        <f t="shared" si="232"/>
        <v>0</v>
      </c>
      <c r="P2441" s="6">
        <f t="shared" si="233"/>
        <v>0</v>
      </c>
      <c r="Q2441" t="str">
        <f t="shared" si="234"/>
        <v>food</v>
      </c>
      <c r="R2441" t="str">
        <f t="shared" si="235"/>
        <v>food trucks</v>
      </c>
      <c r="S2441" s="10">
        <f t="shared" si="236"/>
        <v>42265.818622685183</v>
      </c>
      <c r="T2441" s="10">
        <f t="shared" si="23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8224</v>
      </c>
      <c r="H2442" t="s">
        <v>8229</v>
      </c>
      <c r="I2442">
        <v>1455399313</v>
      </c>
      <c r="J2442">
        <v>1452807313</v>
      </c>
      <c r="K2442" t="b">
        <v>0</v>
      </c>
      <c r="L2442" s="7">
        <v>2</v>
      </c>
      <c r="M2442" t="b">
        <v>0</v>
      </c>
      <c r="N2442" t="s">
        <v>8264</v>
      </c>
      <c r="O2442" s="5">
        <f t="shared" si="232"/>
        <v>0.2</v>
      </c>
      <c r="P2442" s="6">
        <f t="shared" si="233"/>
        <v>5</v>
      </c>
      <c r="Q2442" t="str">
        <f t="shared" si="234"/>
        <v>food</v>
      </c>
      <c r="R2442" t="str">
        <f t="shared" si="235"/>
        <v>food trucks</v>
      </c>
      <c r="S2442" s="10">
        <f t="shared" si="236"/>
        <v>42383.899456018517</v>
      </c>
      <c r="T2442" s="10">
        <f t="shared" si="23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8226</v>
      </c>
      <c r="I2443">
        <v>1437627540</v>
      </c>
      <c r="J2443">
        <v>1435806054</v>
      </c>
      <c r="K2443" t="b">
        <v>0</v>
      </c>
      <c r="L2443" s="7">
        <v>109</v>
      </c>
      <c r="M2443" t="b">
        <v>1</v>
      </c>
      <c r="N2443" t="s">
        <v>8278</v>
      </c>
      <c r="O2443" s="5">
        <f t="shared" si="232"/>
        <v>107.88</v>
      </c>
      <c r="P2443" s="6">
        <f t="shared" si="233"/>
        <v>74.22935779816514</v>
      </c>
      <c r="Q2443" t="str">
        <f t="shared" si="234"/>
        <v>food</v>
      </c>
      <c r="R2443" t="str">
        <f t="shared" si="235"/>
        <v>small batch</v>
      </c>
      <c r="S2443" s="10">
        <f t="shared" si="236"/>
        <v>42187.125625000001</v>
      </c>
      <c r="T2443" s="10">
        <f t="shared" si="23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8226</v>
      </c>
      <c r="I2444">
        <v>1426777228</v>
      </c>
      <c r="J2444">
        <v>1424188828</v>
      </c>
      <c r="K2444" t="b">
        <v>0</v>
      </c>
      <c r="L2444" s="7">
        <v>372</v>
      </c>
      <c r="M2444" t="b">
        <v>1</v>
      </c>
      <c r="N2444" t="s">
        <v>8278</v>
      </c>
      <c r="O2444" s="5">
        <f t="shared" si="232"/>
        <v>125.94166666666666</v>
      </c>
      <c r="P2444" s="6">
        <f t="shared" si="233"/>
        <v>81.252688172043008</v>
      </c>
      <c r="Q2444" t="str">
        <f t="shared" si="234"/>
        <v>food</v>
      </c>
      <c r="R2444" t="str">
        <f t="shared" si="235"/>
        <v>small batch</v>
      </c>
      <c r="S2444" s="10">
        <f t="shared" si="236"/>
        <v>42052.666990740734</v>
      </c>
      <c r="T2444" s="10">
        <f t="shared" si="23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8226</v>
      </c>
      <c r="I2445">
        <v>1408114822</v>
      </c>
      <c r="J2445">
        <v>1405522822</v>
      </c>
      <c r="K2445" t="b">
        <v>0</v>
      </c>
      <c r="L2445" s="7">
        <v>311</v>
      </c>
      <c r="M2445" t="b">
        <v>1</v>
      </c>
      <c r="N2445" t="s">
        <v>8278</v>
      </c>
      <c r="O2445" s="5">
        <f t="shared" si="232"/>
        <v>202.51495</v>
      </c>
      <c r="P2445" s="6">
        <f t="shared" si="233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6"/>
        <v>41836.625254629631</v>
      </c>
      <c r="T2445" s="10">
        <f t="shared" si="23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8226</v>
      </c>
      <c r="I2446">
        <v>1464199591</v>
      </c>
      <c r="J2446">
        <v>1461607591</v>
      </c>
      <c r="K2446" t="b">
        <v>0</v>
      </c>
      <c r="L2446" s="7">
        <v>61</v>
      </c>
      <c r="M2446" t="b">
        <v>1</v>
      </c>
      <c r="N2446" t="s">
        <v>8278</v>
      </c>
      <c r="O2446" s="5">
        <f t="shared" si="232"/>
        <v>108.60000000000001</v>
      </c>
      <c r="P2446" s="6">
        <f t="shared" si="233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6"/>
        <v>42485.754525462966</v>
      </c>
      <c r="T2446" s="10">
        <f t="shared" si="23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8226</v>
      </c>
      <c r="I2447">
        <v>1443242021</v>
      </c>
      <c r="J2447">
        <v>1440650021</v>
      </c>
      <c r="K2447" t="b">
        <v>0</v>
      </c>
      <c r="L2447" s="7">
        <v>115</v>
      </c>
      <c r="M2447" t="b">
        <v>1</v>
      </c>
      <c r="N2447" t="s">
        <v>8278</v>
      </c>
      <c r="O2447" s="5">
        <f t="shared" si="232"/>
        <v>172.8</v>
      </c>
      <c r="P2447" s="6">
        <f t="shared" si="233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6"/>
        <v>42243.190057870372</v>
      </c>
      <c r="T2447" s="10">
        <f t="shared" si="23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8226</v>
      </c>
      <c r="I2448">
        <v>1480174071</v>
      </c>
      <c r="J2448">
        <v>1477578471</v>
      </c>
      <c r="K2448" t="b">
        <v>0</v>
      </c>
      <c r="L2448" s="7">
        <v>111</v>
      </c>
      <c r="M2448" t="b">
        <v>1</v>
      </c>
      <c r="N2448" t="s">
        <v>8278</v>
      </c>
      <c r="O2448" s="5">
        <f t="shared" si="232"/>
        <v>167.98</v>
      </c>
      <c r="P2448" s="6">
        <f t="shared" si="233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6"/>
        <v>42670.602673611109</v>
      </c>
      <c r="T2448" s="10">
        <f t="shared" si="23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8226</v>
      </c>
      <c r="I2449">
        <v>1478923200</v>
      </c>
      <c r="J2449">
        <v>1476184593</v>
      </c>
      <c r="K2449" t="b">
        <v>0</v>
      </c>
      <c r="L2449" s="7">
        <v>337</v>
      </c>
      <c r="M2449" t="b">
        <v>1</v>
      </c>
      <c r="N2449" t="s">
        <v>8278</v>
      </c>
      <c r="O2449" s="5">
        <f t="shared" si="232"/>
        <v>427.20000000000005</v>
      </c>
      <c r="P2449" s="6">
        <f t="shared" si="233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6"/>
        <v>42654.469826388886</v>
      </c>
      <c r="T2449" s="10">
        <f t="shared" si="23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8226</v>
      </c>
      <c r="I2450">
        <v>1472621760</v>
      </c>
      <c r="J2450">
        <v>1472110513</v>
      </c>
      <c r="K2450" t="b">
        <v>0</v>
      </c>
      <c r="L2450" s="7">
        <v>9</v>
      </c>
      <c r="M2450" t="b">
        <v>1</v>
      </c>
      <c r="N2450" t="s">
        <v>8278</v>
      </c>
      <c r="O2450" s="5">
        <f t="shared" si="232"/>
        <v>107.5</v>
      </c>
      <c r="P2450" s="6">
        <f t="shared" si="233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6"/>
        <v>42607.316122685181</v>
      </c>
      <c r="T2450" s="10">
        <f t="shared" si="23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8226</v>
      </c>
      <c r="I2451">
        <v>1417321515</v>
      </c>
      <c r="J2451">
        <v>1414725915</v>
      </c>
      <c r="K2451" t="b">
        <v>0</v>
      </c>
      <c r="L2451" s="7">
        <v>120</v>
      </c>
      <c r="M2451" t="b">
        <v>1</v>
      </c>
      <c r="N2451" t="s">
        <v>8278</v>
      </c>
      <c r="O2451" s="5">
        <f t="shared" si="232"/>
        <v>108</v>
      </c>
      <c r="P2451" s="6">
        <f t="shared" si="233"/>
        <v>90</v>
      </c>
      <c r="Q2451" t="str">
        <f t="shared" si="234"/>
        <v>food</v>
      </c>
      <c r="R2451" t="str">
        <f t="shared" si="235"/>
        <v>small batch</v>
      </c>
      <c r="S2451" s="10">
        <f t="shared" si="236"/>
        <v>41943.142534722225</v>
      </c>
      <c r="T2451" s="10">
        <f t="shared" si="23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8226</v>
      </c>
      <c r="I2452">
        <v>1414465860</v>
      </c>
      <c r="J2452">
        <v>1411177456</v>
      </c>
      <c r="K2452" t="b">
        <v>0</v>
      </c>
      <c r="L2452" s="7">
        <v>102</v>
      </c>
      <c r="M2452" t="b">
        <v>1</v>
      </c>
      <c r="N2452" t="s">
        <v>8278</v>
      </c>
      <c r="O2452" s="5">
        <f t="shared" si="232"/>
        <v>101.53353333333335</v>
      </c>
      <c r="P2452" s="6">
        <f t="shared" si="233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6"/>
        <v>41902.07240740741</v>
      </c>
      <c r="T2452" s="10">
        <f t="shared" si="23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8226</v>
      </c>
      <c r="I2453">
        <v>1488750490</v>
      </c>
      <c r="J2453">
        <v>1487022490</v>
      </c>
      <c r="K2453" t="b">
        <v>0</v>
      </c>
      <c r="L2453" s="7">
        <v>186</v>
      </c>
      <c r="M2453" t="b">
        <v>1</v>
      </c>
      <c r="N2453" t="s">
        <v>8278</v>
      </c>
      <c r="O2453" s="5">
        <f t="shared" si="232"/>
        <v>115.45</v>
      </c>
      <c r="P2453" s="6">
        <f t="shared" si="233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6"/>
        <v>42779.908449074079</v>
      </c>
      <c r="T2453" s="10">
        <f t="shared" si="23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8226</v>
      </c>
      <c r="I2454">
        <v>1451430000</v>
      </c>
      <c r="J2454">
        <v>1448914500</v>
      </c>
      <c r="K2454" t="b">
        <v>0</v>
      </c>
      <c r="L2454" s="7">
        <v>15</v>
      </c>
      <c r="M2454" t="b">
        <v>1</v>
      </c>
      <c r="N2454" t="s">
        <v>8278</v>
      </c>
      <c r="O2454" s="5">
        <f t="shared" si="232"/>
        <v>133.5</v>
      </c>
      <c r="P2454" s="6">
        <f t="shared" si="233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6"/>
        <v>42338.84375</v>
      </c>
      <c r="T2454" s="10">
        <f t="shared" si="23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8226</v>
      </c>
      <c r="I2455">
        <v>1486053409</v>
      </c>
      <c r="J2455">
        <v>1483461409</v>
      </c>
      <c r="K2455" t="b">
        <v>0</v>
      </c>
      <c r="L2455" s="7">
        <v>67</v>
      </c>
      <c r="M2455" t="b">
        <v>1</v>
      </c>
      <c r="N2455" t="s">
        <v>8278</v>
      </c>
      <c r="O2455" s="5">
        <f t="shared" si="232"/>
        <v>154.69999999999999</v>
      </c>
      <c r="P2455" s="6">
        <f t="shared" si="233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6"/>
        <v>42738.692233796297</v>
      </c>
      <c r="T2455" s="10">
        <f t="shared" si="23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8226</v>
      </c>
      <c r="I2456">
        <v>1489207808</v>
      </c>
      <c r="J2456">
        <v>1486183808</v>
      </c>
      <c r="K2456" t="b">
        <v>0</v>
      </c>
      <c r="L2456" s="7">
        <v>130</v>
      </c>
      <c r="M2456" t="b">
        <v>1</v>
      </c>
      <c r="N2456" t="s">
        <v>8278</v>
      </c>
      <c r="O2456" s="5">
        <f t="shared" si="232"/>
        <v>100.84571428571429</v>
      </c>
      <c r="P2456" s="6">
        <f t="shared" si="233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6"/>
        <v>42770.201481481476</v>
      </c>
      <c r="T2456" s="10">
        <f t="shared" si="23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8226</v>
      </c>
      <c r="I2457">
        <v>1461177950</v>
      </c>
      <c r="J2457">
        <v>1458758750</v>
      </c>
      <c r="K2457" t="b">
        <v>0</v>
      </c>
      <c r="L2457" s="7">
        <v>16</v>
      </c>
      <c r="M2457" t="b">
        <v>1</v>
      </c>
      <c r="N2457" t="s">
        <v>8278</v>
      </c>
      <c r="O2457" s="5">
        <f t="shared" si="232"/>
        <v>182</v>
      </c>
      <c r="P2457" s="6">
        <f t="shared" si="233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6"/>
        <v>42452.781828703708</v>
      </c>
      <c r="T2457" s="10">
        <f t="shared" si="23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8226</v>
      </c>
      <c r="I2458">
        <v>1488063839</v>
      </c>
      <c r="J2458">
        <v>1485471839</v>
      </c>
      <c r="K2458" t="b">
        <v>0</v>
      </c>
      <c r="L2458" s="7">
        <v>67</v>
      </c>
      <c r="M2458" t="b">
        <v>1</v>
      </c>
      <c r="N2458" t="s">
        <v>8278</v>
      </c>
      <c r="O2458" s="5">
        <f t="shared" si="232"/>
        <v>180.86666666666667</v>
      </c>
      <c r="P2458" s="6">
        <f t="shared" si="233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6"/>
        <v>42761.961099537039</v>
      </c>
      <c r="T2458" s="10">
        <f t="shared" si="23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8226</v>
      </c>
      <c r="I2459">
        <v>1458826056</v>
      </c>
      <c r="J2459">
        <v>1456237656</v>
      </c>
      <c r="K2459" t="b">
        <v>0</v>
      </c>
      <c r="L2459" s="7">
        <v>124</v>
      </c>
      <c r="M2459" t="b">
        <v>1</v>
      </c>
      <c r="N2459" t="s">
        <v>8278</v>
      </c>
      <c r="O2459" s="5">
        <f t="shared" si="232"/>
        <v>102.30434782608695</v>
      </c>
      <c r="P2459" s="6">
        <f t="shared" si="233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6"/>
        <v>42423.602500000001</v>
      </c>
      <c r="T2459" s="10">
        <f t="shared" si="23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8226</v>
      </c>
      <c r="I2460">
        <v>1465498800</v>
      </c>
      <c r="J2460">
        <v>1462481718</v>
      </c>
      <c r="K2460" t="b">
        <v>0</v>
      </c>
      <c r="L2460" s="7">
        <v>80</v>
      </c>
      <c r="M2460" t="b">
        <v>1</v>
      </c>
      <c r="N2460" t="s">
        <v>8278</v>
      </c>
      <c r="O2460" s="5">
        <f t="shared" si="232"/>
        <v>110.17999999999999</v>
      </c>
      <c r="P2460" s="6">
        <f t="shared" si="233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6"/>
        <v>42495.871736111112</v>
      </c>
      <c r="T2460" s="10">
        <f t="shared" si="23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8226</v>
      </c>
      <c r="I2461">
        <v>1458742685</v>
      </c>
      <c r="J2461">
        <v>1454858285</v>
      </c>
      <c r="K2461" t="b">
        <v>0</v>
      </c>
      <c r="L2461" s="7">
        <v>282</v>
      </c>
      <c r="M2461" t="b">
        <v>1</v>
      </c>
      <c r="N2461" t="s">
        <v>8278</v>
      </c>
      <c r="O2461" s="5">
        <f t="shared" si="232"/>
        <v>102.25</v>
      </c>
      <c r="P2461" s="6">
        <f t="shared" si="233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6"/>
        <v>42407.637557870374</v>
      </c>
      <c r="T2461" s="10">
        <f t="shared" si="23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8226</v>
      </c>
      <c r="I2462">
        <v>1483417020</v>
      </c>
      <c r="J2462">
        <v>1480480167</v>
      </c>
      <c r="K2462" t="b">
        <v>0</v>
      </c>
      <c r="L2462" s="7">
        <v>68</v>
      </c>
      <c r="M2462" t="b">
        <v>1</v>
      </c>
      <c r="N2462" t="s">
        <v>8278</v>
      </c>
      <c r="O2462" s="5">
        <f t="shared" si="232"/>
        <v>100.78823529411764</v>
      </c>
      <c r="P2462" s="6">
        <f t="shared" si="233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6"/>
        <v>42704.187118055561</v>
      </c>
      <c r="T2462" s="10">
        <f t="shared" si="23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8226</v>
      </c>
      <c r="I2463">
        <v>1317438000</v>
      </c>
      <c r="J2463">
        <v>1314577097</v>
      </c>
      <c r="K2463" t="b">
        <v>0</v>
      </c>
      <c r="L2463" s="7">
        <v>86</v>
      </c>
      <c r="M2463" t="b">
        <v>1</v>
      </c>
      <c r="N2463" t="s">
        <v>8259</v>
      </c>
      <c r="O2463" s="5">
        <f t="shared" si="232"/>
        <v>103.8</v>
      </c>
      <c r="P2463" s="6">
        <f t="shared" si="233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6"/>
        <v>40784.012696759259</v>
      </c>
      <c r="T2463" s="10">
        <f t="shared" si="23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8226</v>
      </c>
      <c r="I2464">
        <v>1342672096</v>
      </c>
      <c r="J2464">
        <v>1340944096</v>
      </c>
      <c r="K2464" t="b">
        <v>0</v>
      </c>
      <c r="L2464" s="7">
        <v>115</v>
      </c>
      <c r="M2464" t="b">
        <v>1</v>
      </c>
      <c r="N2464" t="s">
        <v>8259</v>
      </c>
      <c r="O2464" s="5">
        <f t="shared" si="232"/>
        <v>110.70833333333334</v>
      </c>
      <c r="P2464" s="6">
        <f t="shared" si="233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6"/>
        <v>41089.186296296299</v>
      </c>
      <c r="T2464" s="10">
        <f t="shared" si="23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8226</v>
      </c>
      <c r="I2465">
        <v>1366138800</v>
      </c>
      <c r="J2465">
        <v>1362710425</v>
      </c>
      <c r="K2465" t="b">
        <v>0</v>
      </c>
      <c r="L2465" s="7">
        <v>75</v>
      </c>
      <c r="M2465" t="b">
        <v>1</v>
      </c>
      <c r="N2465" t="s">
        <v>8259</v>
      </c>
      <c r="O2465" s="5">
        <f t="shared" si="232"/>
        <v>116.25000000000001</v>
      </c>
      <c r="P2465" s="6">
        <f t="shared" si="233"/>
        <v>31</v>
      </c>
      <c r="Q2465" t="str">
        <f t="shared" si="234"/>
        <v>music</v>
      </c>
      <c r="R2465" t="str">
        <f t="shared" si="235"/>
        <v>indie rock</v>
      </c>
      <c r="S2465" s="10">
        <f t="shared" si="236"/>
        <v>41341.111400462964</v>
      </c>
      <c r="T2465" s="10">
        <f t="shared" si="23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8224</v>
      </c>
      <c r="H2466" t="s">
        <v>8231</v>
      </c>
      <c r="I2466">
        <v>1443641340</v>
      </c>
      <c r="J2466">
        <v>1441143397</v>
      </c>
      <c r="K2466" t="b">
        <v>0</v>
      </c>
      <c r="L2466" s="7">
        <v>43</v>
      </c>
      <c r="M2466" t="b">
        <v>1</v>
      </c>
      <c r="N2466" t="s">
        <v>8259</v>
      </c>
      <c r="O2466" s="5">
        <f t="shared" si="232"/>
        <v>111.1</v>
      </c>
      <c r="P2466" s="6">
        <f t="shared" si="233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6"/>
        <v>42248.90042824074</v>
      </c>
      <c r="T2466" s="10">
        <f t="shared" si="23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8226</v>
      </c>
      <c r="I2467">
        <v>1348420548</v>
      </c>
      <c r="J2467">
        <v>1345828548</v>
      </c>
      <c r="K2467" t="b">
        <v>0</v>
      </c>
      <c r="L2467" s="7">
        <v>48</v>
      </c>
      <c r="M2467" t="b">
        <v>1</v>
      </c>
      <c r="N2467" t="s">
        <v>8259</v>
      </c>
      <c r="O2467" s="5">
        <f t="shared" si="232"/>
        <v>180.14285714285714</v>
      </c>
      <c r="P2467" s="6">
        <f t="shared" si="233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6"/>
        <v>41145.719305555554</v>
      </c>
      <c r="T2467" s="10">
        <f t="shared" si="23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8226</v>
      </c>
      <c r="I2468">
        <v>1368066453</v>
      </c>
      <c r="J2468">
        <v>1365474453</v>
      </c>
      <c r="K2468" t="b">
        <v>0</v>
      </c>
      <c r="L2468" s="7">
        <v>52</v>
      </c>
      <c r="M2468" t="b">
        <v>1</v>
      </c>
      <c r="N2468" t="s">
        <v>8259</v>
      </c>
      <c r="O2468" s="5">
        <f t="shared" si="232"/>
        <v>100</v>
      </c>
      <c r="P2468" s="6">
        <f t="shared" si="233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6"/>
        <v>41373.102465277778</v>
      </c>
      <c r="T2468" s="10">
        <f t="shared" si="23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8226</v>
      </c>
      <c r="I2469">
        <v>1336669200</v>
      </c>
      <c r="J2469">
        <v>1335473931</v>
      </c>
      <c r="K2469" t="b">
        <v>0</v>
      </c>
      <c r="L2469" s="7">
        <v>43</v>
      </c>
      <c r="M2469" t="b">
        <v>1</v>
      </c>
      <c r="N2469" t="s">
        <v>8259</v>
      </c>
      <c r="O2469" s="5">
        <f t="shared" si="232"/>
        <v>118.5</v>
      </c>
      <c r="P2469" s="6">
        <f t="shared" si="233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6"/>
        <v>41025.874201388891</v>
      </c>
      <c r="T2469" s="10">
        <f t="shared" si="23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8226</v>
      </c>
      <c r="I2470">
        <v>1351400400</v>
      </c>
      <c r="J2470">
        <v>1348285321</v>
      </c>
      <c r="K2470" t="b">
        <v>0</v>
      </c>
      <c r="L2470" s="7">
        <v>58</v>
      </c>
      <c r="M2470" t="b">
        <v>1</v>
      </c>
      <c r="N2470" t="s">
        <v>8259</v>
      </c>
      <c r="O2470" s="5">
        <f t="shared" si="232"/>
        <v>107.21700000000001</v>
      </c>
      <c r="P2470" s="6">
        <f t="shared" si="233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6"/>
        <v>41174.154178240737</v>
      </c>
      <c r="T2470" s="10">
        <f t="shared" si="23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8226</v>
      </c>
      <c r="I2471">
        <v>1297160329</v>
      </c>
      <c r="J2471">
        <v>1295000329</v>
      </c>
      <c r="K2471" t="b">
        <v>0</v>
      </c>
      <c r="L2471" s="7">
        <v>47</v>
      </c>
      <c r="M2471" t="b">
        <v>1</v>
      </c>
      <c r="N2471" t="s">
        <v>8259</v>
      </c>
      <c r="O2471" s="5">
        <f t="shared" si="232"/>
        <v>113.66666666666667</v>
      </c>
      <c r="P2471" s="6">
        <f t="shared" si="233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6"/>
        <v>40557.429733796293</v>
      </c>
      <c r="T2471" s="10">
        <f t="shared" si="23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8226</v>
      </c>
      <c r="I2472">
        <v>1337824055</v>
      </c>
      <c r="J2472">
        <v>1335232055</v>
      </c>
      <c r="K2472" t="b">
        <v>0</v>
      </c>
      <c r="L2472" s="7">
        <v>36</v>
      </c>
      <c r="M2472" t="b">
        <v>1</v>
      </c>
      <c r="N2472" t="s">
        <v>8259</v>
      </c>
      <c r="O2472" s="5">
        <f t="shared" si="232"/>
        <v>103.16400000000002</v>
      </c>
      <c r="P2472" s="6">
        <f t="shared" si="233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6"/>
        <v>41023.07471064815</v>
      </c>
      <c r="T2472" s="10">
        <f t="shared" si="23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8226</v>
      </c>
      <c r="I2473">
        <v>1327535392</v>
      </c>
      <c r="J2473">
        <v>1324079392</v>
      </c>
      <c r="K2473" t="b">
        <v>0</v>
      </c>
      <c r="L2473" s="7">
        <v>17</v>
      </c>
      <c r="M2473" t="b">
        <v>1</v>
      </c>
      <c r="N2473" t="s">
        <v>8259</v>
      </c>
      <c r="O2473" s="5">
        <f t="shared" si="232"/>
        <v>128</v>
      </c>
      <c r="P2473" s="6">
        <f t="shared" si="233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6"/>
        <v>40893.992962962962</v>
      </c>
      <c r="T2473" s="10">
        <f t="shared" si="23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8226</v>
      </c>
      <c r="I2474">
        <v>1283562180</v>
      </c>
      <c r="J2474">
        <v>1277433980</v>
      </c>
      <c r="K2474" t="b">
        <v>0</v>
      </c>
      <c r="L2474" s="7">
        <v>104</v>
      </c>
      <c r="M2474" t="b">
        <v>1</v>
      </c>
      <c r="N2474" t="s">
        <v>8259</v>
      </c>
      <c r="O2474" s="5">
        <f t="shared" si="232"/>
        <v>135.76026666666667</v>
      </c>
      <c r="P2474" s="6">
        <f t="shared" si="233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6"/>
        <v>40354.11550925926</v>
      </c>
      <c r="T2474" s="10">
        <f t="shared" si="23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8226</v>
      </c>
      <c r="I2475">
        <v>1352573869</v>
      </c>
      <c r="J2475">
        <v>1349978269</v>
      </c>
      <c r="K2475" t="b">
        <v>0</v>
      </c>
      <c r="L2475" s="7">
        <v>47</v>
      </c>
      <c r="M2475" t="b">
        <v>1</v>
      </c>
      <c r="N2475" t="s">
        <v>8259</v>
      </c>
      <c r="O2475" s="5">
        <f t="shared" si="232"/>
        <v>100</v>
      </c>
      <c r="P2475" s="6">
        <f t="shared" si="233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6"/>
        <v>41193.748483796298</v>
      </c>
      <c r="T2475" s="10">
        <f t="shared" si="23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8226</v>
      </c>
      <c r="I2476">
        <v>1286756176</v>
      </c>
      <c r="J2476">
        <v>1282868176</v>
      </c>
      <c r="K2476" t="b">
        <v>0</v>
      </c>
      <c r="L2476" s="7">
        <v>38</v>
      </c>
      <c r="M2476" t="b">
        <v>1</v>
      </c>
      <c r="N2476" t="s">
        <v>8259</v>
      </c>
      <c r="O2476" s="5">
        <f t="shared" si="232"/>
        <v>100.00360000000002</v>
      </c>
      <c r="P2476" s="6">
        <f t="shared" si="233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6"/>
        <v>40417.011296296296</v>
      </c>
      <c r="T2476" s="10">
        <f t="shared" si="23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8226</v>
      </c>
      <c r="I2477">
        <v>1278799200</v>
      </c>
      <c r="J2477">
        <v>1273647255</v>
      </c>
      <c r="K2477" t="b">
        <v>0</v>
      </c>
      <c r="L2477" s="7">
        <v>81</v>
      </c>
      <c r="M2477" t="b">
        <v>1</v>
      </c>
      <c r="N2477" t="s">
        <v>8259</v>
      </c>
      <c r="O2477" s="5">
        <f t="shared" si="232"/>
        <v>104.71999999999998</v>
      </c>
      <c r="P2477" s="6">
        <f t="shared" si="233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6"/>
        <v>40310.287673611114</v>
      </c>
      <c r="T2477" s="10">
        <f t="shared" si="23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8226</v>
      </c>
      <c r="I2478">
        <v>1415004770</v>
      </c>
      <c r="J2478">
        <v>1412149970</v>
      </c>
      <c r="K2478" t="b">
        <v>0</v>
      </c>
      <c r="L2478" s="7">
        <v>55</v>
      </c>
      <c r="M2478" t="b">
        <v>1</v>
      </c>
      <c r="N2478" t="s">
        <v>8259</v>
      </c>
      <c r="O2478" s="5">
        <f t="shared" si="232"/>
        <v>105.02249999999999</v>
      </c>
      <c r="P2478" s="6">
        <f t="shared" si="233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6"/>
        <v>41913.328356481477</v>
      </c>
      <c r="T2478" s="10">
        <f t="shared" si="23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8226</v>
      </c>
      <c r="I2479">
        <v>1344789345</v>
      </c>
      <c r="J2479">
        <v>1340901345</v>
      </c>
      <c r="K2479" t="b">
        <v>0</v>
      </c>
      <c r="L2479" s="7">
        <v>41</v>
      </c>
      <c r="M2479" t="b">
        <v>1</v>
      </c>
      <c r="N2479" t="s">
        <v>8259</v>
      </c>
      <c r="O2479" s="5">
        <f t="shared" ref="O2479:O2542" si="238">(E2479/D2479)*100</f>
        <v>171.33333333333334</v>
      </c>
      <c r="P2479" s="6">
        <f t="shared" si="233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6"/>
        <v>41088.691493055558</v>
      </c>
      <c r="T2479" s="10">
        <f t="shared" si="23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8226</v>
      </c>
      <c r="I2480">
        <v>1358117313</v>
      </c>
      <c r="J2480">
        <v>1355525313</v>
      </c>
      <c r="K2480" t="b">
        <v>0</v>
      </c>
      <c r="L2480" s="7">
        <v>79</v>
      </c>
      <c r="M2480" t="b">
        <v>1</v>
      </c>
      <c r="N2480" t="s">
        <v>8259</v>
      </c>
      <c r="O2480" s="5">
        <f t="shared" si="238"/>
        <v>127.49999999999999</v>
      </c>
      <c r="P2480" s="6">
        <f t="shared" si="233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6"/>
        <v>41257.950381944444</v>
      </c>
      <c r="T2480" s="10">
        <f t="shared" si="23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8226</v>
      </c>
      <c r="I2481">
        <v>1343440800</v>
      </c>
      <c r="J2481">
        <v>1342545994</v>
      </c>
      <c r="K2481" t="b">
        <v>0</v>
      </c>
      <c r="L2481" s="7">
        <v>16</v>
      </c>
      <c r="M2481" t="b">
        <v>1</v>
      </c>
      <c r="N2481" t="s">
        <v>8259</v>
      </c>
      <c r="O2481" s="5">
        <f t="shared" si="238"/>
        <v>133.44333333333333</v>
      </c>
      <c r="P2481" s="6">
        <f t="shared" si="233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6"/>
        <v>41107.726782407408</v>
      </c>
      <c r="T2481" s="10">
        <f t="shared" si="23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8226</v>
      </c>
      <c r="I2482">
        <v>1444516084</v>
      </c>
      <c r="J2482">
        <v>1439332084</v>
      </c>
      <c r="K2482" t="b">
        <v>0</v>
      </c>
      <c r="L2482" s="7">
        <v>8</v>
      </c>
      <c r="M2482" t="b">
        <v>1</v>
      </c>
      <c r="N2482" t="s">
        <v>8259</v>
      </c>
      <c r="O2482" s="5">
        <f t="shared" si="238"/>
        <v>100</v>
      </c>
      <c r="P2482" s="6">
        <f t="shared" si="233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6"/>
        <v>42227.936157407406</v>
      </c>
      <c r="T2482" s="10">
        <f t="shared" si="23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8226</v>
      </c>
      <c r="I2483">
        <v>1335799808</v>
      </c>
      <c r="J2483">
        <v>1333207808</v>
      </c>
      <c r="K2483" t="b">
        <v>0</v>
      </c>
      <c r="L2483" s="7">
        <v>95</v>
      </c>
      <c r="M2483" t="b">
        <v>1</v>
      </c>
      <c r="N2483" t="s">
        <v>8259</v>
      </c>
      <c r="O2483" s="5">
        <f t="shared" si="238"/>
        <v>112.91099999999999</v>
      </c>
      <c r="P2483" s="6">
        <f t="shared" si="233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6"/>
        <v>40999.645925925928</v>
      </c>
      <c r="T2483" s="10">
        <f t="shared" si="23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8226</v>
      </c>
      <c r="I2484">
        <v>1312224383</v>
      </c>
      <c r="J2484">
        <v>1308336383</v>
      </c>
      <c r="K2484" t="b">
        <v>0</v>
      </c>
      <c r="L2484" s="7">
        <v>25</v>
      </c>
      <c r="M2484" t="b">
        <v>1</v>
      </c>
      <c r="N2484" t="s">
        <v>8259</v>
      </c>
      <c r="O2484" s="5">
        <f t="shared" si="238"/>
        <v>100.1</v>
      </c>
      <c r="P2484" s="6">
        <f t="shared" si="233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6"/>
        <v>40711.782210648147</v>
      </c>
      <c r="T2484" s="10">
        <f t="shared" si="23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8226</v>
      </c>
      <c r="I2485">
        <v>1335891603</v>
      </c>
      <c r="J2485">
        <v>1330711203</v>
      </c>
      <c r="K2485" t="b">
        <v>0</v>
      </c>
      <c r="L2485" s="7">
        <v>19</v>
      </c>
      <c r="M2485" t="b">
        <v>1</v>
      </c>
      <c r="N2485" t="s">
        <v>8259</v>
      </c>
      <c r="O2485" s="5">
        <f t="shared" si="238"/>
        <v>113.72727272727272</v>
      </c>
      <c r="P2485" s="6">
        <f t="shared" si="233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6"/>
        <v>40970.750034722223</v>
      </c>
      <c r="T2485" s="10">
        <f t="shared" si="23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8226</v>
      </c>
      <c r="I2486">
        <v>1316124003</v>
      </c>
      <c r="J2486">
        <v>1313532003</v>
      </c>
      <c r="K2486" t="b">
        <v>0</v>
      </c>
      <c r="L2486" s="7">
        <v>90</v>
      </c>
      <c r="M2486" t="b">
        <v>1</v>
      </c>
      <c r="N2486" t="s">
        <v>8259</v>
      </c>
      <c r="O2486" s="5">
        <f t="shared" si="238"/>
        <v>119.31742857142855</v>
      </c>
      <c r="P2486" s="6">
        <f t="shared" si="233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6"/>
        <v>40771.916701388887</v>
      </c>
      <c r="T2486" s="10">
        <f t="shared" si="23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8226</v>
      </c>
      <c r="I2487">
        <v>1318463879</v>
      </c>
      <c r="J2487">
        <v>1315439879</v>
      </c>
      <c r="K2487" t="b">
        <v>0</v>
      </c>
      <c r="L2487" s="7">
        <v>41</v>
      </c>
      <c r="M2487" t="b">
        <v>1</v>
      </c>
      <c r="N2487" t="s">
        <v>8259</v>
      </c>
      <c r="O2487" s="5">
        <f t="shared" si="238"/>
        <v>103.25</v>
      </c>
      <c r="P2487" s="6">
        <f t="shared" si="233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6"/>
        <v>40793.998599537037</v>
      </c>
      <c r="T2487" s="10">
        <f t="shared" si="23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8226</v>
      </c>
      <c r="I2488">
        <v>1335113976</v>
      </c>
      <c r="J2488">
        <v>1332521976</v>
      </c>
      <c r="K2488" t="b">
        <v>0</v>
      </c>
      <c r="L2488" s="7">
        <v>30</v>
      </c>
      <c r="M2488" t="b">
        <v>1</v>
      </c>
      <c r="N2488" t="s">
        <v>8259</v>
      </c>
      <c r="O2488" s="5">
        <f t="shared" si="238"/>
        <v>265.66666666666669</v>
      </c>
      <c r="P2488" s="6">
        <f t="shared" si="233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6"/>
        <v>40991.708055555559</v>
      </c>
      <c r="T2488" s="10">
        <f t="shared" si="23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8226</v>
      </c>
      <c r="I2489">
        <v>1338083997</v>
      </c>
      <c r="J2489">
        <v>1335491997</v>
      </c>
      <c r="K2489" t="b">
        <v>0</v>
      </c>
      <c r="L2489" s="7">
        <v>38</v>
      </c>
      <c r="M2489" t="b">
        <v>1</v>
      </c>
      <c r="N2489" t="s">
        <v>8259</v>
      </c>
      <c r="O2489" s="5">
        <f t="shared" si="238"/>
        <v>100.05066666666667</v>
      </c>
      <c r="P2489" s="6">
        <f t="shared" si="233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6"/>
        <v>41026.083298611113</v>
      </c>
      <c r="T2489" s="10">
        <f t="shared" si="23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8226</v>
      </c>
      <c r="I2490">
        <v>1321459908</v>
      </c>
      <c r="J2490">
        <v>1318864308</v>
      </c>
      <c r="K2490" t="b">
        <v>0</v>
      </c>
      <c r="L2490" s="7">
        <v>65</v>
      </c>
      <c r="M2490" t="b">
        <v>1</v>
      </c>
      <c r="N2490" t="s">
        <v>8259</v>
      </c>
      <c r="O2490" s="5">
        <f t="shared" si="238"/>
        <v>106.69999999999999</v>
      </c>
      <c r="P2490" s="6">
        <f t="shared" si="233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6"/>
        <v>40833.633194444446</v>
      </c>
      <c r="T2490" s="10">
        <f t="shared" si="23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8226</v>
      </c>
      <c r="I2491">
        <v>1368117239</v>
      </c>
      <c r="J2491">
        <v>1365525239</v>
      </c>
      <c r="K2491" t="b">
        <v>0</v>
      </c>
      <c r="L2491" s="7">
        <v>75</v>
      </c>
      <c r="M2491" t="b">
        <v>1</v>
      </c>
      <c r="N2491" t="s">
        <v>8259</v>
      </c>
      <c r="O2491" s="5">
        <f t="shared" si="238"/>
        <v>133.67142857142858</v>
      </c>
      <c r="P2491" s="6">
        <f t="shared" si="233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6"/>
        <v>41373.690266203703</v>
      </c>
      <c r="T2491" s="10">
        <f t="shared" si="23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8226</v>
      </c>
      <c r="I2492">
        <v>1340429276</v>
      </c>
      <c r="J2492">
        <v>1335245276</v>
      </c>
      <c r="K2492" t="b">
        <v>0</v>
      </c>
      <c r="L2492" s="7">
        <v>16</v>
      </c>
      <c r="M2492" t="b">
        <v>1</v>
      </c>
      <c r="N2492" t="s">
        <v>8259</v>
      </c>
      <c r="O2492" s="5">
        <f t="shared" si="238"/>
        <v>121.39999999999999</v>
      </c>
      <c r="P2492" s="6">
        <f t="shared" si="233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6"/>
        <v>41023.227731481478</v>
      </c>
      <c r="T2492" s="10">
        <f t="shared" si="23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8226</v>
      </c>
      <c r="I2493">
        <v>1295142660</v>
      </c>
      <c r="J2493">
        <v>1293739714</v>
      </c>
      <c r="K2493" t="b">
        <v>0</v>
      </c>
      <c r="L2493" s="7">
        <v>10</v>
      </c>
      <c r="M2493" t="b">
        <v>1</v>
      </c>
      <c r="N2493" t="s">
        <v>8259</v>
      </c>
      <c r="O2493" s="5">
        <f t="shared" si="238"/>
        <v>103.2</v>
      </c>
      <c r="P2493" s="6">
        <f t="shared" si="233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6"/>
        <v>40542.839282407411</v>
      </c>
      <c r="T2493" s="10">
        <f t="shared" si="23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8226</v>
      </c>
      <c r="I2494">
        <v>1339840740</v>
      </c>
      <c r="J2494">
        <v>1335397188</v>
      </c>
      <c r="K2494" t="b">
        <v>0</v>
      </c>
      <c r="L2494" s="7">
        <v>27</v>
      </c>
      <c r="M2494" t="b">
        <v>1</v>
      </c>
      <c r="N2494" t="s">
        <v>8259</v>
      </c>
      <c r="O2494" s="5">
        <f t="shared" si="238"/>
        <v>125</v>
      </c>
      <c r="P2494" s="6">
        <f t="shared" si="233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6"/>
        <v>41024.985972222225</v>
      </c>
      <c r="T2494" s="10">
        <f t="shared" si="23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8226</v>
      </c>
      <c r="I2495">
        <v>1367208140</v>
      </c>
      <c r="J2495">
        <v>1363320140</v>
      </c>
      <c r="K2495" t="b">
        <v>0</v>
      </c>
      <c r="L2495" s="7">
        <v>259</v>
      </c>
      <c r="M2495" t="b">
        <v>1</v>
      </c>
      <c r="N2495" t="s">
        <v>8259</v>
      </c>
      <c r="O2495" s="5">
        <f t="shared" si="238"/>
        <v>128.69999999999999</v>
      </c>
      <c r="P2495" s="6">
        <f t="shared" si="233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6"/>
        <v>41348.168287037035</v>
      </c>
      <c r="T2495" s="10">
        <f t="shared" si="23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8226</v>
      </c>
      <c r="I2496">
        <v>1337786944</v>
      </c>
      <c r="J2496">
        <v>1335194944</v>
      </c>
      <c r="K2496" t="b">
        <v>0</v>
      </c>
      <c r="L2496" s="7">
        <v>39</v>
      </c>
      <c r="M2496" t="b">
        <v>1</v>
      </c>
      <c r="N2496" t="s">
        <v>8259</v>
      </c>
      <c r="O2496" s="5">
        <f t="shared" si="238"/>
        <v>101.00533333333333</v>
      </c>
      <c r="P2496" s="6">
        <f t="shared" si="233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6"/>
        <v>41022.645185185182</v>
      </c>
      <c r="T2496" s="10">
        <f t="shared" si="23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8226</v>
      </c>
      <c r="I2497">
        <v>1339022575</v>
      </c>
      <c r="J2497">
        <v>1336430575</v>
      </c>
      <c r="K2497" t="b">
        <v>0</v>
      </c>
      <c r="L2497" s="7">
        <v>42</v>
      </c>
      <c r="M2497" t="b">
        <v>1</v>
      </c>
      <c r="N2497" t="s">
        <v>8259</v>
      </c>
      <c r="O2497" s="5">
        <f t="shared" si="238"/>
        <v>127.53666666666665</v>
      </c>
      <c r="P2497" s="6">
        <f t="shared" si="233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6"/>
        <v>41036.946469907409</v>
      </c>
      <c r="T2497" s="10">
        <f t="shared" si="23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8226</v>
      </c>
      <c r="I2498">
        <v>1364597692</v>
      </c>
      <c r="J2498">
        <v>1361577292</v>
      </c>
      <c r="K2498" t="b">
        <v>0</v>
      </c>
      <c r="L2498" s="7">
        <v>10</v>
      </c>
      <c r="M2498" t="b">
        <v>1</v>
      </c>
      <c r="N2498" t="s">
        <v>8259</v>
      </c>
      <c r="O2498" s="5">
        <f t="shared" si="238"/>
        <v>100</v>
      </c>
      <c r="P2498" s="6">
        <f t="shared" si="233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6"/>
        <v>41327.996435185189</v>
      </c>
      <c r="T2498" s="10">
        <f t="shared" si="23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8226</v>
      </c>
      <c r="I2499">
        <v>1312578338</v>
      </c>
      <c r="J2499">
        <v>1309986338</v>
      </c>
      <c r="K2499" t="b">
        <v>0</v>
      </c>
      <c r="L2499" s="7">
        <v>56</v>
      </c>
      <c r="M2499" t="b">
        <v>1</v>
      </c>
      <c r="N2499" t="s">
        <v>8259</v>
      </c>
      <c r="O2499" s="5">
        <f t="shared" si="238"/>
        <v>112.7715</v>
      </c>
      <c r="P2499" s="6">
        <f t="shared" ref="P2499:P2562" si="239">IF(L2499,E2499/L2499,0)</f>
        <v>80.551071428571419</v>
      </c>
      <c r="Q2499" t="str">
        <f t="shared" ref="Q2499:Q2562" si="240">LEFT(N2499,SEARCH("/",N2499,1)-1)</f>
        <v>music</v>
      </c>
      <c r="R2499" t="str">
        <f t="shared" ref="R2499:R2562" si="241">RIGHT(N2499,LEN(N2499)-SEARCH("/",N2499))</f>
        <v>indie rock</v>
      </c>
      <c r="S2499" s="10">
        <f t="shared" ref="S2499:S2562" si="242">(((J2499/60)/60/24)+DATE(1970,1,1))</f>
        <v>40730.878912037035</v>
      </c>
      <c r="T2499" s="10">
        <f t="shared" ref="T2499:T2562" si="243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8226</v>
      </c>
      <c r="I2500">
        <v>1422400387</v>
      </c>
      <c r="J2500">
        <v>1421190787</v>
      </c>
      <c r="K2500" t="b">
        <v>0</v>
      </c>
      <c r="L2500" s="7">
        <v>20</v>
      </c>
      <c r="M2500" t="b">
        <v>1</v>
      </c>
      <c r="N2500" t="s">
        <v>8259</v>
      </c>
      <c r="O2500" s="5">
        <f t="shared" si="238"/>
        <v>105.60000000000001</v>
      </c>
      <c r="P2500" s="6">
        <f t="shared" si="239"/>
        <v>52.8</v>
      </c>
      <c r="Q2500" t="str">
        <f t="shared" si="240"/>
        <v>music</v>
      </c>
      <c r="R2500" t="str">
        <f t="shared" si="241"/>
        <v>indie rock</v>
      </c>
      <c r="S2500" s="10">
        <f t="shared" si="242"/>
        <v>42017.967442129629</v>
      </c>
      <c r="T2500" s="10">
        <f t="shared" si="243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8226</v>
      </c>
      <c r="I2501">
        <v>1356976800</v>
      </c>
      <c r="J2501">
        <v>1352820837</v>
      </c>
      <c r="K2501" t="b">
        <v>0</v>
      </c>
      <c r="L2501" s="7">
        <v>170</v>
      </c>
      <c r="M2501" t="b">
        <v>1</v>
      </c>
      <c r="N2501" t="s">
        <v>8259</v>
      </c>
      <c r="O2501" s="5">
        <f t="shared" si="238"/>
        <v>202.625</v>
      </c>
      <c r="P2501" s="6">
        <f t="shared" si="239"/>
        <v>47.676470588235297</v>
      </c>
      <c r="Q2501" t="str">
        <f t="shared" si="240"/>
        <v>music</v>
      </c>
      <c r="R2501" t="str">
        <f t="shared" si="241"/>
        <v>indie rock</v>
      </c>
      <c r="S2501" s="10">
        <f t="shared" si="242"/>
        <v>41226.648576388885</v>
      </c>
      <c r="T2501" s="10">
        <f t="shared" si="243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8226</v>
      </c>
      <c r="I2502">
        <v>1340476375</v>
      </c>
      <c r="J2502">
        <v>1337884375</v>
      </c>
      <c r="K2502" t="b">
        <v>0</v>
      </c>
      <c r="L2502" s="7">
        <v>29</v>
      </c>
      <c r="M2502" t="b">
        <v>1</v>
      </c>
      <c r="N2502" t="s">
        <v>8259</v>
      </c>
      <c r="O2502" s="5">
        <f t="shared" si="238"/>
        <v>113.33333333333333</v>
      </c>
      <c r="P2502" s="6">
        <f t="shared" si="239"/>
        <v>23.448275862068964</v>
      </c>
      <c r="Q2502" t="str">
        <f t="shared" si="240"/>
        <v>music</v>
      </c>
      <c r="R2502" t="str">
        <f t="shared" si="241"/>
        <v>indie rock</v>
      </c>
      <c r="S2502" s="10">
        <f t="shared" si="242"/>
        <v>41053.772858796299</v>
      </c>
      <c r="T2502" s="10">
        <f t="shared" si="243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8224</v>
      </c>
      <c r="H2503" t="s">
        <v>8231</v>
      </c>
      <c r="I2503">
        <v>1443379104</v>
      </c>
      <c r="J2503">
        <v>1440787104</v>
      </c>
      <c r="K2503" t="b">
        <v>0</v>
      </c>
      <c r="L2503" s="7">
        <v>7</v>
      </c>
      <c r="M2503" t="b">
        <v>0</v>
      </c>
      <c r="N2503" t="s">
        <v>8279</v>
      </c>
      <c r="O2503" s="5">
        <f t="shared" si="238"/>
        <v>2.5545454545454547</v>
      </c>
      <c r="P2503" s="6">
        <f t="shared" si="239"/>
        <v>40.142857142857146</v>
      </c>
      <c r="Q2503" t="str">
        <f t="shared" si="240"/>
        <v>food</v>
      </c>
      <c r="R2503" t="str">
        <f t="shared" si="241"/>
        <v>restaurants</v>
      </c>
      <c r="S2503" s="10">
        <f t="shared" si="242"/>
        <v>42244.776666666665</v>
      </c>
      <c r="T2503" s="10">
        <f t="shared" si="243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8226</v>
      </c>
      <c r="I2504">
        <v>1411328918</v>
      </c>
      <c r="J2504">
        <v>1407440918</v>
      </c>
      <c r="K2504" t="b">
        <v>0</v>
      </c>
      <c r="L2504" s="7">
        <v>5</v>
      </c>
      <c r="M2504" t="b">
        <v>0</v>
      </c>
      <c r="N2504" t="s">
        <v>8279</v>
      </c>
      <c r="O2504" s="5">
        <f t="shared" si="238"/>
        <v>7.8181818181818186E-2</v>
      </c>
      <c r="P2504" s="6">
        <f t="shared" si="239"/>
        <v>17.2</v>
      </c>
      <c r="Q2504" t="str">
        <f t="shared" si="240"/>
        <v>food</v>
      </c>
      <c r="R2504" t="str">
        <f t="shared" si="241"/>
        <v>restaurants</v>
      </c>
      <c r="S2504" s="10">
        <f t="shared" si="242"/>
        <v>41858.825439814813</v>
      </c>
      <c r="T2504" s="10">
        <f t="shared" si="243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8226</v>
      </c>
      <c r="I2505">
        <v>1465333560</v>
      </c>
      <c r="J2505">
        <v>1462743308</v>
      </c>
      <c r="K2505" t="b">
        <v>0</v>
      </c>
      <c r="L2505" s="7">
        <v>0</v>
      </c>
      <c r="M2505" t="b">
        <v>0</v>
      </c>
      <c r="N2505" t="s">
        <v>8279</v>
      </c>
      <c r="O2505" s="5">
        <f t="shared" si="238"/>
        <v>0</v>
      </c>
      <c r="P2505" s="6">
        <f t="shared" si="239"/>
        <v>0</v>
      </c>
      <c r="Q2505" t="str">
        <f t="shared" si="240"/>
        <v>food</v>
      </c>
      <c r="R2505" t="str">
        <f t="shared" si="241"/>
        <v>restaurants</v>
      </c>
      <c r="S2505" s="10">
        <f t="shared" si="242"/>
        <v>42498.899398148147</v>
      </c>
      <c r="T2505" s="10">
        <f t="shared" si="243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8226</v>
      </c>
      <c r="I2506">
        <v>1416014534</v>
      </c>
      <c r="J2506">
        <v>1413418934</v>
      </c>
      <c r="K2506" t="b">
        <v>0</v>
      </c>
      <c r="L2506" s="7">
        <v>0</v>
      </c>
      <c r="M2506" t="b">
        <v>0</v>
      </c>
      <c r="N2506" t="s">
        <v>8279</v>
      </c>
      <c r="O2506" s="5">
        <f t="shared" si="238"/>
        <v>0</v>
      </c>
      <c r="P2506" s="6">
        <f t="shared" si="239"/>
        <v>0</v>
      </c>
      <c r="Q2506" t="str">
        <f t="shared" si="240"/>
        <v>food</v>
      </c>
      <c r="R2506" t="str">
        <f t="shared" si="241"/>
        <v>restaurants</v>
      </c>
      <c r="S2506" s="10">
        <f t="shared" si="242"/>
        <v>41928.015439814815</v>
      </c>
      <c r="T2506" s="10">
        <f t="shared" si="243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8226</v>
      </c>
      <c r="I2507">
        <v>1426292416</v>
      </c>
      <c r="J2507">
        <v>1423704016</v>
      </c>
      <c r="K2507" t="b">
        <v>0</v>
      </c>
      <c r="L2507" s="7">
        <v>0</v>
      </c>
      <c r="M2507" t="b">
        <v>0</v>
      </c>
      <c r="N2507" t="s">
        <v>8279</v>
      </c>
      <c r="O2507" s="5">
        <f t="shared" si="238"/>
        <v>0</v>
      </c>
      <c r="P2507" s="6">
        <f t="shared" si="239"/>
        <v>0</v>
      </c>
      <c r="Q2507" t="str">
        <f t="shared" si="240"/>
        <v>food</v>
      </c>
      <c r="R2507" t="str">
        <f t="shared" si="241"/>
        <v>restaurants</v>
      </c>
      <c r="S2507" s="10">
        <f t="shared" si="242"/>
        <v>42047.05574074074</v>
      </c>
      <c r="T2507" s="10">
        <f t="shared" si="243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8224</v>
      </c>
      <c r="H2508" t="s">
        <v>8227</v>
      </c>
      <c r="I2508">
        <v>1443906000</v>
      </c>
      <c r="J2508">
        <v>1441955269</v>
      </c>
      <c r="K2508" t="b">
        <v>0</v>
      </c>
      <c r="L2508" s="7">
        <v>2</v>
      </c>
      <c r="M2508" t="b">
        <v>0</v>
      </c>
      <c r="N2508" t="s">
        <v>8279</v>
      </c>
      <c r="O2508" s="5">
        <f t="shared" si="238"/>
        <v>0.6</v>
      </c>
      <c r="P2508" s="6">
        <f t="shared" si="239"/>
        <v>15</v>
      </c>
      <c r="Q2508" t="str">
        <f t="shared" si="240"/>
        <v>food</v>
      </c>
      <c r="R2508" t="str">
        <f t="shared" si="241"/>
        <v>restaurants</v>
      </c>
      <c r="S2508" s="10">
        <f t="shared" si="242"/>
        <v>42258.297094907408</v>
      </c>
      <c r="T2508" s="10">
        <f t="shared" si="243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8226</v>
      </c>
      <c r="I2509">
        <v>1431308704</v>
      </c>
      <c r="J2509">
        <v>1428716704</v>
      </c>
      <c r="K2509" t="b">
        <v>0</v>
      </c>
      <c r="L2509" s="7">
        <v>0</v>
      </c>
      <c r="M2509" t="b">
        <v>0</v>
      </c>
      <c r="N2509" t="s">
        <v>8279</v>
      </c>
      <c r="O2509" s="5">
        <f t="shared" si="238"/>
        <v>0</v>
      </c>
      <c r="P2509" s="6">
        <f t="shared" si="239"/>
        <v>0</v>
      </c>
      <c r="Q2509" t="str">
        <f t="shared" si="240"/>
        <v>food</v>
      </c>
      <c r="R2509" t="str">
        <f t="shared" si="241"/>
        <v>restaurants</v>
      </c>
      <c r="S2509" s="10">
        <f t="shared" si="242"/>
        <v>42105.072962962964</v>
      </c>
      <c r="T2509" s="10">
        <f t="shared" si="243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8226</v>
      </c>
      <c r="I2510">
        <v>1408056634</v>
      </c>
      <c r="J2510">
        <v>1405464634</v>
      </c>
      <c r="K2510" t="b">
        <v>0</v>
      </c>
      <c r="L2510" s="7">
        <v>0</v>
      </c>
      <c r="M2510" t="b">
        <v>0</v>
      </c>
      <c r="N2510" t="s">
        <v>8279</v>
      </c>
      <c r="O2510" s="5">
        <f t="shared" si="238"/>
        <v>0</v>
      </c>
      <c r="P2510" s="6">
        <f t="shared" si="239"/>
        <v>0</v>
      </c>
      <c r="Q2510" t="str">
        <f t="shared" si="240"/>
        <v>food</v>
      </c>
      <c r="R2510" t="str">
        <f t="shared" si="241"/>
        <v>restaurants</v>
      </c>
      <c r="S2510" s="10">
        <f t="shared" si="242"/>
        <v>41835.951782407406</v>
      </c>
      <c r="T2510" s="10">
        <f t="shared" si="243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8224</v>
      </c>
      <c r="H2511" t="s">
        <v>8227</v>
      </c>
      <c r="I2511">
        <v>1429554349</v>
      </c>
      <c r="J2511">
        <v>1424719549</v>
      </c>
      <c r="K2511" t="b">
        <v>0</v>
      </c>
      <c r="L2511" s="7">
        <v>28</v>
      </c>
      <c r="M2511" t="b">
        <v>0</v>
      </c>
      <c r="N2511" t="s">
        <v>8279</v>
      </c>
      <c r="O2511" s="5">
        <f t="shared" si="238"/>
        <v>1.0526315789473684</v>
      </c>
      <c r="P2511" s="6">
        <f t="shared" si="239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42"/>
        <v>42058.809594907405</v>
      </c>
      <c r="T2511" s="10">
        <f t="shared" si="243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8226</v>
      </c>
      <c r="I2512">
        <v>1431647772</v>
      </c>
      <c r="J2512">
        <v>1426463772</v>
      </c>
      <c r="K2512" t="b">
        <v>0</v>
      </c>
      <c r="L2512" s="7">
        <v>2</v>
      </c>
      <c r="M2512" t="b">
        <v>0</v>
      </c>
      <c r="N2512" t="s">
        <v>8279</v>
      </c>
      <c r="O2512" s="5">
        <f t="shared" si="238"/>
        <v>0.15</v>
      </c>
      <c r="P2512" s="6">
        <f t="shared" si="239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42"/>
        <v>42078.997361111105</v>
      </c>
      <c r="T2512" s="10">
        <f t="shared" si="243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8224</v>
      </c>
      <c r="H2513" t="s">
        <v>8227</v>
      </c>
      <c r="I2513">
        <v>1454323413</v>
      </c>
      <c r="J2513">
        <v>1451731413</v>
      </c>
      <c r="K2513" t="b">
        <v>0</v>
      </c>
      <c r="L2513" s="7">
        <v>0</v>
      </c>
      <c r="M2513" t="b">
        <v>0</v>
      </c>
      <c r="N2513" t="s">
        <v>8279</v>
      </c>
      <c r="O2513" s="5">
        <f t="shared" si="238"/>
        <v>0</v>
      </c>
      <c r="P2513" s="6">
        <f t="shared" si="239"/>
        <v>0</v>
      </c>
      <c r="Q2513" t="str">
        <f t="shared" si="240"/>
        <v>food</v>
      </c>
      <c r="R2513" t="str">
        <f t="shared" si="241"/>
        <v>restaurants</v>
      </c>
      <c r="S2513" s="10">
        <f t="shared" si="242"/>
        <v>42371.446909722217</v>
      </c>
      <c r="T2513" s="10">
        <f t="shared" si="243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8226</v>
      </c>
      <c r="I2514">
        <v>1418504561</v>
      </c>
      <c r="J2514">
        <v>1417208561</v>
      </c>
      <c r="K2514" t="b">
        <v>0</v>
      </c>
      <c r="L2514" s="7">
        <v>0</v>
      </c>
      <c r="M2514" t="b">
        <v>0</v>
      </c>
      <c r="N2514" t="s">
        <v>8279</v>
      </c>
      <c r="O2514" s="5">
        <f t="shared" si="238"/>
        <v>0</v>
      </c>
      <c r="P2514" s="6">
        <f t="shared" si="239"/>
        <v>0</v>
      </c>
      <c r="Q2514" t="str">
        <f t="shared" si="240"/>
        <v>food</v>
      </c>
      <c r="R2514" t="str">
        <f t="shared" si="241"/>
        <v>restaurants</v>
      </c>
      <c r="S2514" s="10">
        <f t="shared" si="242"/>
        <v>41971.876863425925</v>
      </c>
      <c r="T2514" s="10">
        <f t="shared" si="243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8224</v>
      </c>
      <c r="H2515" t="s">
        <v>8229</v>
      </c>
      <c r="I2515">
        <v>1488067789</v>
      </c>
      <c r="J2515">
        <v>1482883789</v>
      </c>
      <c r="K2515" t="b">
        <v>0</v>
      </c>
      <c r="L2515" s="7">
        <v>0</v>
      </c>
      <c r="M2515" t="b">
        <v>0</v>
      </c>
      <c r="N2515" t="s">
        <v>8279</v>
      </c>
      <c r="O2515" s="5">
        <f t="shared" si="238"/>
        <v>0</v>
      </c>
      <c r="P2515" s="6">
        <f t="shared" si="239"/>
        <v>0</v>
      </c>
      <c r="Q2515" t="str">
        <f t="shared" si="240"/>
        <v>food</v>
      </c>
      <c r="R2515" t="str">
        <f t="shared" si="241"/>
        <v>restaurants</v>
      </c>
      <c r="S2515" s="10">
        <f t="shared" si="242"/>
        <v>42732.00681712963</v>
      </c>
      <c r="T2515" s="10">
        <f t="shared" si="243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8226</v>
      </c>
      <c r="I2516">
        <v>1408526477</v>
      </c>
      <c r="J2516">
        <v>1407057677</v>
      </c>
      <c r="K2516" t="b">
        <v>0</v>
      </c>
      <c r="L2516" s="7">
        <v>4</v>
      </c>
      <c r="M2516" t="b">
        <v>0</v>
      </c>
      <c r="N2516" t="s">
        <v>8279</v>
      </c>
      <c r="O2516" s="5">
        <f t="shared" si="238"/>
        <v>1.7500000000000002</v>
      </c>
      <c r="P2516" s="6">
        <f t="shared" si="239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42"/>
        <v>41854.389780092592</v>
      </c>
      <c r="T2516" s="10">
        <f t="shared" si="243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8226</v>
      </c>
      <c r="I2517">
        <v>1424635753</v>
      </c>
      <c r="J2517">
        <v>1422043753</v>
      </c>
      <c r="K2517" t="b">
        <v>0</v>
      </c>
      <c r="L2517" s="7">
        <v>12</v>
      </c>
      <c r="M2517" t="b">
        <v>0</v>
      </c>
      <c r="N2517" t="s">
        <v>8279</v>
      </c>
      <c r="O2517" s="5">
        <f t="shared" si="238"/>
        <v>18.600000000000001</v>
      </c>
      <c r="P2517" s="6">
        <f t="shared" si="239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42"/>
        <v>42027.839733796296</v>
      </c>
      <c r="T2517" s="10">
        <f t="shared" si="243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8226</v>
      </c>
      <c r="I2518">
        <v>1417279252</v>
      </c>
      <c r="J2518">
        <v>1414683652</v>
      </c>
      <c r="K2518" t="b">
        <v>0</v>
      </c>
      <c r="L2518" s="7">
        <v>0</v>
      </c>
      <c r="M2518" t="b">
        <v>0</v>
      </c>
      <c r="N2518" t="s">
        <v>8279</v>
      </c>
      <c r="O2518" s="5">
        <f t="shared" si="238"/>
        <v>0</v>
      </c>
      <c r="P2518" s="6">
        <f t="shared" si="239"/>
        <v>0</v>
      </c>
      <c r="Q2518" t="str">
        <f t="shared" si="240"/>
        <v>food</v>
      </c>
      <c r="R2518" t="str">
        <f t="shared" si="241"/>
        <v>restaurants</v>
      </c>
      <c r="S2518" s="10">
        <f t="shared" si="242"/>
        <v>41942.653379629628</v>
      </c>
      <c r="T2518" s="10">
        <f t="shared" si="243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8224</v>
      </c>
      <c r="H2519" t="s">
        <v>8231</v>
      </c>
      <c r="I2519">
        <v>1426788930</v>
      </c>
      <c r="J2519">
        <v>1424200530</v>
      </c>
      <c r="K2519" t="b">
        <v>0</v>
      </c>
      <c r="L2519" s="7">
        <v>33</v>
      </c>
      <c r="M2519" t="b">
        <v>0</v>
      </c>
      <c r="N2519" t="s">
        <v>8279</v>
      </c>
      <c r="O2519" s="5">
        <f t="shared" si="238"/>
        <v>9.8166666666666664</v>
      </c>
      <c r="P2519" s="6">
        <f t="shared" si="239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42"/>
        <v>42052.802430555559</v>
      </c>
      <c r="T2519" s="10">
        <f t="shared" si="243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8226</v>
      </c>
      <c r="I2520">
        <v>1415899228</v>
      </c>
      <c r="J2520">
        <v>1413303628</v>
      </c>
      <c r="K2520" t="b">
        <v>0</v>
      </c>
      <c r="L2520" s="7">
        <v>0</v>
      </c>
      <c r="M2520" t="b">
        <v>0</v>
      </c>
      <c r="N2520" t="s">
        <v>8279</v>
      </c>
      <c r="O2520" s="5">
        <f t="shared" si="238"/>
        <v>0</v>
      </c>
      <c r="P2520" s="6">
        <f t="shared" si="239"/>
        <v>0</v>
      </c>
      <c r="Q2520" t="str">
        <f t="shared" si="240"/>
        <v>food</v>
      </c>
      <c r="R2520" t="str">
        <f t="shared" si="241"/>
        <v>restaurants</v>
      </c>
      <c r="S2520" s="10">
        <f t="shared" si="242"/>
        <v>41926.680879629632</v>
      </c>
      <c r="T2520" s="10">
        <f t="shared" si="243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8226</v>
      </c>
      <c r="I2521">
        <v>1405741404</v>
      </c>
      <c r="J2521">
        <v>1403149404</v>
      </c>
      <c r="K2521" t="b">
        <v>0</v>
      </c>
      <c r="L2521" s="7">
        <v>4</v>
      </c>
      <c r="M2521" t="b">
        <v>0</v>
      </c>
      <c r="N2521" t="s">
        <v>8279</v>
      </c>
      <c r="O2521" s="5">
        <f t="shared" si="238"/>
        <v>4.3333333333333335E-2</v>
      </c>
      <c r="P2521" s="6">
        <f t="shared" si="239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42"/>
        <v>41809.155138888891</v>
      </c>
      <c r="T2521" s="10">
        <f t="shared" si="243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8226</v>
      </c>
      <c r="I2522">
        <v>1476559260</v>
      </c>
      <c r="J2522">
        <v>1472567085</v>
      </c>
      <c r="K2522" t="b">
        <v>0</v>
      </c>
      <c r="L2522" s="7">
        <v>0</v>
      </c>
      <c r="M2522" t="b">
        <v>0</v>
      </c>
      <c r="N2522" t="s">
        <v>8279</v>
      </c>
      <c r="O2522" s="5">
        <f t="shared" si="238"/>
        <v>0</v>
      </c>
      <c r="P2522" s="6">
        <f t="shared" si="239"/>
        <v>0</v>
      </c>
      <c r="Q2522" t="str">
        <f t="shared" si="240"/>
        <v>food</v>
      </c>
      <c r="R2522" t="str">
        <f t="shared" si="241"/>
        <v>restaurants</v>
      </c>
      <c r="S2522" s="10">
        <f t="shared" si="242"/>
        <v>42612.600520833337</v>
      </c>
      <c r="T2522" s="10">
        <f t="shared" si="243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8226</v>
      </c>
      <c r="I2523">
        <v>1444778021</v>
      </c>
      <c r="J2523">
        <v>1442963621</v>
      </c>
      <c r="K2523" t="b">
        <v>0</v>
      </c>
      <c r="L2523" s="7">
        <v>132</v>
      </c>
      <c r="M2523" t="b">
        <v>1</v>
      </c>
      <c r="N2523" t="s">
        <v>8280</v>
      </c>
      <c r="O2523" s="5">
        <f t="shared" si="238"/>
        <v>109.48792</v>
      </c>
      <c r="P2523" s="6">
        <f t="shared" si="239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42"/>
        <v>42269.967835648145</v>
      </c>
      <c r="T2523" s="10">
        <f t="shared" si="243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8226</v>
      </c>
      <c r="I2524">
        <v>1461336720</v>
      </c>
      <c r="J2524">
        <v>1459431960</v>
      </c>
      <c r="K2524" t="b">
        <v>0</v>
      </c>
      <c r="L2524" s="7">
        <v>27</v>
      </c>
      <c r="M2524" t="b">
        <v>1</v>
      </c>
      <c r="N2524" t="s">
        <v>8280</v>
      </c>
      <c r="O2524" s="5">
        <f t="shared" si="238"/>
        <v>100</v>
      </c>
      <c r="P2524" s="6">
        <f t="shared" si="239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42"/>
        <v>42460.573611111111</v>
      </c>
      <c r="T2524" s="10">
        <f t="shared" si="243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8226</v>
      </c>
      <c r="I2525">
        <v>1416270292</v>
      </c>
      <c r="J2525">
        <v>1413674692</v>
      </c>
      <c r="K2525" t="b">
        <v>0</v>
      </c>
      <c r="L2525" s="7">
        <v>26</v>
      </c>
      <c r="M2525" t="b">
        <v>1</v>
      </c>
      <c r="N2525" t="s">
        <v>8280</v>
      </c>
      <c r="O2525" s="5">
        <f t="shared" si="238"/>
        <v>156.44444444444446</v>
      </c>
      <c r="P2525" s="6">
        <f t="shared" si="239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42"/>
        <v>41930.975601851853</v>
      </c>
      <c r="T2525" s="10">
        <f t="shared" si="243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8226</v>
      </c>
      <c r="I2526">
        <v>1419136200</v>
      </c>
      <c r="J2526">
        <v>1416338557</v>
      </c>
      <c r="K2526" t="b">
        <v>0</v>
      </c>
      <c r="L2526" s="7">
        <v>43</v>
      </c>
      <c r="M2526" t="b">
        <v>1</v>
      </c>
      <c r="N2526" t="s">
        <v>8280</v>
      </c>
      <c r="O2526" s="5">
        <f t="shared" si="238"/>
        <v>101.6</v>
      </c>
      <c r="P2526" s="6">
        <f t="shared" si="239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42"/>
        <v>41961.807372685187</v>
      </c>
      <c r="T2526" s="10">
        <f t="shared" si="243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8226</v>
      </c>
      <c r="I2527">
        <v>1340914571</v>
      </c>
      <c r="J2527">
        <v>1338322571</v>
      </c>
      <c r="K2527" t="b">
        <v>0</v>
      </c>
      <c r="L2527" s="7">
        <v>80</v>
      </c>
      <c r="M2527" t="b">
        <v>1</v>
      </c>
      <c r="N2527" t="s">
        <v>8280</v>
      </c>
      <c r="O2527" s="5">
        <f t="shared" si="238"/>
        <v>100.325</v>
      </c>
      <c r="P2527" s="6">
        <f t="shared" si="239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42"/>
        <v>41058.844571759262</v>
      </c>
      <c r="T2527" s="10">
        <f t="shared" si="243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8226</v>
      </c>
      <c r="I2528">
        <v>1418014740</v>
      </c>
      <c r="J2528">
        <v>1415585474</v>
      </c>
      <c r="K2528" t="b">
        <v>0</v>
      </c>
      <c r="L2528" s="7">
        <v>33</v>
      </c>
      <c r="M2528" t="b">
        <v>1</v>
      </c>
      <c r="N2528" t="s">
        <v>8280</v>
      </c>
      <c r="O2528" s="5">
        <f t="shared" si="238"/>
        <v>112.94999999999999</v>
      </c>
      <c r="P2528" s="6">
        <f t="shared" si="239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42"/>
        <v>41953.091134259259</v>
      </c>
      <c r="T2528" s="10">
        <f t="shared" si="243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8226</v>
      </c>
      <c r="I2529">
        <v>1382068740</v>
      </c>
      <c r="J2529">
        <v>1380477691</v>
      </c>
      <c r="K2529" t="b">
        <v>0</v>
      </c>
      <c r="L2529" s="7">
        <v>71</v>
      </c>
      <c r="M2529" t="b">
        <v>1</v>
      </c>
      <c r="N2529" t="s">
        <v>8280</v>
      </c>
      <c r="O2529" s="5">
        <f t="shared" si="238"/>
        <v>102.125</v>
      </c>
      <c r="P2529" s="6">
        <f t="shared" si="239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42"/>
        <v>41546.75105324074</v>
      </c>
      <c r="T2529" s="10">
        <f t="shared" si="243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8227</v>
      </c>
      <c r="I2530">
        <v>1440068400</v>
      </c>
      <c r="J2530">
        <v>1438459303</v>
      </c>
      <c r="K2530" t="b">
        <v>0</v>
      </c>
      <c r="L2530" s="7">
        <v>81</v>
      </c>
      <c r="M2530" t="b">
        <v>1</v>
      </c>
      <c r="N2530" t="s">
        <v>8280</v>
      </c>
      <c r="O2530" s="5">
        <f t="shared" si="238"/>
        <v>107.24974999999999</v>
      </c>
      <c r="P2530" s="6">
        <f t="shared" si="239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42"/>
        <v>42217.834525462968</v>
      </c>
      <c r="T2530" s="10">
        <f t="shared" si="243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8226</v>
      </c>
      <c r="I2531">
        <v>1332636975</v>
      </c>
      <c r="J2531">
        <v>1328752575</v>
      </c>
      <c r="K2531" t="b">
        <v>0</v>
      </c>
      <c r="L2531" s="7">
        <v>76</v>
      </c>
      <c r="M2531" t="b">
        <v>1</v>
      </c>
      <c r="N2531" t="s">
        <v>8280</v>
      </c>
      <c r="O2531" s="5">
        <f t="shared" si="238"/>
        <v>104.28333333333333</v>
      </c>
      <c r="P2531" s="6">
        <f t="shared" si="239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42"/>
        <v>40948.080729166664</v>
      </c>
      <c r="T2531" s="10">
        <f t="shared" si="243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8226</v>
      </c>
      <c r="I2532">
        <v>1429505400</v>
      </c>
      <c r="J2532">
        <v>1426711505</v>
      </c>
      <c r="K2532" t="b">
        <v>0</v>
      </c>
      <c r="L2532" s="7">
        <v>48</v>
      </c>
      <c r="M2532" t="b">
        <v>1</v>
      </c>
      <c r="N2532" t="s">
        <v>8280</v>
      </c>
      <c r="O2532" s="5">
        <f t="shared" si="238"/>
        <v>100</v>
      </c>
      <c r="P2532" s="6">
        <f t="shared" si="239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42"/>
        <v>42081.864641203705</v>
      </c>
      <c r="T2532" s="10">
        <f t="shared" si="243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8226</v>
      </c>
      <c r="I2533">
        <v>1439611140</v>
      </c>
      <c r="J2533">
        <v>1437668354</v>
      </c>
      <c r="K2533" t="b">
        <v>0</v>
      </c>
      <c r="L2533" s="7">
        <v>61</v>
      </c>
      <c r="M2533" t="b">
        <v>1</v>
      </c>
      <c r="N2533" t="s">
        <v>8280</v>
      </c>
      <c r="O2533" s="5">
        <f t="shared" si="238"/>
        <v>100.4</v>
      </c>
      <c r="P2533" s="6">
        <f t="shared" si="239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42"/>
        <v>42208.680023148147</v>
      </c>
      <c r="T2533" s="10">
        <f t="shared" si="243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8226</v>
      </c>
      <c r="I2534">
        <v>1345148566</v>
      </c>
      <c r="J2534">
        <v>1342556566</v>
      </c>
      <c r="K2534" t="b">
        <v>0</v>
      </c>
      <c r="L2534" s="7">
        <v>60</v>
      </c>
      <c r="M2534" t="b">
        <v>1</v>
      </c>
      <c r="N2534" t="s">
        <v>8280</v>
      </c>
      <c r="O2534" s="5">
        <f t="shared" si="238"/>
        <v>126.125</v>
      </c>
      <c r="P2534" s="6">
        <f t="shared" si="239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42"/>
        <v>41107.849143518521</v>
      </c>
      <c r="T2534" s="10">
        <f t="shared" si="243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8226</v>
      </c>
      <c r="I2535">
        <v>1362160868</v>
      </c>
      <c r="J2535">
        <v>1359568911</v>
      </c>
      <c r="K2535" t="b">
        <v>0</v>
      </c>
      <c r="L2535" s="7">
        <v>136</v>
      </c>
      <c r="M2535" t="b">
        <v>1</v>
      </c>
      <c r="N2535" t="s">
        <v>8280</v>
      </c>
      <c r="O2535" s="5">
        <f t="shared" si="238"/>
        <v>110.66666666666667</v>
      </c>
      <c r="P2535" s="6">
        <f t="shared" si="239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42"/>
        <v>41304.751284722224</v>
      </c>
      <c r="T2535" s="10">
        <f t="shared" si="243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8226</v>
      </c>
      <c r="I2536">
        <v>1262325600</v>
      </c>
      <c r="J2536">
        <v>1257871712</v>
      </c>
      <c r="K2536" t="b">
        <v>0</v>
      </c>
      <c r="L2536" s="7">
        <v>14</v>
      </c>
      <c r="M2536" t="b">
        <v>1</v>
      </c>
      <c r="N2536" t="s">
        <v>8280</v>
      </c>
      <c r="O2536" s="5">
        <f t="shared" si="238"/>
        <v>105</v>
      </c>
      <c r="P2536" s="6">
        <f t="shared" si="239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42"/>
        <v>40127.700370370374</v>
      </c>
      <c r="T2536" s="10">
        <f t="shared" si="243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8226</v>
      </c>
      <c r="I2537">
        <v>1417463945</v>
      </c>
      <c r="J2537">
        <v>1414781945</v>
      </c>
      <c r="K2537" t="b">
        <v>0</v>
      </c>
      <c r="L2537" s="7">
        <v>78</v>
      </c>
      <c r="M2537" t="b">
        <v>1</v>
      </c>
      <c r="N2537" t="s">
        <v>8280</v>
      </c>
      <c r="O2537" s="5">
        <f t="shared" si="238"/>
        <v>103.77499999999999</v>
      </c>
      <c r="P2537" s="6">
        <f t="shared" si="239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42"/>
        <v>41943.791030092594</v>
      </c>
      <c r="T2537" s="10">
        <f t="shared" si="243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8226</v>
      </c>
      <c r="I2538">
        <v>1375151566</v>
      </c>
      <c r="J2538">
        <v>1373337166</v>
      </c>
      <c r="K2538" t="b">
        <v>0</v>
      </c>
      <c r="L2538" s="7">
        <v>4</v>
      </c>
      <c r="M2538" t="b">
        <v>1</v>
      </c>
      <c r="N2538" t="s">
        <v>8280</v>
      </c>
      <c r="O2538" s="5">
        <f t="shared" si="238"/>
        <v>115.99999999999999</v>
      </c>
      <c r="P2538" s="6">
        <f t="shared" si="239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42"/>
        <v>41464.106087962966</v>
      </c>
      <c r="T2538" s="10">
        <f t="shared" si="243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8226</v>
      </c>
      <c r="I2539">
        <v>1312212855</v>
      </c>
      <c r="J2539">
        <v>1307028855</v>
      </c>
      <c r="K2539" t="b">
        <v>0</v>
      </c>
      <c r="L2539" s="7">
        <v>11</v>
      </c>
      <c r="M2539" t="b">
        <v>1</v>
      </c>
      <c r="N2539" t="s">
        <v>8280</v>
      </c>
      <c r="O2539" s="5">
        <f t="shared" si="238"/>
        <v>110.00000000000001</v>
      </c>
      <c r="P2539" s="6">
        <f t="shared" si="239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42"/>
        <v>40696.648784722223</v>
      </c>
      <c r="T2539" s="10">
        <f t="shared" si="243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8226</v>
      </c>
      <c r="I2540">
        <v>1361681940</v>
      </c>
      <c r="J2540">
        <v>1359029661</v>
      </c>
      <c r="K2540" t="b">
        <v>0</v>
      </c>
      <c r="L2540" s="7">
        <v>185</v>
      </c>
      <c r="M2540" t="b">
        <v>1</v>
      </c>
      <c r="N2540" t="s">
        <v>8280</v>
      </c>
      <c r="O2540" s="5">
        <f t="shared" si="238"/>
        <v>113.01761111111111</v>
      </c>
      <c r="P2540" s="6">
        <f t="shared" si="239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42"/>
        <v>41298.509965277779</v>
      </c>
      <c r="T2540" s="10">
        <f t="shared" si="243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8226</v>
      </c>
      <c r="I2541">
        <v>1422913152</v>
      </c>
      <c r="J2541">
        <v>1417729152</v>
      </c>
      <c r="K2541" t="b">
        <v>0</v>
      </c>
      <c r="L2541" s="7">
        <v>59</v>
      </c>
      <c r="M2541" t="b">
        <v>1</v>
      </c>
      <c r="N2541" t="s">
        <v>8280</v>
      </c>
      <c r="O2541" s="5">
        <f t="shared" si="238"/>
        <v>100.25</v>
      </c>
      <c r="P2541" s="6">
        <f t="shared" si="239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42"/>
        <v>41977.902222222227</v>
      </c>
      <c r="T2541" s="10">
        <f t="shared" si="243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8226</v>
      </c>
      <c r="I2542">
        <v>1319904721</v>
      </c>
      <c r="J2542">
        <v>1314720721</v>
      </c>
      <c r="K2542" t="b">
        <v>0</v>
      </c>
      <c r="L2542" s="7">
        <v>27</v>
      </c>
      <c r="M2542" t="b">
        <v>1</v>
      </c>
      <c r="N2542" t="s">
        <v>8280</v>
      </c>
      <c r="O2542" s="5">
        <f t="shared" si="238"/>
        <v>103.4</v>
      </c>
      <c r="P2542" s="6">
        <f t="shared" si="239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42"/>
        <v>40785.675011574072</v>
      </c>
      <c r="T2542" s="10">
        <f t="shared" si="243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8227</v>
      </c>
      <c r="I2543">
        <v>1380192418</v>
      </c>
      <c r="J2543">
        <v>1375008418</v>
      </c>
      <c r="K2543" t="b">
        <v>0</v>
      </c>
      <c r="L2543" s="7">
        <v>63</v>
      </c>
      <c r="M2543" t="b">
        <v>1</v>
      </c>
      <c r="N2543" t="s">
        <v>8280</v>
      </c>
      <c r="O2543" s="5">
        <f t="shared" ref="O2543:O2606" si="244">(E2543/D2543)*100</f>
        <v>107.02857142857142</v>
      </c>
      <c r="P2543" s="6">
        <f t="shared" si="239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42"/>
        <v>41483.449282407404</v>
      </c>
      <c r="T2543" s="10">
        <f t="shared" si="243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8226</v>
      </c>
      <c r="I2544">
        <v>1380599940</v>
      </c>
      <c r="J2544">
        <v>1377252857</v>
      </c>
      <c r="K2544" t="b">
        <v>0</v>
      </c>
      <c r="L2544" s="7">
        <v>13</v>
      </c>
      <c r="M2544" t="b">
        <v>1</v>
      </c>
      <c r="N2544" t="s">
        <v>8280</v>
      </c>
      <c r="O2544" s="5">
        <f t="shared" si="244"/>
        <v>103.57142857142858</v>
      </c>
      <c r="P2544" s="6">
        <f t="shared" si="239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42"/>
        <v>41509.426585648151</v>
      </c>
      <c r="T2544" s="10">
        <f t="shared" si="243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8226</v>
      </c>
      <c r="I2545">
        <v>1293937200</v>
      </c>
      <c r="J2545">
        <v>1291257298</v>
      </c>
      <c r="K2545" t="b">
        <v>0</v>
      </c>
      <c r="L2545" s="7">
        <v>13</v>
      </c>
      <c r="M2545" t="b">
        <v>1</v>
      </c>
      <c r="N2545" t="s">
        <v>8280</v>
      </c>
      <c r="O2545" s="5">
        <f t="shared" si="244"/>
        <v>156.4</v>
      </c>
      <c r="P2545" s="6">
        <f t="shared" si="239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42"/>
        <v>40514.107615740737</v>
      </c>
      <c r="T2545" s="10">
        <f t="shared" si="243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8226</v>
      </c>
      <c r="I2546">
        <v>1341750569</v>
      </c>
      <c r="J2546">
        <v>1339158569</v>
      </c>
      <c r="K2546" t="b">
        <v>0</v>
      </c>
      <c r="L2546" s="7">
        <v>57</v>
      </c>
      <c r="M2546" t="b">
        <v>1</v>
      </c>
      <c r="N2546" t="s">
        <v>8280</v>
      </c>
      <c r="O2546" s="5">
        <f t="shared" si="244"/>
        <v>100.82</v>
      </c>
      <c r="P2546" s="6">
        <f t="shared" si="239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42"/>
        <v>41068.520474537036</v>
      </c>
      <c r="T2546" s="10">
        <f t="shared" si="243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8226</v>
      </c>
      <c r="I2547">
        <v>1424997000</v>
      </c>
      <c r="J2547">
        <v>1421983138</v>
      </c>
      <c r="K2547" t="b">
        <v>0</v>
      </c>
      <c r="L2547" s="7">
        <v>61</v>
      </c>
      <c r="M2547" t="b">
        <v>1</v>
      </c>
      <c r="N2547" t="s">
        <v>8280</v>
      </c>
      <c r="O2547" s="5">
        <f t="shared" si="244"/>
        <v>195.3</v>
      </c>
      <c r="P2547" s="6">
        <f t="shared" si="239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42"/>
        <v>42027.13817129629</v>
      </c>
      <c r="T2547" s="10">
        <f t="shared" si="243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8226</v>
      </c>
      <c r="I2548">
        <v>1380949200</v>
      </c>
      <c r="J2548">
        <v>1378586179</v>
      </c>
      <c r="K2548" t="b">
        <v>0</v>
      </c>
      <c r="L2548" s="7">
        <v>65</v>
      </c>
      <c r="M2548" t="b">
        <v>1</v>
      </c>
      <c r="N2548" t="s">
        <v>8280</v>
      </c>
      <c r="O2548" s="5">
        <f t="shared" si="244"/>
        <v>111.71428571428572</v>
      </c>
      <c r="P2548" s="6">
        <f t="shared" si="239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42"/>
        <v>41524.858553240738</v>
      </c>
      <c r="T2548" s="10">
        <f t="shared" si="243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8226</v>
      </c>
      <c r="I2549">
        <v>1333560803</v>
      </c>
      <c r="J2549">
        <v>1330972403</v>
      </c>
      <c r="K2549" t="b">
        <v>0</v>
      </c>
      <c r="L2549" s="7">
        <v>134</v>
      </c>
      <c r="M2549" t="b">
        <v>1</v>
      </c>
      <c r="N2549" t="s">
        <v>8280</v>
      </c>
      <c r="O2549" s="5">
        <f t="shared" si="244"/>
        <v>119.85454545454546</v>
      </c>
      <c r="P2549" s="6">
        <f t="shared" si="239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42"/>
        <v>40973.773182870369</v>
      </c>
      <c r="T2549" s="10">
        <f t="shared" si="243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8224</v>
      </c>
      <c r="H2550" t="s">
        <v>8229</v>
      </c>
      <c r="I2550">
        <v>1475209620</v>
      </c>
      <c r="J2550">
        <v>1473087637</v>
      </c>
      <c r="K2550" t="b">
        <v>0</v>
      </c>
      <c r="L2550" s="7">
        <v>37</v>
      </c>
      <c r="M2550" t="b">
        <v>1</v>
      </c>
      <c r="N2550" t="s">
        <v>8280</v>
      </c>
      <c r="O2550" s="5">
        <f t="shared" si="244"/>
        <v>101.85</v>
      </c>
      <c r="P2550" s="6">
        <f t="shared" si="239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42"/>
        <v>42618.625428240746</v>
      </c>
      <c r="T2550" s="10">
        <f t="shared" si="243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8227</v>
      </c>
      <c r="I2551">
        <v>1370019600</v>
      </c>
      <c r="J2551">
        <v>1366999870</v>
      </c>
      <c r="K2551" t="b">
        <v>0</v>
      </c>
      <c r="L2551" s="7">
        <v>37</v>
      </c>
      <c r="M2551" t="b">
        <v>1</v>
      </c>
      <c r="N2551" t="s">
        <v>8280</v>
      </c>
      <c r="O2551" s="5">
        <f t="shared" si="244"/>
        <v>102.80254777070064</v>
      </c>
      <c r="P2551" s="6">
        <f t="shared" si="239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42"/>
        <v>41390.757754629631</v>
      </c>
      <c r="T2551" s="10">
        <f t="shared" si="243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8226</v>
      </c>
      <c r="I2552">
        <v>1444276740</v>
      </c>
      <c r="J2552">
        <v>1439392406</v>
      </c>
      <c r="K2552" t="b">
        <v>0</v>
      </c>
      <c r="L2552" s="7">
        <v>150</v>
      </c>
      <c r="M2552" t="b">
        <v>1</v>
      </c>
      <c r="N2552" t="s">
        <v>8280</v>
      </c>
      <c r="O2552" s="5">
        <f t="shared" si="244"/>
        <v>100.84615384615385</v>
      </c>
      <c r="P2552" s="6">
        <f t="shared" si="239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42"/>
        <v>42228.634328703702</v>
      </c>
      <c r="T2552" s="10">
        <f t="shared" si="243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8226</v>
      </c>
      <c r="I2553">
        <v>1332362880</v>
      </c>
      <c r="J2553">
        <v>1329890585</v>
      </c>
      <c r="K2553" t="b">
        <v>0</v>
      </c>
      <c r="L2553" s="7">
        <v>56</v>
      </c>
      <c r="M2553" t="b">
        <v>1</v>
      </c>
      <c r="N2553" t="s">
        <v>8280</v>
      </c>
      <c r="O2553" s="5">
        <f t="shared" si="244"/>
        <v>102.73469387755102</v>
      </c>
      <c r="P2553" s="6">
        <f t="shared" si="239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42"/>
        <v>40961.252141203702</v>
      </c>
      <c r="T2553" s="10">
        <f t="shared" si="243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8226</v>
      </c>
      <c r="I2554">
        <v>1488741981</v>
      </c>
      <c r="J2554">
        <v>1486149981</v>
      </c>
      <c r="K2554" t="b">
        <v>0</v>
      </c>
      <c r="L2554" s="7">
        <v>18</v>
      </c>
      <c r="M2554" t="b">
        <v>1</v>
      </c>
      <c r="N2554" t="s">
        <v>8280</v>
      </c>
      <c r="O2554" s="5">
        <f t="shared" si="244"/>
        <v>106.5</v>
      </c>
      <c r="P2554" s="6">
        <f t="shared" si="239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42"/>
        <v>42769.809965277775</v>
      </c>
      <c r="T2554" s="10">
        <f t="shared" si="243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8226</v>
      </c>
      <c r="I2555">
        <v>1348202807</v>
      </c>
      <c r="J2555">
        <v>1343018807</v>
      </c>
      <c r="K2555" t="b">
        <v>0</v>
      </c>
      <c r="L2555" s="7">
        <v>60</v>
      </c>
      <c r="M2555" t="b">
        <v>1</v>
      </c>
      <c r="N2555" t="s">
        <v>8280</v>
      </c>
      <c r="O2555" s="5">
        <f t="shared" si="244"/>
        <v>155.53333333333333</v>
      </c>
      <c r="P2555" s="6">
        <f t="shared" si="239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42"/>
        <v>41113.199155092596</v>
      </c>
      <c r="T2555" s="10">
        <f t="shared" si="243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8226</v>
      </c>
      <c r="I2556">
        <v>1433131140</v>
      </c>
      <c r="J2556">
        <v>1430445163</v>
      </c>
      <c r="K2556" t="b">
        <v>0</v>
      </c>
      <c r="L2556" s="7">
        <v>67</v>
      </c>
      <c r="M2556" t="b">
        <v>1</v>
      </c>
      <c r="N2556" t="s">
        <v>8280</v>
      </c>
      <c r="O2556" s="5">
        <f t="shared" si="244"/>
        <v>122.8</v>
      </c>
      <c r="P2556" s="6">
        <f t="shared" si="239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42"/>
        <v>42125.078275462962</v>
      </c>
      <c r="T2556" s="10">
        <f t="shared" si="243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8226</v>
      </c>
      <c r="I2557">
        <v>1338219793</v>
      </c>
      <c r="J2557">
        <v>1335541393</v>
      </c>
      <c r="K2557" t="b">
        <v>0</v>
      </c>
      <c r="L2557" s="7">
        <v>35</v>
      </c>
      <c r="M2557" t="b">
        <v>1</v>
      </c>
      <c r="N2557" t="s">
        <v>8280</v>
      </c>
      <c r="O2557" s="5">
        <f t="shared" si="244"/>
        <v>107.35</v>
      </c>
      <c r="P2557" s="6">
        <f t="shared" si="239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42"/>
        <v>41026.655011574076</v>
      </c>
      <c r="T2557" s="10">
        <f t="shared" si="243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8226</v>
      </c>
      <c r="I2558">
        <v>1356392857</v>
      </c>
      <c r="J2558">
        <v>1352504857</v>
      </c>
      <c r="K2558" t="b">
        <v>0</v>
      </c>
      <c r="L2558" s="7">
        <v>34</v>
      </c>
      <c r="M2558" t="b">
        <v>1</v>
      </c>
      <c r="N2558" t="s">
        <v>8280</v>
      </c>
      <c r="O2558" s="5">
        <f t="shared" si="244"/>
        <v>105.50335570469798</v>
      </c>
      <c r="P2558" s="6">
        <f t="shared" si="239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42"/>
        <v>41222.991400462961</v>
      </c>
      <c r="T2558" s="10">
        <f t="shared" si="243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8227</v>
      </c>
      <c r="I2559">
        <v>1400176386</v>
      </c>
      <c r="J2559">
        <v>1397584386</v>
      </c>
      <c r="K2559" t="b">
        <v>0</v>
      </c>
      <c r="L2559" s="7">
        <v>36</v>
      </c>
      <c r="M2559" t="b">
        <v>1</v>
      </c>
      <c r="N2559" t="s">
        <v>8280</v>
      </c>
      <c r="O2559" s="5">
        <f t="shared" si="244"/>
        <v>118.44444444444444</v>
      </c>
      <c r="P2559" s="6">
        <f t="shared" si="239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42"/>
        <v>41744.745208333334</v>
      </c>
      <c r="T2559" s="10">
        <f t="shared" si="243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8224</v>
      </c>
      <c r="H2560" t="s">
        <v>8228</v>
      </c>
      <c r="I2560">
        <v>1430488740</v>
      </c>
      <c r="J2560">
        <v>1427747906</v>
      </c>
      <c r="K2560" t="b">
        <v>0</v>
      </c>
      <c r="L2560" s="7">
        <v>18</v>
      </c>
      <c r="M2560" t="b">
        <v>1</v>
      </c>
      <c r="N2560" t="s">
        <v>8280</v>
      </c>
      <c r="O2560" s="5">
        <f t="shared" si="244"/>
        <v>108.88</v>
      </c>
      <c r="P2560" s="6">
        <f t="shared" si="239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42"/>
        <v>42093.860023148154</v>
      </c>
      <c r="T2560" s="10">
        <f t="shared" si="243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8226</v>
      </c>
      <c r="I2561">
        <v>1321385820</v>
      </c>
      <c r="J2561">
        <v>1318539484</v>
      </c>
      <c r="K2561" t="b">
        <v>0</v>
      </c>
      <c r="L2561" s="7">
        <v>25</v>
      </c>
      <c r="M2561" t="b">
        <v>1</v>
      </c>
      <c r="N2561" t="s">
        <v>8280</v>
      </c>
      <c r="O2561" s="5">
        <f t="shared" si="244"/>
        <v>111.25</v>
      </c>
      <c r="P2561" s="6">
        <f t="shared" si="239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42"/>
        <v>40829.873657407406</v>
      </c>
      <c r="T2561" s="10">
        <f t="shared" si="243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8227</v>
      </c>
      <c r="I2562">
        <v>1425682174</v>
      </c>
      <c r="J2562">
        <v>1423090174</v>
      </c>
      <c r="K2562" t="b">
        <v>0</v>
      </c>
      <c r="L2562" s="7">
        <v>21</v>
      </c>
      <c r="M2562" t="b">
        <v>1</v>
      </c>
      <c r="N2562" t="s">
        <v>8280</v>
      </c>
      <c r="O2562" s="5">
        <f t="shared" si="244"/>
        <v>100.1</v>
      </c>
      <c r="P2562" s="6">
        <f t="shared" si="239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42"/>
        <v>42039.951087962967</v>
      </c>
      <c r="T2562" s="10">
        <f t="shared" si="243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8224</v>
      </c>
      <c r="H2563" t="s">
        <v>8231</v>
      </c>
      <c r="I2563">
        <v>1444740089</v>
      </c>
      <c r="J2563">
        <v>1442148089</v>
      </c>
      <c r="K2563" t="b">
        <v>0</v>
      </c>
      <c r="L2563" s="7">
        <v>0</v>
      </c>
      <c r="M2563" t="b">
        <v>0</v>
      </c>
      <c r="N2563" t="s">
        <v>8264</v>
      </c>
      <c r="O2563" s="5">
        <f t="shared" si="244"/>
        <v>0</v>
      </c>
      <c r="P2563" s="6">
        <f t="shared" ref="P2563:P2626" si="245">IF(L2563,E2563/L2563,0)</f>
        <v>0</v>
      </c>
      <c r="Q2563" t="str">
        <f t="shared" ref="Q2563:Q2626" si="246">LEFT(N2563,SEARCH("/",N2563,1)-1)</f>
        <v>food</v>
      </c>
      <c r="R2563" t="str">
        <f t="shared" ref="R2563:R2626" si="247">RIGHT(N2563,LEN(N2563)-SEARCH("/",N2563))</f>
        <v>food trucks</v>
      </c>
      <c r="S2563" s="10">
        <f t="shared" ref="S2563:S2626" si="248">(((J2563/60)/60/24)+DATE(1970,1,1))</f>
        <v>42260.528807870374</v>
      </c>
      <c r="T2563" s="10">
        <f t="shared" ref="T2563:T2626" si="249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8224</v>
      </c>
      <c r="H2564" t="s">
        <v>8229</v>
      </c>
      <c r="I2564">
        <v>1476189339</v>
      </c>
      <c r="J2564">
        <v>1471005339</v>
      </c>
      <c r="K2564" t="b">
        <v>0</v>
      </c>
      <c r="L2564" s="7">
        <v>3</v>
      </c>
      <c r="M2564" t="b">
        <v>0</v>
      </c>
      <c r="N2564" t="s">
        <v>8264</v>
      </c>
      <c r="O2564" s="5">
        <f t="shared" si="244"/>
        <v>0.75</v>
      </c>
      <c r="P2564" s="6">
        <f t="shared" si="245"/>
        <v>25</v>
      </c>
      <c r="Q2564" t="str">
        <f t="shared" si="246"/>
        <v>food</v>
      </c>
      <c r="R2564" t="str">
        <f t="shared" si="247"/>
        <v>food trucks</v>
      </c>
      <c r="S2564" s="10">
        <f t="shared" si="248"/>
        <v>42594.524756944447</v>
      </c>
      <c r="T2564" s="10">
        <f t="shared" si="24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8226</v>
      </c>
      <c r="I2565">
        <v>1438226451</v>
      </c>
      <c r="J2565">
        <v>1433042451</v>
      </c>
      <c r="K2565" t="b">
        <v>0</v>
      </c>
      <c r="L2565" s="7">
        <v>0</v>
      </c>
      <c r="M2565" t="b">
        <v>0</v>
      </c>
      <c r="N2565" t="s">
        <v>8264</v>
      </c>
      <c r="O2565" s="5">
        <f t="shared" si="244"/>
        <v>0</v>
      </c>
      <c r="P2565" s="6">
        <f t="shared" si="245"/>
        <v>0</v>
      </c>
      <c r="Q2565" t="str">
        <f t="shared" si="246"/>
        <v>food</v>
      </c>
      <c r="R2565" t="str">
        <f t="shared" si="247"/>
        <v>food trucks</v>
      </c>
      <c r="S2565" s="10">
        <f t="shared" si="248"/>
        <v>42155.139479166668</v>
      </c>
      <c r="T2565" s="10">
        <f t="shared" si="24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8224</v>
      </c>
      <c r="H2566" t="s">
        <v>8231</v>
      </c>
      <c r="I2566">
        <v>1406854699</v>
      </c>
      <c r="J2566">
        <v>1404262699</v>
      </c>
      <c r="K2566" t="b">
        <v>0</v>
      </c>
      <c r="L2566" s="7">
        <v>0</v>
      </c>
      <c r="M2566" t="b">
        <v>0</v>
      </c>
      <c r="N2566" t="s">
        <v>8264</v>
      </c>
      <c r="O2566" s="5">
        <f t="shared" si="244"/>
        <v>0</v>
      </c>
      <c r="P2566" s="6">
        <f t="shared" si="245"/>
        <v>0</v>
      </c>
      <c r="Q2566" t="str">
        <f t="shared" si="246"/>
        <v>food</v>
      </c>
      <c r="R2566" t="str">
        <f t="shared" si="247"/>
        <v>food trucks</v>
      </c>
      <c r="S2566" s="10">
        <f t="shared" si="248"/>
        <v>41822.040497685186</v>
      </c>
      <c r="T2566" s="10">
        <f t="shared" si="249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8226</v>
      </c>
      <c r="I2567">
        <v>1462827000</v>
      </c>
      <c r="J2567">
        <v>1457710589</v>
      </c>
      <c r="K2567" t="b">
        <v>0</v>
      </c>
      <c r="L2567" s="7">
        <v>1</v>
      </c>
      <c r="M2567" t="b">
        <v>0</v>
      </c>
      <c r="N2567" t="s">
        <v>8264</v>
      </c>
      <c r="O2567" s="5">
        <f t="shared" si="244"/>
        <v>1</v>
      </c>
      <c r="P2567" s="6">
        <f t="shared" si="245"/>
        <v>100</v>
      </c>
      <c r="Q2567" t="str">
        <f t="shared" si="246"/>
        <v>food</v>
      </c>
      <c r="R2567" t="str">
        <f t="shared" si="247"/>
        <v>food trucks</v>
      </c>
      <c r="S2567" s="10">
        <f t="shared" si="248"/>
        <v>42440.650335648148</v>
      </c>
      <c r="T2567" s="10">
        <f t="shared" si="249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8226</v>
      </c>
      <c r="I2568">
        <v>1408663948</v>
      </c>
      <c r="J2568">
        <v>1406071948</v>
      </c>
      <c r="K2568" t="b">
        <v>0</v>
      </c>
      <c r="L2568" s="7">
        <v>0</v>
      </c>
      <c r="M2568" t="b">
        <v>0</v>
      </c>
      <c r="N2568" t="s">
        <v>8264</v>
      </c>
      <c r="O2568" s="5">
        <f t="shared" si="244"/>
        <v>0</v>
      </c>
      <c r="P2568" s="6">
        <f t="shared" si="245"/>
        <v>0</v>
      </c>
      <c r="Q2568" t="str">
        <f t="shared" si="246"/>
        <v>food</v>
      </c>
      <c r="R2568" t="str">
        <f t="shared" si="247"/>
        <v>food trucks</v>
      </c>
      <c r="S2568" s="10">
        <f t="shared" si="248"/>
        <v>41842.980879629627</v>
      </c>
      <c r="T2568" s="10">
        <f t="shared" si="249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8226</v>
      </c>
      <c r="I2569">
        <v>1429823138</v>
      </c>
      <c r="J2569">
        <v>1427231138</v>
      </c>
      <c r="K2569" t="b">
        <v>0</v>
      </c>
      <c r="L2569" s="7">
        <v>2</v>
      </c>
      <c r="M2569" t="b">
        <v>0</v>
      </c>
      <c r="N2569" t="s">
        <v>8264</v>
      </c>
      <c r="O2569" s="5">
        <f t="shared" si="244"/>
        <v>0.26666666666666666</v>
      </c>
      <c r="P2569" s="6">
        <f t="shared" si="245"/>
        <v>60</v>
      </c>
      <c r="Q2569" t="str">
        <f t="shared" si="246"/>
        <v>food</v>
      </c>
      <c r="R2569" t="str">
        <f t="shared" si="247"/>
        <v>food trucks</v>
      </c>
      <c r="S2569" s="10">
        <f t="shared" si="248"/>
        <v>42087.878912037035</v>
      </c>
      <c r="T2569" s="10">
        <f t="shared" si="249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8224</v>
      </c>
      <c r="H2570" t="s">
        <v>8227</v>
      </c>
      <c r="I2570">
        <v>1472745594</v>
      </c>
      <c r="J2570">
        <v>1470153594</v>
      </c>
      <c r="K2570" t="b">
        <v>0</v>
      </c>
      <c r="L2570" s="7">
        <v>1</v>
      </c>
      <c r="M2570" t="b">
        <v>0</v>
      </c>
      <c r="N2570" t="s">
        <v>8264</v>
      </c>
      <c r="O2570" s="5">
        <f t="shared" si="244"/>
        <v>0.5</v>
      </c>
      <c r="P2570" s="6">
        <f t="shared" si="245"/>
        <v>50</v>
      </c>
      <c r="Q2570" t="str">
        <f t="shared" si="246"/>
        <v>food</v>
      </c>
      <c r="R2570" t="str">
        <f t="shared" si="247"/>
        <v>food trucks</v>
      </c>
      <c r="S2570" s="10">
        <f t="shared" si="248"/>
        <v>42584.666597222225</v>
      </c>
      <c r="T2570" s="10">
        <f t="shared" si="249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8226</v>
      </c>
      <c r="I2571">
        <v>1442457112</v>
      </c>
      <c r="J2571">
        <v>1439865112</v>
      </c>
      <c r="K2571" t="b">
        <v>0</v>
      </c>
      <c r="L2571" s="7">
        <v>2</v>
      </c>
      <c r="M2571" t="b">
        <v>0</v>
      </c>
      <c r="N2571" t="s">
        <v>8264</v>
      </c>
      <c r="O2571" s="5">
        <f t="shared" si="244"/>
        <v>2.2307692307692308</v>
      </c>
      <c r="P2571" s="6">
        <f t="shared" si="245"/>
        <v>72.5</v>
      </c>
      <c r="Q2571" t="str">
        <f t="shared" si="246"/>
        <v>food</v>
      </c>
      <c r="R2571" t="str">
        <f t="shared" si="247"/>
        <v>food trucks</v>
      </c>
      <c r="S2571" s="10">
        <f t="shared" si="248"/>
        <v>42234.105462962965</v>
      </c>
      <c r="T2571" s="10">
        <f t="shared" si="249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8226</v>
      </c>
      <c r="I2572">
        <v>1486590035</v>
      </c>
      <c r="J2572">
        <v>1483998035</v>
      </c>
      <c r="K2572" t="b">
        <v>0</v>
      </c>
      <c r="L2572" s="7">
        <v>2</v>
      </c>
      <c r="M2572" t="b">
        <v>0</v>
      </c>
      <c r="N2572" t="s">
        <v>8264</v>
      </c>
      <c r="O2572" s="5">
        <f t="shared" si="244"/>
        <v>0.84285714285714297</v>
      </c>
      <c r="P2572" s="6">
        <f t="shared" si="245"/>
        <v>29.5</v>
      </c>
      <c r="Q2572" t="str">
        <f t="shared" si="246"/>
        <v>food</v>
      </c>
      <c r="R2572" t="str">
        <f t="shared" si="247"/>
        <v>food trucks</v>
      </c>
      <c r="S2572" s="10">
        <f t="shared" si="248"/>
        <v>42744.903182870374</v>
      </c>
      <c r="T2572" s="10">
        <f t="shared" si="249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8224</v>
      </c>
      <c r="H2573" t="s">
        <v>8228</v>
      </c>
      <c r="I2573">
        <v>1463645521</v>
      </c>
      <c r="J2573">
        <v>1458461521</v>
      </c>
      <c r="K2573" t="b">
        <v>0</v>
      </c>
      <c r="L2573" s="7">
        <v>4</v>
      </c>
      <c r="M2573" t="b">
        <v>0</v>
      </c>
      <c r="N2573" t="s">
        <v>8264</v>
      </c>
      <c r="O2573" s="5">
        <f t="shared" si="244"/>
        <v>0.25</v>
      </c>
      <c r="P2573" s="6">
        <f t="shared" si="245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8"/>
        <v>42449.341678240744</v>
      </c>
      <c r="T2573" s="10">
        <f t="shared" si="249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8226</v>
      </c>
      <c r="I2574">
        <v>1428893517</v>
      </c>
      <c r="J2574">
        <v>1426301517</v>
      </c>
      <c r="K2574" t="b">
        <v>0</v>
      </c>
      <c r="L2574" s="7">
        <v>0</v>
      </c>
      <c r="M2574" t="b">
        <v>0</v>
      </c>
      <c r="N2574" t="s">
        <v>8264</v>
      </c>
      <c r="O2574" s="5">
        <f t="shared" si="244"/>
        <v>0</v>
      </c>
      <c r="P2574" s="6">
        <f t="shared" si="245"/>
        <v>0</v>
      </c>
      <c r="Q2574" t="str">
        <f t="shared" si="246"/>
        <v>food</v>
      </c>
      <c r="R2574" t="str">
        <f t="shared" si="247"/>
        <v>food trucks</v>
      </c>
      <c r="S2574" s="10">
        <f t="shared" si="248"/>
        <v>42077.119409722218</v>
      </c>
      <c r="T2574" s="10">
        <f t="shared" si="249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8226</v>
      </c>
      <c r="I2575">
        <v>1408803149</v>
      </c>
      <c r="J2575">
        <v>1404915149</v>
      </c>
      <c r="K2575" t="b">
        <v>0</v>
      </c>
      <c r="L2575" s="7">
        <v>0</v>
      </c>
      <c r="M2575" t="b">
        <v>0</v>
      </c>
      <c r="N2575" t="s">
        <v>8264</v>
      </c>
      <c r="O2575" s="5">
        <f t="shared" si="244"/>
        <v>0</v>
      </c>
      <c r="P2575" s="6">
        <f t="shared" si="245"/>
        <v>0</v>
      </c>
      <c r="Q2575" t="str">
        <f t="shared" si="246"/>
        <v>food</v>
      </c>
      <c r="R2575" t="str">
        <f t="shared" si="247"/>
        <v>food trucks</v>
      </c>
      <c r="S2575" s="10">
        <f t="shared" si="248"/>
        <v>41829.592002314814</v>
      </c>
      <c r="T2575" s="10">
        <f t="shared" si="249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8226</v>
      </c>
      <c r="I2576">
        <v>1463600945</v>
      </c>
      <c r="J2576">
        <v>1461786545</v>
      </c>
      <c r="K2576" t="b">
        <v>0</v>
      </c>
      <c r="L2576" s="7">
        <v>0</v>
      </c>
      <c r="M2576" t="b">
        <v>0</v>
      </c>
      <c r="N2576" t="s">
        <v>8264</v>
      </c>
      <c r="O2576" s="5">
        <f t="shared" si="244"/>
        <v>0</v>
      </c>
      <c r="P2576" s="6">
        <f t="shared" si="245"/>
        <v>0</v>
      </c>
      <c r="Q2576" t="str">
        <f t="shared" si="246"/>
        <v>food</v>
      </c>
      <c r="R2576" t="str">
        <f t="shared" si="247"/>
        <v>food trucks</v>
      </c>
      <c r="S2576" s="10">
        <f t="shared" si="248"/>
        <v>42487.825752314813</v>
      </c>
      <c r="T2576" s="10">
        <f t="shared" si="249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8226</v>
      </c>
      <c r="I2577">
        <v>1421030194</v>
      </c>
      <c r="J2577">
        <v>1418438194</v>
      </c>
      <c r="K2577" t="b">
        <v>0</v>
      </c>
      <c r="L2577" s="7">
        <v>0</v>
      </c>
      <c r="M2577" t="b">
        <v>0</v>
      </c>
      <c r="N2577" t="s">
        <v>8264</v>
      </c>
      <c r="O2577" s="5">
        <f t="shared" si="244"/>
        <v>0</v>
      </c>
      <c r="P2577" s="6">
        <f t="shared" si="245"/>
        <v>0</v>
      </c>
      <c r="Q2577" t="str">
        <f t="shared" si="246"/>
        <v>food</v>
      </c>
      <c r="R2577" t="str">
        <f t="shared" si="247"/>
        <v>food trucks</v>
      </c>
      <c r="S2577" s="10">
        <f t="shared" si="248"/>
        <v>41986.108726851846</v>
      </c>
      <c r="T2577" s="10">
        <f t="shared" si="249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8226</v>
      </c>
      <c r="I2578">
        <v>1428707647</v>
      </c>
      <c r="J2578">
        <v>1424823247</v>
      </c>
      <c r="K2578" t="b">
        <v>0</v>
      </c>
      <c r="L2578" s="7">
        <v>0</v>
      </c>
      <c r="M2578" t="b">
        <v>0</v>
      </c>
      <c r="N2578" t="s">
        <v>8264</v>
      </c>
      <c r="O2578" s="5">
        <f t="shared" si="244"/>
        <v>0</v>
      </c>
      <c r="P2578" s="6">
        <f t="shared" si="245"/>
        <v>0</v>
      </c>
      <c r="Q2578" t="str">
        <f t="shared" si="246"/>
        <v>food</v>
      </c>
      <c r="R2578" t="str">
        <f t="shared" si="247"/>
        <v>food trucks</v>
      </c>
      <c r="S2578" s="10">
        <f t="shared" si="248"/>
        <v>42060.00980324074</v>
      </c>
      <c r="T2578" s="10">
        <f t="shared" si="249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8226</v>
      </c>
      <c r="I2579">
        <v>1407181297</v>
      </c>
      <c r="J2579">
        <v>1405021297</v>
      </c>
      <c r="K2579" t="b">
        <v>0</v>
      </c>
      <c r="L2579" s="7">
        <v>0</v>
      </c>
      <c r="M2579" t="b">
        <v>0</v>
      </c>
      <c r="N2579" t="s">
        <v>8264</v>
      </c>
      <c r="O2579" s="5">
        <f t="shared" si="244"/>
        <v>0</v>
      </c>
      <c r="P2579" s="6">
        <f t="shared" si="245"/>
        <v>0</v>
      </c>
      <c r="Q2579" t="str">
        <f t="shared" si="246"/>
        <v>food</v>
      </c>
      <c r="R2579" t="str">
        <f t="shared" si="247"/>
        <v>food trucks</v>
      </c>
      <c r="S2579" s="10">
        <f t="shared" si="248"/>
        <v>41830.820567129631</v>
      </c>
      <c r="T2579" s="10">
        <f t="shared" si="249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8226</v>
      </c>
      <c r="I2580">
        <v>1444410000</v>
      </c>
      <c r="J2580">
        <v>1440203579</v>
      </c>
      <c r="K2580" t="b">
        <v>0</v>
      </c>
      <c r="L2580" s="7">
        <v>0</v>
      </c>
      <c r="M2580" t="b">
        <v>0</v>
      </c>
      <c r="N2580" t="s">
        <v>8264</v>
      </c>
      <c r="O2580" s="5">
        <f t="shared" si="244"/>
        <v>0</v>
      </c>
      <c r="P2580" s="6">
        <f t="shared" si="245"/>
        <v>0</v>
      </c>
      <c r="Q2580" t="str">
        <f t="shared" si="246"/>
        <v>food</v>
      </c>
      <c r="R2580" t="str">
        <f t="shared" si="247"/>
        <v>food trucks</v>
      </c>
      <c r="S2580" s="10">
        <f t="shared" si="248"/>
        <v>42238.022905092599</v>
      </c>
      <c r="T2580" s="10">
        <f t="shared" si="249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8226</v>
      </c>
      <c r="I2581">
        <v>1410810903</v>
      </c>
      <c r="J2581">
        <v>1405626903</v>
      </c>
      <c r="K2581" t="b">
        <v>0</v>
      </c>
      <c r="L2581" s="7">
        <v>12</v>
      </c>
      <c r="M2581" t="b">
        <v>0</v>
      </c>
      <c r="N2581" t="s">
        <v>8264</v>
      </c>
      <c r="O2581" s="5">
        <f t="shared" si="244"/>
        <v>0.13849999999999998</v>
      </c>
      <c r="P2581" s="6">
        <f t="shared" si="245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8"/>
        <v>41837.829895833333</v>
      </c>
      <c r="T2581" s="10">
        <f t="shared" si="249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8226</v>
      </c>
      <c r="I2582">
        <v>1431745200</v>
      </c>
      <c r="J2582">
        <v>1429170603</v>
      </c>
      <c r="K2582" t="b">
        <v>0</v>
      </c>
      <c r="L2582" s="7">
        <v>2</v>
      </c>
      <c r="M2582" t="b">
        <v>0</v>
      </c>
      <c r="N2582" t="s">
        <v>8264</v>
      </c>
      <c r="O2582" s="5">
        <f t="shared" si="244"/>
        <v>0.6</v>
      </c>
      <c r="P2582" s="6">
        <f t="shared" si="245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8"/>
        <v>42110.326423611114</v>
      </c>
      <c r="T2582" s="10">
        <f t="shared" si="249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8226</v>
      </c>
      <c r="I2583">
        <v>1447689898</v>
      </c>
      <c r="J2583">
        <v>1445094298</v>
      </c>
      <c r="K2583" t="b">
        <v>0</v>
      </c>
      <c r="L2583" s="7">
        <v>11</v>
      </c>
      <c r="M2583" t="b">
        <v>0</v>
      </c>
      <c r="N2583" t="s">
        <v>8264</v>
      </c>
      <c r="O2583" s="5">
        <f t="shared" si="244"/>
        <v>10.6</v>
      </c>
      <c r="P2583" s="6">
        <f t="shared" si="245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8"/>
        <v>42294.628449074073</v>
      </c>
      <c r="T2583" s="10">
        <f t="shared" si="249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8226</v>
      </c>
      <c r="I2584">
        <v>1477784634</v>
      </c>
      <c r="J2584">
        <v>1475192634</v>
      </c>
      <c r="K2584" t="b">
        <v>0</v>
      </c>
      <c r="L2584" s="7">
        <v>1</v>
      </c>
      <c r="M2584" t="b">
        <v>0</v>
      </c>
      <c r="N2584" t="s">
        <v>8264</v>
      </c>
      <c r="O2584" s="5">
        <f t="shared" si="244"/>
        <v>1.1111111111111111E-3</v>
      </c>
      <c r="P2584" s="6">
        <f t="shared" si="245"/>
        <v>1</v>
      </c>
      <c r="Q2584" t="str">
        <f t="shared" si="246"/>
        <v>food</v>
      </c>
      <c r="R2584" t="str">
        <f t="shared" si="247"/>
        <v>food trucks</v>
      </c>
      <c r="S2584" s="10">
        <f t="shared" si="248"/>
        <v>42642.988819444443</v>
      </c>
      <c r="T2584" s="10">
        <f t="shared" si="249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8226</v>
      </c>
      <c r="I2585">
        <v>1426526880</v>
      </c>
      <c r="J2585">
        <v>1421346480</v>
      </c>
      <c r="K2585" t="b">
        <v>0</v>
      </c>
      <c r="L2585" s="7">
        <v>5</v>
      </c>
      <c r="M2585" t="b">
        <v>0</v>
      </c>
      <c r="N2585" t="s">
        <v>8264</v>
      </c>
      <c r="O2585" s="5">
        <f t="shared" si="244"/>
        <v>0.5</v>
      </c>
      <c r="P2585" s="6">
        <f t="shared" si="245"/>
        <v>1</v>
      </c>
      <c r="Q2585" t="str">
        <f t="shared" si="246"/>
        <v>food</v>
      </c>
      <c r="R2585" t="str">
        <f t="shared" si="247"/>
        <v>food trucks</v>
      </c>
      <c r="S2585" s="10">
        <f t="shared" si="248"/>
        <v>42019.76944444445</v>
      </c>
      <c r="T2585" s="10">
        <f t="shared" si="249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8226</v>
      </c>
      <c r="I2586">
        <v>1434341369</v>
      </c>
      <c r="J2586">
        <v>1431749369</v>
      </c>
      <c r="K2586" t="b">
        <v>0</v>
      </c>
      <c r="L2586" s="7">
        <v>0</v>
      </c>
      <c r="M2586" t="b">
        <v>0</v>
      </c>
      <c r="N2586" t="s">
        <v>8264</v>
      </c>
      <c r="O2586" s="5">
        <f t="shared" si="244"/>
        <v>0</v>
      </c>
      <c r="P2586" s="6">
        <f t="shared" si="245"/>
        <v>0</v>
      </c>
      <c r="Q2586" t="str">
        <f t="shared" si="246"/>
        <v>food</v>
      </c>
      <c r="R2586" t="str">
        <f t="shared" si="247"/>
        <v>food trucks</v>
      </c>
      <c r="S2586" s="10">
        <f t="shared" si="248"/>
        <v>42140.173252314817</v>
      </c>
      <c r="T2586" s="10">
        <f t="shared" si="249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8226</v>
      </c>
      <c r="I2587">
        <v>1404601632</v>
      </c>
      <c r="J2587">
        <v>1402009632</v>
      </c>
      <c r="K2587" t="b">
        <v>0</v>
      </c>
      <c r="L2587" s="7">
        <v>1</v>
      </c>
      <c r="M2587" t="b">
        <v>0</v>
      </c>
      <c r="N2587" t="s">
        <v>8264</v>
      </c>
      <c r="O2587" s="5">
        <f t="shared" si="244"/>
        <v>0.16666666666666669</v>
      </c>
      <c r="P2587" s="6">
        <f t="shared" si="245"/>
        <v>50</v>
      </c>
      <c r="Q2587" t="str">
        <f t="shared" si="246"/>
        <v>food</v>
      </c>
      <c r="R2587" t="str">
        <f t="shared" si="247"/>
        <v>food trucks</v>
      </c>
      <c r="S2587" s="10">
        <f t="shared" si="248"/>
        <v>41795.963333333333</v>
      </c>
      <c r="T2587" s="10">
        <f t="shared" si="249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8224</v>
      </c>
      <c r="H2588" t="s">
        <v>8227</v>
      </c>
      <c r="I2588">
        <v>1451030136</v>
      </c>
      <c r="J2588">
        <v>1448438136</v>
      </c>
      <c r="K2588" t="b">
        <v>0</v>
      </c>
      <c r="L2588" s="7">
        <v>1</v>
      </c>
      <c r="M2588" t="b">
        <v>0</v>
      </c>
      <c r="N2588" t="s">
        <v>8264</v>
      </c>
      <c r="O2588" s="5">
        <f t="shared" si="244"/>
        <v>0.16666666666666669</v>
      </c>
      <c r="P2588" s="6">
        <f t="shared" si="245"/>
        <v>5</v>
      </c>
      <c r="Q2588" t="str">
        <f t="shared" si="246"/>
        <v>food</v>
      </c>
      <c r="R2588" t="str">
        <f t="shared" si="247"/>
        <v>food trucks</v>
      </c>
      <c r="S2588" s="10">
        <f t="shared" si="248"/>
        <v>42333.330277777779</v>
      </c>
      <c r="T2588" s="10">
        <f t="shared" si="249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8226</v>
      </c>
      <c r="I2589">
        <v>1451491953</v>
      </c>
      <c r="J2589">
        <v>1448899953</v>
      </c>
      <c r="K2589" t="b">
        <v>0</v>
      </c>
      <c r="L2589" s="7">
        <v>6</v>
      </c>
      <c r="M2589" t="b">
        <v>0</v>
      </c>
      <c r="N2589" t="s">
        <v>8264</v>
      </c>
      <c r="O2589" s="5">
        <f t="shared" si="244"/>
        <v>2.4340000000000002</v>
      </c>
      <c r="P2589" s="6">
        <f t="shared" si="245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8"/>
        <v>42338.675381944442</v>
      </c>
      <c r="T2589" s="10">
        <f t="shared" si="249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8226</v>
      </c>
      <c r="I2590">
        <v>1427807640</v>
      </c>
      <c r="J2590">
        <v>1423325626</v>
      </c>
      <c r="K2590" t="b">
        <v>0</v>
      </c>
      <c r="L2590" s="7">
        <v>8</v>
      </c>
      <c r="M2590" t="b">
        <v>0</v>
      </c>
      <c r="N2590" t="s">
        <v>8264</v>
      </c>
      <c r="O2590" s="5">
        <f t="shared" si="244"/>
        <v>3.8833333333333329</v>
      </c>
      <c r="P2590" s="6">
        <f t="shared" si="245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8"/>
        <v>42042.676226851851</v>
      </c>
      <c r="T2590" s="10">
        <f t="shared" si="249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8224</v>
      </c>
      <c r="H2591" t="s">
        <v>8233</v>
      </c>
      <c r="I2591">
        <v>1458733927</v>
      </c>
      <c r="J2591">
        <v>1456145527</v>
      </c>
      <c r="K2591" t="b">
        <v>0</v>
      </c>
      <c r="L2591" s="7">
        <v>1</v>
      </c>
      <c r="M2591" t="b">
        <v>0</v>
      </c>
      <c r="N2591" t="s">
        <v>8264</v>
      </c>
      <c r="O2591" s="5">
        <f t="shared" si="244"/>
        <v>0.01</v>
      </c>
      <c r="P2591" s="6">
        <f t="shared" si="245"/>
        <v>5</v>
      </c>
      <c r="Q2591" t="str">
        <f t="shared" si="246"/>
        <v>food</v>
      </c>
      <c r="R2591" t="str">
        <f t="shared" si="247"/>
        <v>food trucks</v>
      </c>
      <c r="S2591" s="10">
        <f t="shared" si="248"/>
        <v>42422.536192129628</v>
      </c>
      <c r="T2591" s="10">
        <f t="shared" si="249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8224</v>
      </c>
      <c r="H2592" t="s">
        <v>8228</v>
      </c>
      <c r="I2592">
        <v>1453817297</v>
      </c>
      <c r="J2592">
        <v>1453212497</v>
      </c>
      <c r="K2592" t="b">
        <v>0</v>
      </c>
      <c r="L2592" s="7">
        <v>0</v>
      </c>
      <c r="M2592" t="b">
        <v>0</v>
      </c>
      <c r="N2592" t="s">
        <v>8264</v>
      </c>
      <c r="O2592" s="5">
        <f t="shared" si="244"/>
        <v>0</v>
      </c>
      <c r="P2592" s="6">
        <f t="shared" si="245"/>
        <v>0</v>
      </c>
      <c r="Q2592" t="str">
        <f t="shared" si="246"/>
        <v>food</v>
      </c>
      <c r="R2592" t="str">
        <f t="shared" si="247"/>
        <v>food trucks</v>
      </c>
      <c r="S2592" s="10">
        <f t="shared" si="248"/>
        <v>42388.589085648149</v>
      </c>
      <c r="T2592" s="10">
        <f t="shared" si="249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8226</v>
      </c>
      <c r="I2593">
        <v>1457901924</v>
      </c>
      <c r="J2593">
        <v>1452721524</v>
      </c>
      <c r="K2593" t="b">
        <v>0</v>
      </c>
      <c r="L2593" s="7">
        <v>2</v>
      </c>
      <c r="M2593" t="b">
        <v>0</v>
      </c>
      <c r="N2593" t="s">
        <v>8264</v>
      </c>
      <c r="O2593" s="5">
        <f t="shared" si="244"/>
        <v>1.7333333333333332</v>
      </c>
      <c r="P2593" s="6">
        <f t="shared" si="245"/>
        <v>13</v>
      </c>
      <c r="Q2593" t="str">
        <f t="shared" si="246"/>
        <v>food</v>
      </c>
      <c r="R2593" t="str">
        <f t="shared" si="247"/>
        <v>food trucks</v>
      </c>
      <c r="S2593" s="10">
        <f t="shared" si="248"/>
        <v>42382.906527777777</v>
      </c>
      <c r="T2593" s="10">
        <f t="shared" si="249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8226</v>
      </c>
      <c r="I2594">
        <v>1412536421</v>
      </c>
      <c r="J2594">
        <v>1409944421</v>
      </c>
      <c r="K2594" t="b">
        <v>0</v>
      </c>
      <c r="L2594" s="7">
        <v>1</v>
      </c>
      <c r="M2594" t="b">
        <v>0</v>
      </c>
      <c r="N2594" t="s">
        <v>8264</v>
      </c>
      <c r="O2594" s="5">
        <f t="shared" si="244"/>
        <v>0.16666666666666669</v>
      </c>
      <c r="P2594" s="6">
        <f t="shared" si="245"/>
        <v>50</v>
      </c>
      <c r="Q2594" t="str">
        <f t="shared" si="246"/>
        <v>food</v>
      </c>
      <c r="R2594" t="str">
        <f t="shared" si="247"/>
        <v>food trucks</v>
      </c>
      <c r="S2594" s="10">
        <f t="shared" si="248"/>
        <v>41887.801168981481</v>
      </c>
      <c r="T2594" s="10">
        <f t="shared" si="249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8226</v>
      </c>
      <c r="I2595">
        <v>1429993026</v>
      </c>
      <c r="J2595">
        <v>1427401026</v>
      </c>
      <c r="K2595" t="b">
        <v>0</v>
      </c>
      <c r="L2595" s="7">
        <v>0</v>
      </c>
      <c r="M2595" t="b">
        <v>0</v>
      </c>
      <c r="N2595" t="s">
        <v>8264</v>
      </c>
      <c r="O2595" s="5">
        <f t="shared" si="244"/>
        <v>0</v>
      </c>
      <c r="P2595" s="6">
        <f t="shared" si="245"/>
        <v>0</v>
      </c>
      <c r="Q2595" t="str">
        <f t="shared" si="246"/>
        <v>food</v>
      </c>
      <c r="R2595" t="str">
        <f t="shared" si="247"/>
        <v>food trucks</v>
      </c>
      <c r="S2595" s="10">
        <f t="shared" si="248"/>
        <v>42089.84520833334</v>
      </c>
      <c r="T2595" s="10">
        <f t="shared" si="249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8226</v>
      </c>
      <c r="I2596">
        <v>1407453228</v>
      </c>
      <c r="J2596">
        <v>1404861228</v>
      </c>
      <c r="K2596" t="b">
        <v>0</v>
      </c>
      <c r="L2596" s="7">
        <v>1</v>
      </c>
      <c r="M2596" t="b">
        <v>0</v>
      </c>
      <c r="N2596" t="s">
        <v>8264</v>
      </c>
      <c r="O2596" s="5">
        <f t="shared" si="244"/>
        <v>1.25E-3</v>
      </c>
      <c r="P2596" s="6">
        <f t="shared" si="245"/>
        <v>1</v>
      </c>
      <c r="Q2596" t="str">
        <f t="shared" si="246"/>
        <v>food</v>
      </c>
      <c r="R2596" t="str">
        <f t="shared" si="247"/>
        <v>food trucks</v>
      </c>
      <c r="S2596" s="10">
        <f t="shared" si="248"/>
        <v>41828.967916666668</v>
      </c>
      <c r="T2596" s="10">
        <f t="shared" si="249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8226</v>
      </c>
      <c r="I2597">
        <v>1487915500</v>
      </c>
      <c r="J2597">
        <v>1485323500</v>
      </c>
      <c r="K2597" t="b">
        <v>0</v>
      </c>
      <c r="L2597" s="7">
        <v>19</v>
      </c>
      <c r="M2597" t="b">
        <v>0</v>
      </c>
      <c r="N2597" t="s">
        <v>8264</v>
      </c>
      <c r="O2597" s="5">
        <f t="shared" si="244"/>
        <v>12.166666666666668</v>
      </c>
      <c r="P2597" s="6">
        <f t="shared" si="245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8"/>
        <v>42760.244212962964</v>
      </c>
      <c r="T2597" s="10">
        <f t="shared" si="249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8224</v>
      </c>
      <c r="H2598" t="s">
        <v>8231</v>
      </c>
      <c r="I2598">
        <v>1407427009</v>
      </c>
      <c r="J2598">
        <v>1404835009</v>
      </c>
      <c r="K2598" t="b">
        <v>0</v>
      </c>
      <c r="L2598" s="7">
        <v>27</v>
      </c>
      <c r="M2598" t="b">
        <v>0</v>
      </c>
      <c r="N2598" t="s">
        <v>8264</v>
      </c>
      <c r="O2598" s="5">
        <f t="shared" si="244"/>
        <v>23.588571428571427</v>
      </c>
      <c r="P2598" s="6">
        <f t="shared" si="245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8"/>
        <v>41828.664456018516</v>
      </c>
      <c r="T2598" s="10">
        <f t="shared" si="249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8224</v>
      </c>
      <c r="H2599" t="s">
        <v>8227</v>
      </c>
      <c r="I2599">
        <v>1466323917</v>
      </c>
      <c r="J2599">
        <v>1463731917</v>
      </c>
      <c r="K2599" t="b">
        <v>0</v>
      </c>
      <c r="L2599" s="7">
        <v>7</v>
      </c>
      <c r="M2599" t="b">
        <v>0</v>
      </c>
      <c r="N2599" t="s">
        <v>8264</v>
      </c>
      <c r="O2599" s="5">
        <f t="shared" si="244"/>
        <v>5.6666666666666661</v>
      </c>
      <c r="P2599" s="6">
        <f t="shared" si="245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8"/>
        <v>42510.341631944444</v>
      </c>
      <c r="T2599" s="10">
        <f t="shared" si="249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8226</v>
      </c>
      <c r="I2600">
        <v>1443039001</v>
      </c>
      <c r="J2600">
        <v>1440447001</v>
      </c>
      <c r="K2600" t="b">
        <v>0</v>
      </c>
      <c r="L2600" s="7">
        <v>14</v>
      </c>
      <c r="M2600" t="b">
        <v>0</v>
      </c>
      <c r="N2600" t="s">
        <v>8264</v>
      </c>
      <c r="O2600" s="5">
        <f t="shared" si="244"/>
        <v>39</v>
      </c>
      <c r="P2600" s="6">
        <f t="shared" si="245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8"/>
        <v>42240.840289351851</v>
      </c>
      <c r="T2600" s="10">
        <f t="shared" si="249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8226</v>
      </c>
      <c r="I2601">
        <v>1407089147</v>
      </c>
      <c r="J2601">
        <v>1403201147</v>
      </c>
      <c r="K2601" t="b">
        <v>0</v>
      </c>
      <c r="L2601" s="7">
        <v>5</v>
      </c>
      <c r="M2601" t="b">
        <v>0</v>
      </c>
      <c r="N2601" t="s">
        <v>8264</v>
      </c>
      <c r="O2601" s="5">
        <f t="shared" si="244"/>
        <v>0.99546510341776351</v>
      </c>
      <c r="P2601" s="6">
        <f t="shared" si="245"/>
        <v>18</v>
      </c>
      <c r="Q2601" t="str">
        <f t="shared" si="246"/>
        <v>food</v>
      </c>
      <c r="R2601" t="str">
        <f t="shared" si="247"/>
        <v>food trucks</v>
      </c>
      <c r="S2601" s="10">
        <f t="shared" si="248"/>
        <v>41809.754016203704</v>
      </c>
      <c r="T2601" s="10">
        <f t="shared" si="249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8226</v>
      </c>
      <c r="I2602">
        <v>1458938200</v>
      </c>
      <c r="J2602">
        <v>1453757800</v>
      </c>
      <c r="K2602" t="b">
        <v>0</v>
      </c>
      <c r="L2602" s="7">
        <v>30</v>
      </c>
      <c r="M2602" t="b">
        <v>0</v>
      </c>
      <c r="N2602" t="s">
        <v>8264</v>
      </c>
      <c r="O2602" s="5">
        <f t="shared" si="244"/>
        <v>6.9320000000000004</v>
      </c>
      <c r="P2602" s="6">
        <f t="shared" si="245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8"/>
        <v>42394.900462962964</v>
      </c>
      <c r="T2602" s="10">
        <f t="shared" si="249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8226</v>
      </c>
      <c r="I2603">
        <v>1347508740</v>
      </c>
      <c r="J2603">
        <v>1346276349</v>
      </c>
      <c r="K2603" t="b">
        <v>1</v>
      </c>
      <c r="L2603" s="7">
        <v>151</v>
      </c>
      <c r="M2603" t="b">
        <v>1</v>
      </c>
      <c r="N2603" t="s">
        <v>8281</v>
      </c>
      <c r="O2603" s="5">
        <f t="shared" si="244"/>
        <v>661.4</v>
      </c>
      <c r="P2603" s="6">
        <f t="shared" si="245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8"/>
        <v>41150.902187499996</v>
      </c>
      <c r="T2603" s="10">
        <f t="shared" si="249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8226</v>
      </c>
      <c r="I2604">
        <v>1415827200</v>
      </c>
      <c r="J2604">
        <v>1412358968</v>
      </c>
      <c r="K2604" t="b">
        <v>1</v>
      </c>
      <c r="L2604" s="7">
        <v>489</v>
      </c>
      <c r="M2604" t="b">
        <v>1</v>
      </c>
      <c r="N2604" t="s">
        <v>8281</v>
      </c>
      <c r="O2604" s="5">
        <f t="shared" si="244"/>
        <v>326.0916666666667</v>
      </c>
      <c r="P2604" s="6">
        <f t="shared" si="245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8"/>
        <v>41915.747314814813</v>
      </c>
      <c r="T2604" s="10">
        <f t="shared" si="249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8226</v>
      </c>
      <c r="I2605">
        <v>1387835654</v>
      </c>
      <c r="J2605">
        <v>1386626054</v>
      </c>
      <c r="K2605" t="b">
        <v>1</v>
      </c>
      <c r="L2605" s="7">
        <v>50</v>
      </c>
      <c r="M2605" t="b">
        <v>1</v>
      </c>
      <c r="N2605" t="s">
        <v>8281</v>
      </c>
      <c r="O2605" s="5">
        <f t="shared" si="244"/>
        <v>101.48571428571429</v>
      </c>
      <c r="P2605" s="6">
        <f t="shared" si="245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8"/>
        <v>41617.912662037037</v>
      </c>
      <c r="T2605" s="10">
        <f t="shared" si="249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8226</v>
      </c>
      <c r="I2606">
        <v>1335662023</v>
      </c>
      <c r="J2606">
        <v>1333070023</v>
      </c>
      <c r="K2606" t="b">
        <v>1</v>
      </c>
      <c r="L2606" s="7">
        <v>321</v>
      </c>
      <c r="M2606" t="b">
        <v>1</v>
      </c>
      <c r="N2606" t="s">
        <v>8281</v>
      </c>
      <c r="O2606" s="5">
        <f t="shared" si="244"/>
        <v>104.21799999999999</v>
      </c>
      <c r="P2606" s="6">
        <f t="shared" si="245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8"/>
        <v>40998.051192129627</v>
      </c>
      <c r="T2606" s="10">
        <f t="shared" si="249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8226</v>
      </c>
      <c r="I2607">
        <v>1466168390</v>
      </c>
      <c r="J2607">
        <v>1463576390</v>
      </c>
      <c r="K2607" t="b">
        <v>1</v>
      </c>
      <c r="L2607" s="7">
        <v>1762</v>
      </c>
      <c r="M2607" t="b">
        <v>1</v>
      </c>
      <c r="N2607" t="s">
        <v>8281</v>
      </c>
      <c r="O2607" s="5">
        <f t="shared" ref="O2607:O2670" si="250">(E2607/D2607)*100</f>
        <v>107.42157000000002</v>
      </c>
      <c r="P2607" s="6">
        <f t="shared" si="245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8"/>
        <v>42508.541550925926</v>
      </c>
      <c r="T2607" s="10">
        <f t="shared" si="249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8226</v>
      </c>
      <c r="I2608">
        <v>1398791182</v>
      </c>
      <c r="J2608">
        <v>1396026382</v>
      </c>
      <c r="K2608" t="b">
        <v>1</v>
      </c>
      <c r="L2608" s="7">
        <v>385</v>
      </c>
      <c r="M2608" t="b">
        <v>1</v>
      </c>
      <c r="N2608" t="s">
        <v>8281</v>
      </c>
      <c r="O2608" s="5">
        <f t="shared" si="250"/>
        <v>110.05454545454545</v>
      </c>
      <c r="P2608" s="6">
        <f t="shared" si="245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8"/>
        <v>41726.712754629632</v>
      </c>
      <c r="T2608" s="10">
        <f t="shared" si="249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8226</v>
      </c>
      <c r="I2609">
        <v>1439344800</v>
      </c>
      <c r="J2609">
        <v>1435611572</v>
      </c>
      <c r="K2609" t="b">
        <v>1</v>
      </c>
      <c r="L2609" s="7">
        <v>398</v>
      </c>
      <c r="M2609" t="b">
        <v>1</v>
      </c>
      <c r="N2609" t="s">
        <v>8281</v>
      </c>
      <c r="O2609" s="5">
        <f t="shared" si="250"/>
        <v>407.7</v>
      </c>
      <c r="P2609" s="6">
        <f t="shared" si="245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8"/>
        <v>42184.874675925923</v>
      </c>
      <c r="T2609" s="10">
        <f t="shared" si="249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8226</v>
      </c>
      <c r="I2610">
        <v>1489536000</v>
      </c>
      <c r="J2610">
        <v>1485976468</v>
      </c>
      <c r="K2610" t="b">
        <v>1</v>
      </c>
      <c r="L2610" s="7">
        <v>304</v>
      </c>
      <c r="M2610" t="b">
        <v>1</v>
      </c>
      <c r="N2610" t="s">
        <v>8281</v>
      </c>
      <c r="O2610" s="5">
        <f t="shared" si="250"/>
        <v>223.92500000000001</v>
      </c>
      <c r="P2610" s="6">
        <f t="shared" si="245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8"/>
        <v>42767.801712962959</v>
      </c>
      <c r="T2610" s="10">
        <f t="shared" si="249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8226</v>
      </c>
      <c r="I2611">
        <v>1342330951</v>
      </c>
      <c r="J2611">
        <v>1339738951</v>
      </c>
      <c r="K2611" t="b">
        <v>1</v>
      </c>
      <c r="L2611" s="7">
        <v>676</v>
      </c>
      <c r="M2611" t="b">
        <v>1</v>
      </c>
      <c r="N2611" t="s">
        <v>8281</v>
      </c>
      <c r="O2611" s="5">
        <f t="shared" si="250"/>
        <v>303.80111428571428</v>
      </c>
      <c r="P2611" s="6">
        <f t="shared" si="245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8"/>
        <v>41075.237858796296</v>
      </c>
      <c r="T2611" s="10">
        <f t="shared" si="249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8226</v>
      </c>
      <c r="I2612">
        <v>1471849140</v>
      </c>
      <c r="J2612">
        <v>1468444125</v>
      </c>
      <c r="K2612" t="b">
        <v>1</v>
      </c>
      <c r="L2612" s="7">
        <v>577</v>
      </c>
      <c r="M2612" t="b">
        <v>1</v>
      </c>
      <c r="N2612" t="s">
        <v>8281</v>
      </c>
      <c r="O2612" s="5">
        <f t="shared" si="250"/>
        <v>141.3251043268175</v>
      </c>
      <c r="P2612" s="6">
        <f t="shared" si="245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8"/>
        <v>42564.881076388891</v>
      </c>
      <c r="T2612" s="10">
        <f t="shared" si="249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8224</v>
      </c>
      <c r="H2613" t="s">
        <v>8229</v>
      </c>
      <c r="I2613">
        <v>1483397940</v>
      </c>
      <c r="J2613">
        <v>1480493014</v>
      </c>
      <c r="K2613" t="b">
        <v>1</v>
      </c>
      <c r="L2613" s="7">
        <v>3663</v>
      </c>
      <c r="M2613" t="b">
        <v>1</v>
      </c>
      <c r="N2613" t="s">
        <v>8281</v>
      </c>
      <c r="O2613" s="5">
        <f t="shared" si="250"/>
        <v>2790.6363636363635</v>
      </c>
      <c r="P2613" s="6">
        <f t="shared" si="245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8"/>
        <v>42704.335810185185</v>
      </c>
      <c r="T2613" s="10">
        <f t="shared" si="249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8226</v>
      </c>
      <c r="I2614">
        <v>1420773970</v>
      </c>
      <c r="J2614">
        <v>1418095570</v>
      </c>
      <c r="K2614" t="b">
        <v>1</v>
      </c>
      <c r="L2614" s="7">
        <v>294</v>
      </c>
      <c r="M2614" t="b">
        <v>1</v>
      </c>
      <c r="N2614" t="s">
        <v>8281</v>
      </c>
      <c r="O2614" s="5">
        <f t="shared" si="250"/>
        <v>171.76130000000001</v>
      </c>
      <c r="P2614" s="6">
        <f t="shared" si="245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8"/>
        <v>41982.143171296295</v>
      </c>
      <c r="T2614" s="10">
        <f t="shared" si="249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8226</v>
      </c>
      <c r="I2615">
        <v>1348256294</v>
      </c>
      <c r="J2615">
        <v>1345664294</v>
      </c>
      <c r="K2615" t="b">
        <v>1</v>
      </c>
      <c r="L2615" s="7">
        <v>28</v>
      </c>
      <c r="M2615" t="b">
        <v>1</v>
      </c>
      <c r="N2615" t="s">
        <v>8281</v>
      </c>
      <c r="O2615" s="5">
        <f t="shared" si="250"/>
        <v>101.01333333333334</v>
      </c>
      <c r="P2615" s="6">
        <f t="shared" si="245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8"/>
        <v>41143.81821759259</v>
      </c>
      <c r="T2615" s="10">
        <f t="shared" si="249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8226</v>
      </c>
      <c r="I2616">
        <v>1398834000</v>
      </c>
      <c r="J2616">
        <v>1396371612</v>
      </c>
      <c r="K2616" t="b">
        <v>1</v>
      </c>
      <c r="L2616" s="7">
        <v>100</v>
      </c>
      <c r="M2616" t="b">
        <v>1</v>
      </c>
      <c r="N2616" t="s">
        <v>8281</v>
      </c>
      <c r="O2616" s="5">
        <f t="shared" si="250"/>
        <v>102</v>
      </c>
      <c r="P2616" s="6">
        <f t="shared" si="245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8"/>
        <v>41730.708472222221</v>
      </c>
      <c r="T2616" s="10">
        <f t="shared" si="249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8227</v>
      </c>
      <c r="I2617">
        <v>1462017600</v>
      </c>
      <c r="J2617">
        <v>1458820564</v>
      </c>
      <c r="K2617" t="b">
        <v>0</v>
      </c>
      <c r="L2617" s="7">
        <v>72</v>
      </c>
      <c r="M2617" t="b">
        <v>1</v>
      </c>
      <c r="N2617" t="s">
        <v>8281</v>
      </c>
      <c r="O2617" s="5">
        <f t="shared" si="250"/>
        <v>169.76511744127936</v>
      </c>
      <c r="P2617" s="6">
        <f t="shared" si="245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8"/>
        <v>42453.49726851852</v>
      </c>
      <c r="T2617" s="10">
        <f t="shared" si="249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8226</v>
      </c>
      <c r="I2618">
        <v>1440546729</v>
      </c>
      <c r="J2618">
        <v>1437954729</v>
      </c>
      <c r="K2618" t="b">
        <v>1</v>
      </c>
      <c r="L2618" s="7">
        <v>238</v>
      </c>
      <c r="M2618" t="b">
        <v>1</v>
      </c>
      <c r="N2618" t="s">
        <v>8281</v>
      </c>
      <c r="O2618" s="5">
        <f t="shared" si="250"/>
        <v>114.53400000000001</v>
      </c>
      <c r="P2618" s="6">
        <f t="shared" si="245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8"/>
        <v>42211.99454861111</v>
      </c>
      <c r="T2618" s="10">
        <f t="shared" si="249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8226</v>
      </c>
      <c r="I2619">
        <v>1413838751</v>
      </c>
      <c r="J2619">
        <v>1411246751</v>
      </c>
      <c r="K2619" t="b">
        <v>1</v>
      </c>
      <c r="L2619" s="7">
        <v>159</v>
      </c>
      <c r="M2619" t="b">
        <v>1</v>
      </c>
      <c r="N2619" t="s">
        <v>8281</v>
      </c>
      <c r="O2619" s="5">
        <f t="shared" si="250"/>
        <v>877.6</v>
      </c>
      <c r="P2619" s="6">
        <f t="shared" si="245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8"/>
        <v>41902.874432870369</v>
      </c>
      <c r="T2619" s="10">
        <f t="shared" si="249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8226</v>
      </c>
      <c r="I2620">
        <v>1449000061</v>
      </c>
      <c r="J2620">
        <v>1443812461</v>
      </c>
      <c r="K2620" t="b">
        <v>1</v>
      </c>
      <c r="L2620" s="7">
        <v>77</v>
      </c>
      <c r="M2620" t="b">
        <v>1</v>
      </c>
      <c r="N2620" t="s">
        <v>8281</v>
      </c>
      <c r="O2620" s="5">
        <f t="shared" si="250"/>
        <v>105.38666666666667</v>
      </c>
      <c r="P2620" s="6">
        <f t="shared" si="245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8"/>
        <v>42279.792372685188</v>
      </c>
      <c r="T2620" s="10">
        <f t="shared" si="249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8226</v>
      </c>
      <c r="I2621">
        <v>1445598000</v>
      </c>
      <c r="J2621">
        <v>1443302004</v>
      </c>
      <c r="K2621" t="b">
        <v>1</v>
      </c>
      <c r="L2621" s="7">
        <v>53</v>
      </c>
      <c r="M2621" t="b">
        <v>1</v>
      </c>
      <c r="N2621" t="s">
        <v>8281</v>
      </c>
      <c r="O2621" s="5">
        <f t="shared" si="250"/>
        <v>188.39999999999998</v>
      </c>
      <c r="P2621" s="6">
        <f t="shared" si="245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8"/>
        <v>42273.884305555555</v>
      </c>
      <c r="T2621" s="10">
        <f t="shared" si="249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8224</v>
      </c>
      <c r="H2622" t="s">
        <v>8228</v>
      </c>
      <c r="I2622">
        <v>1444525200</v>
      </c>
      <c r="J2622">
        <v>1441339242</v>
      </c>
      <c r="K2622" t="b">
        <v>1</v>
      </c>
      <c r="L2622" s="7">
        <v>1251</v>
      </c>
      <c r="M2622" t="b">
        <v>1</v>
      </c>
      <c r="N2622" t="s">
        <v>8281</v>
      </c>
      <c r="O2622" s="5">
        <f t="shared" si="250"/>
        <v>143.65230769230772</v>
      </c>
      <c r="P2622" s="6">
        <f t="shared" si="245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8"/>
        <v>42251.16715277778</v>
      </c>
      <c r="T2622" s="10">
        <f t="shared" si="249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8226</v>
      </c>
      <c r="I2623">
        <v>1432230988</v>
      </c>
      <c r="J2623">
        <v>1429638988</v>
      </c>
      <c r="K2623" t="b">
        <v>1</v>
      </c>
      <c r="L2623" s="7">
        <v>465</v>
      </c>
      <c r="M2623" t="b">
        <v>1</v>
      </c>
      <c r="N2623" t="s">
        <v>8281</v>
      </c>
      <c r="O2623" s="5">
        <f t="shared" si="250"/>
        <v>145.88</v>
      </c>
      <c r="P2623" s="6">
        <f t="shared" si="245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8"/>
        <v>42115.74754629629</v>
      </c>
      <c r="T2623" s="10">
        <f t="shared" si="249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8224</v>
      </c>
      <c r="H2624" t="s">
        <v>8229</v>
      </c>
      <c r="I2624">
        <v>1483120216</v>
      </c>
      <c r="J2624">
        <v>1479232216</v>
      </c>
      <c r="K2624" t="b">
        <v>0</v>
      </c>
      <c r="L2624" s="7">
        <v>74</v>
      </c>
      <c r="M2624" t="b">
        <v>1</v>
      </c>
      <c r="N2624" t="s">
        <v>8281</v>
      </c>
      <c r="O2624" s="5">
        <f t="shared" si="250"/>
        <v>131.184</v>
      </c>
      <c r="P2624" s="6">
        <f t="shared" si="245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8"/>
        <v>42689.74324074074</v>
      </c>
      <c r="T2624" s="10">
        <f t="shared" si="249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8226</v>
      </c>
      <c r="I2625">
        <v>1480658966</v>
      </c>
      <c r="J2625">
        <v>1479449366</v>
      </c>
      <c r="K2625" t="b">
        <v>0</v>
      </c>
      <c r="L2625" s="7">
        <v>62</v>
      </c>
      <c r="M2625" t="b">
        <v>1</v>
      </c>
      <c r="N2625" t="s">
        <v>8281</v>
      </c>
      <c r="O2625" s="5">
        <f t="shared" si="250"/>
        <v>113.99999999999999</v>
      </c>
      <c r="P2625" s="6">
        <f t="shared" si="245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8"/>
        <v>42692.256550925929</v>
      </c>
      <c r="T2625" s="10">
        <f t="shared" si="249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8226</v>
      </c>
      <c r="I2626">
        <v>1347530822</v>
      </c>
      <c r="J2626">
        <v>1345716422</v>
      </c>
      <c r="K2626" t="b">
        <v>0</v>
      </c>
      <c r="L2626" s="7">
        <v>3468</v>
      </c>
      <c r="M2626" t="b">
        <v>1</v>
      </c>
      <c r="N2626" t="s">
        <v>8281</v>
      </c>
      <c r="O2626" s="5">
        <f t="shared" si="250"/>
        <v>1379.4206249999997</v>
      </c>
      <c r="P2626" s="6">
        <f t="shared" si="245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8"/>
        <v>41144.42155092593</v>
      </c>
      <c r="T2626" s="10">
        <f t="shared" si="249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8224</v>
      </c>
      <c r="H2627" t="s">
        <v>8229</v>
      </c>
      <c r="I2627">
        <v>1478723208</v>
      </c>
      <c r="J2627">
        <v>1476559608</v>
      </c>
      <c r="K2627" t="b">
        <v>0</v>
      </c>
      <c r="L2627" s="7">
        <v>52</v>
      </c>
      <c r="M2627" t="b">
        <v>1</v>
      </c>
      <c r="N2627" t="s">
        <v>8281</v>
      </c>
      <c r="O2627" s="5">
        <f t="shared" si="250"/>
        <v>956</v>
      </c>
      <c r="P2627" s="6">
        <f t="shared" ref="P2627:P2690" si="251">IF(L2627,E2627/L2627,0)</f>
        <v>27.576923076923077</v>
      </c>
      <c r="Q2627" t="str">
        <f t="shared" ref="Q2627:Q2690" si="252">LEFT(N2627,SEARCH("/",N2627,1)-1)</f>
        <v>technology</v>
      </c>
      <c r="R2627" t="str">
        <f t="shared" ref="R2627:R2690" si="253">RIGHT(N2627,LEN(N2627)-SEARCH("/",N2627))</f>
        <v>space exploration</v>
      </c>
      <c r="S2627" s="10">
        <f t="shared" ref="S2627:S2690" si="254">(((J2627/60)/60/24)+DATE(1970,1,1))</f>
        <v>42658.810277777782</v>
      </c>
      <c r="T2627" s="10">
        <f t="shared" ref="T2627:T2690" si="255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8226</v>
      </c>
      <c r="I2628">
        <v>1433343869</v>
      </c>
      <c r="J2628">
        <v>1430751869</v>
      </c>
      <c r="K2628" t="b">
        <v>0</v>
      </c>
      <c r="L2628" s="7">
        <v>50</v>
      </c>
      <c r="M2628" t="b">
        <v>1</v>
      </c>
      <c r="N2628" t="s">
        <v>8281</v>
      </c>
      <c r="O2628" s="5">
        <f t="shared" si="250"/>
        <v>112.00000000000001</v>
      </c>
      <c r="P2628" s="6">
        <f t="shared" si="251"/>
        <v>56</v>
      </c>
      <c r="Q2628" t="str">
        <f t="shared" si="252"/>
        <v>technology</v>
      </c>
      <c r="R2628" t="str">
        <f t="shared" si="253"/>
        <v>space exploration</v>
      </c>
      <c r="S2628" s="10">
        <f t="shared" si="254"/>
        <v>42128.628113425926</v>
      </c>
      <c r="T2628" s="10">
        <f t="shared" si="25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8226</v>
      </c>
      <c r="I2629">
        <v>1448571261</v>
      </c>
      <c r="J2629">
        <v>1445975661</v>
      </c>
      <c r="K2629" t="b">
        <v>0</v>
      </c>
      <c r="L2629" s="7">
        <v>45</v>
      </c>
      <c r="M2629" t="b">
        <v>1</v>
      </c>
      <c r="N2629" t="s">
        <v>8281</v>
      </c>
      <c r="O2629" s="5">
        <f t="shared" si="250"/>
        <v>646.66666666666663</v>
      </c>
      <c r="P2629" s="6">
        <f t="shared" si="251"/>
        <v>21.555555555555557</v>
      </c>
      <c r="Q2629" t="str">
        <f t="shared" si="252"/>
        <v>technology</v>
      </c>
      <c r="R2629" t="str">
        <f t="shared" si="253"/>
        <v>space exploration</v>
      </c>
      <c r="S2629" s="10">
        <f t="shared" si="254"/>
        <v>42304.829409722224</v>
      </c>
      <c r="T2629" s="10">
        <f t="shared" si="25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8226</v>
      </c>
      <c r="I2630">
        <v>1417389067</v>
      </c>
      <c r="J2630">
        <v>1415661067</v>
      </c>
      <c r="K2630" t="b">
        <v>0</v>
      </c>
      <c r="L2630" s="7">
        <v>21</v>
      </c>
      <c r="M2630" t="b">
        <v>1</v>
      </c>
      <c r="N2630" t="s">
        <v>8281</v>
      </c>
      <c r="O2630" s="5">
        <f t="shared" si="250"/>
        <v>110.36948748510132</v>
      </c>
      <c r="P2630" s="6">
        <f t="shared" si="251"/>
        <v>44.095238095238095</v>
      </c>
      <c r="Q2630" t="str">
        <f t="shared" si="252"/>
        <v>technology</v>
      </c>
      <c r="R2630" t="str">
        <f t="shared" si="253"/>
        <v>space exploration</v>
      </c>
      <c r="S2630" s="10">
        <f t="shared" si="254"/>
        <v>41953.966053240743</v>
      </c>
      <c r="T2630" s="10">
        <f t="shared" si="25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8227</v>
      </c>
      <c r="I2631">
        <v>1431608122</v>
      </c>
      <c r="J2631">
        <v>1429016122</v>
      </c>
      <c r="K2631" t="b">
        <v>0</v>
      </c>
      <c r="L2631" s="7">
        <v>100</v>
      </c>
      <c r="M2631" t="b">
        <v>1</v>
      </c>
      <c r="N2631" t="s">
        <v>8281</v>
      </c>
      <c r="O2631" s="5">
        <f t="shared" si="250"/>
        <v>127.74000000000001</v>
      </c>
      <c r="P2631" s="6">
        <f t="shared" si="251"/>
        <v>63.87</v>
      </c>
      <c r="Q2631" t="str">
        <f t="shared" si="252"/>
        <v>technology</v>
      </c>
      <c r="R2631" t="str">
        <f t="shared" si="253"/>
        <v>space exploration</v>
      </c>
      <c r="S2631" s="10">
        <f t="shared" si="254"/>
        <v>42108.538449074069</v>
      </c>
      <c r="T2631" s="10">
        <f t="shared" si="25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8224</v>
      </c>
      <c r="H2632" t="s">
        <v>8228</v>
      </c>
      <c r="I2632">
        <v>1467280800</v>
      </c>
      <c r="J2632">
        <v>1464921112</v>
      </c>
      <c r="K2632" t="b">
        <v>0</v>
      </c>
      <c r="L2632" s="7">
        <v>81</v>
      </c>
      <c r="M2632" t="b">
        <v>1</v>
      </c>
      <c r="N2632" t="s">
        <v>8281</v>
      </c>
      <c r="O2632" s="5">
        <f t="shared" si="250"/>
        <v>157.9</v>
      </c>
      <c r="P2632" s="6">
        <f t="shared" si="251"/>
        <v>38.987654320987652</v>
      </c>
      <c r="Q2632" t="str">
        <f t="shared" si="252"/>
        <v>technology</v>
      </c>
      <c r="R2632" t="str">
        <f t="shared" si="253"/>
        <v>space exploration</v>
      </c>
      <c r="S2632" s="10">
        <f t="shared" si="254"/>
        <v>42524.105462962965</v>
      </c>
      <c r="T2632" s="10">
        <f t="shared" si="25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8226</v>
      </c>
      <c r="I2633">
        <v>1440907427</v>
      </c>
      <c r="J2633">
        <v>1438488227</v>
      </c>
      <c r="K2633" t="b">
        <v>0</v>
      </c>
      <c r="L2633" s="7">
        <v>286</v>
      </c>
      <c r="M2633" t="b">
        <v>1</v>
      </c>
      <c r="N2633" t="s">
        <v>8281</v>
      </c>
      <c r="O2633" s="5">
        <f t="shared" si="250"/>
        <v>114.66525000000001</v>
      </c>
      <c r="P2633" s="6">
        <f t="shared" si="251"/>
        <v>80.185489510489504</v>
      </c>
      <c r="Q2633" t="str">
        <f t="shared" si="252"/>
        <v>technology</v>
      </c>
      <c r="R2633" t="str">
        <f t="shared" si="253"/>
        <v>space exploration</v>
      </c>
      <c r="S2633" s="10">
        <f t="shared" si="254"/>
        <v>42218.169293981482</v>
      </c>
      <c r="T2633" s="10">
        <f t="shared" si="25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8226</v>
      </c>
      <c r="I2634">
        <v>1464485339</v>
      </c>
      <c r="J2634">
        <v>1462325339</v>
      </c>
      <c r="K2634" t="b">
        <v>0</v>
      </c>
      <c r="L2634" s="7">
        <v>42</v>
      </c>
      <c r="M2634" t="b">
        <v>1</v>
      </c>
      <c r="N2634" t="s">
        <v>8281</v>
      </c>
      <c r="O2634" s="5">
        <f t="shared" si="250"/>
        <v>137.00934579439252</v>
      </c>
      <c r="P2634" s="6">
        <f t="shared" si="251"/>
        <v>34.904761904761905</v>
      </c>
      <c r="Q2634" t="str">
        <f t="shared" si="252"/>
        <v>technology</v>
      </c>
      <c r="R2634" t="str">
        <f t="shared" si="253"/>
        <v>space exploration</v>
      </c>
      <c r="S2634" s="10">
        <f t="shared" si="254"/>
        <v>42494.061793981484</v>
      </c>
      <c r="T2634" s="10">
        <f t="shared" si="25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8226</v>
      </c>
      <c r="I2635">
        <v>1393542000</v>
      </c>
      <c r="J2635">
        <v>1390938332</v>
      </c>
      <c r="K2635" t="b">
        <v>0</v>
      </c>
      <c r="L2635" s="7">
        <v>199</v>
      </c>
      <c r="M2635" t="b">
        <v>1</v>
      </c>
      <c r="N2635" t="s">
        <v>8281</v>
      </c>
      <c r="O2635" s="5">
        <f t="shared" si="250"/>
        <v>354.62</v>
      </c>
      <c r="P2635" s="6">
        <f t="shared" si="251"/>
        <v>89.100502512562812</v>
      </c>
      <c r="Q2635" t="str">
        <f t="shared" si="252"/>
        <v>technology</v>
      </c>
      <c r="R2635" t="str">
        <f t="shared" si="253"/>
        <v>space exploration</v>
      </c>
      <c r="S2635" s="10">
        <f t="shared" si="254"/>
        <v>41667.823287037041</v>
      </c>
      <c r="T2635" s="10">
        <f t="shared" si="25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8226</v>
      </c>
      <c r="I2636">
        <v>1475163921</v>
      </c>
      <c r="J2636">
        <v>1472571921</v>
      </c>
      <c r="K2636" t="b">
        <v>0</v>
      </c>
      <c r="L2636" s="7">
        <v>25</v>
      </c>
      <c r="M2636" t="b">
        <v>1</v>
      </c>
      <c r="N2636" t="s">
        <v>8281</v>
      </c>
      <c r="O2636" s="5">
        <f t="shared" si="250"/>
        <v>106.02150537634409</v>
      </c>
      <c r="P2636" s="6">
        <f t="shared" si="251"/>
        <v>39.44</v>
      </c>
      <c r="Q2636" t="str">
        <f t="shared" si="252"/>
        <v>technology</v>
      </c>
      <c r="R2636" t="str">
        <f t="shared" si="253"/>
        <v>space exploration</v>
      </c>
      <c r="S2636" s="10">
        <f t="shared" si="254"/>
        <v>42612.656493055561</v>
      </c>
      <c r="T2636" s="10">
        <f t="shared" si="25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8224</v>
      </c>
      <c r="H2637" t="s">
        <v>8231</v>
      </c>
      <c r="I2637">
        <v>1425937761</v>
      </c>
      <c r="J2637">
        <v>1422917361</v>
      </c>
      <c r="K2637" t="b">
        <v>0</v>
      </c>
      <c r="L2637" s="7">
        <v>84</v>
      </c>
      <c r="M2637" t="b">
        <v>1</v>
      </c>
      <c r="N2637" t="s">
        <v>8281</v>
      </c>
      <c r="O2637" s="5">
        <f t="shared" si="250"/>
        <v>100</v>
      </c>
      <c r="P2637" s="6">
        <f t="shared" si="251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4"/>
        <v>42037.950937500005</v>
      </c>
      <c r="T2637" s="10">
        <f t="shared" si="25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8226</v>
      </c>
      <c r="I2638">
        <v>1476579600</v>
      </c>
      <c r="J2638">
        <v>1474641914</v>
      </c>
      <c r="K2638" t="b">
        <v>0</v>
      </c>
      <c r="L2638" s="7">
        <v>50</v>
      </c>
      <c r="M2638" t="b">
        <v>1</v>
      </c>
      <c r="N2638" t="s">
        <v>8281</v>
      </c>
      <c r="O2638" s="5">
        <f t="shared" si="250"/>
        <v>187.3</v>
      </c>
      <c r="P2638" s="6">
        <f t="shared" si="251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4"/>
        <v>42636.614745370374</v>
      </c>
      <c r="T2638" s="10">
        <f t="shared" si="25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8226</v>
      </c>
      <c r="I2639">
        <v>1476277875</v>
      </c>
      <c r="J2639">
        <v>1474895475</v>
      </c>
      <c r="K2639" t="b">
        <v>0</v>
      </c>
      <c r="L2639" s="7">
        <v>26</v>
      </c>
      <c r="M2639" t="b">
        <v>1</v>
      </c>
      <c r="N2639" t="s">
        <v>8281</v>
      </c>
      <c r="O2639" s="5">
        <f t="shared" si="250"/>
        <v>166.2</v>
      </c>
      <c r="P2639" s="6">
        <f t="shared" si="251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4"/>
        <v>42639.549479166672</v>
      </c>
      <c r="T2639" s="10">
        <f t="shared" si="25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8226</v>
      </c>
      <c r="I2640">
        <v>1421358895</v>
      </c>
      <c r="J2640">
        <v>1418766895</v>
      </c>
      <c r="K2640" t="b">
        <v>0</v>
      </c>
      <c r="L2640" s="7">
        <v>14</v>
      </c>
      <c r="M2640" t="b">
        <v>1</v>
      </c>
      <c r="N2640" t="s">
        <v>8281</v>
      </c>
      <c r="O2640" s="5">
        <f t="shared" si="250"/>
        <v>101.72910662824208</v>
      </c>
      <c r="P2640" s="6">
        <f t="shared" si="251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4"/>
        <v>41989.913136574076</v>
      </c>
      <c r="T2640" s="10">
        <f t="shared" si="25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8227</v>
      </c>
      <c r="I2641">
        <v>1424378748</v>
      </c>
      <c r="J2641">
        <v>1421786748</v>
      </c>
      <c r="K2641" t="b">
        <v>0</v>
      </c>
      <c r="L2641" s="7">
        <v>49</v>
      </c>
      <c r="M2641" t="b">
        <v>1</v>
      </c>
      <c r="N2641" t="s">
        <v>8281</v>
      </c>
      <c r="O2641" s="5">
        <f t="shared" si="250"/>
        <v>164</v>
      </c>
      <c r="P2641" s="6">
        <f t="shared" si="251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4"/>
        <v>42024.86513888889</v>
      </c>
      <c r="T2641" s="10">
        <f t="shared" si="25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8226</v>
      </c>
      <c r="I2642">
        <v>1433735474</v>
      </c>
      <c r="J2642">
        <v>1428551474</v>
      </c>
      <c r="K2642" t="b">
        <v>0</v>
      </c>
      <c r="L2642" s="7">
        <v>69</v>
      </c>
      <c r="M2642" t="b">
        <v>1</v>
      </c>
      <c r="N2642" t="s">
        <v>8281</v>
      </c>
      <c r="O2642" s="5">
        <f t="shared" si="250"/>
        <v>105.66666666666666</v>
      </c>
      <c r="P2642" s="6">
        <f t="shared" si="251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4"/>
        <v>42103.160578703704</v>
      </c>
      <c r="T2642" s="10">
        <f t="shared" si="25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8226</v>
      </c>
      <c r="I2643">
        <v>1410811740</v>
      </c>
      <c r="J2643">
        <v>1409341863</v>
      </c>
      <c r="K2643" t="b">
        <v>0</v>
      </c>
      <c r="L2643" s="7">
        <v>1</v>
      </c>
      <c r="M2643" t="b">
        <v>0</v>
      </c>
      <c r="N2643" t="s">
        <v>8281</v>
      </c>
      <c r="O2643" s="5">
        <f t="shared" si="250"/>
        <v>1</v>
      </c>
      <c r="P2643" s="6">
        <f t="shared" si="251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4"/>
        <v>41880.827118055553</v>
      </c>
      <c r="T2643" s="10">
        <f t="shared" si="25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8224</v>
      </c>
      <c r="H2644" t="s">
        <v>8229</v>
      </c>
      <c r="I2644">
        <v>1468565820</v>
      </c>
      <c r="J2644">
        <v>1465970108</v>
      </c>
      <c r="K2644" t="b">
        <v>0</v>
      </c>
      <c r="L2644" s="7">
        <v>0</v>
      </c>
      <c r="M2644" t="b">
        <v>0</v>
      </c>
      <c r="N2644" t="s">
        <v>8281</v>
      </c>
      <c r="O2644" s="5">
        <f t="shared" si="250"/>
        <v>0</v>
      </c>
      <c r="P2644" s="6">
        <f t="shared" si="251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4"/>
        <v>42536.246620370366</v>
      </c>
      <c r="T2644" s="10">
        <f t="shared" si="25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8226</v>
      </c>
      <c r="I2645">
        <v>1482307140</v>
      </c>
      <c r="J2645">
        <v>1479218315</v>
      </c>
      <c r="K2645" t="b">
        <v>1</v>
      </c>
      <c r="L2645" s="7">
        <v>1501</v>
      </c>
      <c r="M2645" t="b">
        <v>0</v>
      </c>
      <c r="N2645" t="s">
        <v>8281</v>
      </c>
      <c r="O2645" s="5">
        <f t="shared" si="250"/>
        <v>33.559730999999999</v>
      </c>
      <c r="P2645" s="6">
        <f t="shared" si="251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4"/>
        <v>42689.582349537035</v>
      </c>
      <c r="T2645" s="10">
        <f t="shared" si="25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8226</v>
      </c>
      <c r="I2646">
        <v>1489172435</v>
      </c>
      <c r="J2646">
        <v>1486580435</v>
      </c>
      <c r="K2646" t="b">
        <v>1</v>
      </c>
      <c r="L2646" s="7">
        <v>52</v>
      </c>
      <c r="M2646" t="b">
        <v>0</v>
      </c>
      <c r="N2646" t="s">
        <v>8281</v>
      </c>
      <c r="O2646" s="5">
        <f t="shared" si="250"/>
        <v>2.0529999999999999</v>
      </c>
      <c r="P2646" s="6">
        <f t="shared" si="251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4"/>
        <v>42774.792071759264</v>
      </c>
      <c r="T2646" s="10">
        <f t="shared" si="25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8224</v>
      </c>
      <c r="H2647" t="s">
        <v>8228</v>
      </c>
      <c r="I2647">
        <v>1415481203</v>
      </c>
      <c r="J2647">
        <v>1412885603</v>
      </c>
      <c r="K2647" t="b">
        <v>1</v>
      </c>
      <c r="L2647" s="7">
        <v>23</v>
      </c>
      <c r="M2647" t="b">
        <v>0</v>
      </c>
      <c r="N2647" t="s">
        <v>8281</v>
      </c>
      <c r="O2647" s="5">
        <f t="shared" si="250"/>
        <v>10.5</v>
      </c>
      <c r="P2647" s="6">
        <f t="shared" si="251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4"/>
        <v>41921.842627314814</v>
      </c>
      <c r="T2647" s="10">
        <f t="shared" si="25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8226</v>
      </c>
      <c r="I2648">
        <v>1441783869</v>
      </c>
      <c r="J2648">
        <v>1439191869</v>
      </c>
      <c r="K2648" t="b">
        <v>1</v>
      </c>
      <c r="L2648" s="7">
        <v>535</v>
      </c>
      <c r="M2648" t="b">
        <v>0</v>
      </c>
      <c r="N2648" t="s">
        <v>8281</v>
      </c>
      <c r="O2648" s="5">
        <f t="shared" si="250"/>
        <v>8.4172840000000004</v>
      </c>
      <c r="P2648" s="6">
        <f t="shared" si="251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4"/>
        <v>42226.313298611116</v>
      </c>
      <c r="T2648" s="10">
        <f t="shared" si="25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8224</v>
      </c>
      <c r="H2649" t="s">
        <v>8231</v>
      </c>
      <c r="I2649">
        <v>1439533019</v>
      </c>
      <c r="J2649">
        <v>1436941019</v>
      </c>
      <c r="K2649" t="b">
        <v>0</v>
      </c>
      <c r="L2649" s="7">
        <v>3</v>
      </c>
      <c r="M2649" t="b">
        <v>0</v>
      </c>
      <c r="N2649" t="s">
        <v>8281</v>
      </c>
      <c r="O2649" s="5">
        <f t="shared" si="250"/>
        <v>1.44</v>
      </c>
      <c r="P2649" s="6">
        <f t="shared" si="251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4"/>
        <v>42200.261793981481</v>
      </c>
      <c r="T2649" s="10">
        <f t="shared" si="25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8226</v>
      </c>
      <c r="I2650">
        <v>1457543360</v>
      </c>
      <c r="J2650">
        <v>1454951360</v>
      </c>
      <c r="K2650" t="b">
        <v>0</v>
      </c>
      <c r="L2650" s="7">
        <v>6</v>
      </c>
      <c r="M2650" t="b">
        <v>0</v>
      </c>
      <c r="N2650" t="s">
        <v>8281</v>
      </c>
      <c r="O2650" s="5">
        <f t="shared" si="250"/>
        <v>0.88333333333333341</v>
      </c>
      <c r="P2650" s="6">
        <f t="shared" si="251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4"/>
        <v>42408.714814814812</v>
      </c>
      <c r="T2650" s="10">
        <f t="shared" si="25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8226</v>
      </c>
      <c r="I2651">
        <v>1454370941</v>
      </c>
      <c r="J2651">
        <v>1449186941</v>
      </c>
      <c r="K2651" t="b">
        <v>0</v>
      </c>
      <c r="L2651" s="7">
        <v>3</v>
      </c>
      <c r="M2651" t="b">
        <v>0</v>
      </c>
      <c r="N2651" t="s">
        <v>8281</v>
      </c>
      <c r="O2651" s="5">
        <f t="shared" si="250"/>
        <v>9.920000000000001E-2</v>
      </c>
      <c r="P2651" s="6">
        <f t="shared" si="251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4"/>
        <v>42341.99700231482</v>
      </c>
      <c r="T2651" s="10">
        <f t="shared" si="25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8226</v>
      </c>
      <c r="I2652">
        <v>1482332343</v>
      </c>
      <c r="J2652">
        <v>1479740343</v>
      </c>
      <c r="K2652" t="b">
        <v>0</v>
      </c>
      <c r="L2652" s="7">
        <v>5</v>
      </c>
      <c r="M2652" t="b">
        <v>0</v>
      </c>
      <c r="N2652" t="s">
        <v>8281</v>
      </c>
      <c r="O2652" s="5">
        <f t="shared" si="250"/>
        <v>0.59666666666666668</v>
      </c>
      <c r="P2652" s="6">
        <f t="shared" si="251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4"/>
        <v>42695.624340277776</v>
      </c>
      <c r="T2652" s="10">
        <f t="shared" si="25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8226</v>
      </c>
      <c r="I2653">
        <v>1450380009</v>
      </c>
      <c r="J2653">
        <v>1447960809</v>
      </c>
      <c r="K2653" t="b">
        <v>0</v>
      </c>
      <c r="L2653" s="7">
        <v>17</v>
      </c>
      <c r="M2653" t="b">
        <v>0</v>
      </c>
      <c r="N2653" t="s">
        <v>8281</v>
      </c>
      <c r="O2653" s="5">
        <f t="shared" si="250"/>
        <v>1.8689285714285715</v>
      </c>
      <c r="P2653" s="6">
        <f t="shared" si="251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4"/>
        <v>42327.805659722217</v>
      </c>
      <c r="T2653" s="10">
        <f t="shared" si="25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8224</v>
      </c>
      <c r="H2654" t="s">
        <v>8228</v>
      </c>
      <c r="I2654">
        <v>1418183325</v>
      </c>
      <c r="J2654">
        <v>1415591325</v>
      </c>
      <c r="K2654" t="b">
        <v>0</v>
      </c>
      <c r="L2654" s="7">
        <v>11</v>
      </c>
      <c r="M2654" t="b">
        <v>0</v>
      </c>
      <c r="N2654" t="s">
        <v>8281</v>
      </c>
      <c r="O2654" s="5">
        <f t="shared" si="250"/>
        <v>0.88500000000000001</v>
      </c>
      <c r="P2654" s="6">
        <f t="shared" si="251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4"/>
        <v>41953.158854166672</v>
      </c>
      <c r="T2654" s="10">
        <f t="shared" si="25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8226</v>
      </c>
      <c r="I2655">
        <v>1402632000</v>
      </c>
      <c r="J2655">
        <v>1399909127</v>
      </c>
      <c r="K2655" t="b">
        <v>0</v>
      </c>
      <c r="L2655" s="7">
        <v>70</v>
      </c>
      <c r="M2655" t="b">
        <v>0</v>
      </c>
      <c r="N2655" t="s">
        <v>8281</v>
      </c>
      <c r="O2655" s="5">
        <f t="shared" si="250"/>
        <v>11.52156862745098</v>
      </c>
      <c r="P2655" s="6">
        <f t="shared" si="251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4"/>
        <v>41771.651932870373</v>
      </c>
      <c r="T2655" s="10">
        <f t="shared" si="25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8226</v>
      </c>
      <c r="I2656">
        <v>1429622726</v>
      </c>
      <c r="J2656">
        <v>1424442326</v>
      </c>
      <c r="K2656" t="b">
        <v>0</v>
      </c>
      <c r="L2656" s="7">
        <v>6</v>
      </c>
      <c r="M2656" t="b">
        <v>0</v>
      </c>
      <c r="N2656" t="s">
        <v>8281</v>
      </c>
      <c r="O2656" s="5">
        <f t="shared" si="250"/>
        <v>5.1000000000000004E-2</v>
      </c>
      <c r="P2656" s="6">
        <f t="shared" si="251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4"/>
        <v>42055.600995370376</v>
      </c>
      <c r="T2656" s="10">
        <f t="shared" si="25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8226</v>
      </c>
      <c r="I2657">
        <v>1455048000</v>
      </c>
      <c r="J2657">
        <v>1452631647</v>
      </c>
      <c r="K2657" t="b">
        <v>0</v>
      </c>
      <c r="L2657" s="7">
        <v>43</v>
      </c>
      <c r="M2657" t="b">
        <v>0</v>
      </c>
      <c r="N2657" t="s">
        <v>8281</v>
      </c>
      <c r="O2657" s="5">
        <f t="shared" si="250"/>
        <v>21.033333333333335</v>
      </c>
      <c r="P2657" s="6">
        <f t="shared" si="251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4"/>
        <v>42381.866284722222</v>
      </c>
      <c r="T2657" s="10">
        <f t="shared" si="25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8226</v>
      </c>
      <c r="I2658">
        <v>1489345200</v>
      </c>
      <c r="J2658">
        <v>1485966688</v>
      </c>
      <c r="K2658" t="b">
        <v>0</v>
      </c>
      <c r="L2658" s="7">
        <v>152</v>
      </c>
      <c r="M2658" t="b">
        <v>0</v>
      </c>
      <c r="N2658" t="s">
        <v>8281</v>
      </c>
      <c r="O2658" s="5">
        <f t="shared" si="250"/>
        <v>11.436666666666667</v>
      </c>
      <c r="P2658" s="6">
        <f t="shared" si="251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4"/>
        <v>42767.688518518517</v>
      </c>
      <c r="T2658" s="10">
        <f t="shared" si="25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8226</v>
      </c>
      <c r="I2659">
        <v>1470187800</v>
      </c>
      <c r="J2659">
        <v>1467325053</v>
      </c>
      <c r="K2659" t="b">
        <v>0</v>
      </c>
      <c r="L2659" s="7">
        <v>59</v>
      </c>
      <c r="M2659" t="b">
        <v>0</v>
      </c>
      <c r="N2659" t="s">
        <v>8281</v>
      </c>
      <c r="O2659" s="5">
        <f t="shared" si="250"/>
        <v>18.737933333333334</v>
      </c>
      <c r="P2659" s="6">
        <f t="shared" si="251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4"/>
        <v>42551.928854166668</v>
      </c>
      <c r="T2659" s="10">
        <f t="shared" si="25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8226</v>
      </c>
      <c r="I2660">
        <v>1469913194</v>
      </c>
      <c r="J2660">
        <v>1467321194</v>
      </c>
      <c r="K2660" t="b">
        <v>0</v>
      </c>
      <c r="L2660" s="7">
        <v>4</v>
      </c>
      <c r="M2660" t="b">
        <v>0</v>
      </c>
      <c r="N2660" t="s">
        <v>8281</v>
      </c>
      <c r="O2660" s="5">
        <f t="shared" si="250"/>
        <v>9.285714285714286E-2</v>
      </c>
      <c r="P2660" s="6">
        <f t="shared" si="251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4"/>
        <v>42551.884189814817</v>
      </c>
      <c r="T2660" s="10">
        <f t="shared" si="25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8226</v>
      </c>
      <c r="I2661">
        <v>1429321210</v>
      </c>
      <c r="J2661">
        <v>1426729210</v>
      </c>
      <c r="K2661" t="b">
        <v>0</v>
      </c>
      <c r="L2661" s="7">
        <v>10</v>
      </c>
      <c r="M2661" t="b">
        <v>0</v>
      </c>
      <c r="N2661" t="s">
        <v>8281</v>
      </c>
      <c r="O2661" s="5">
        <f t="shared" si="250"/>
        <v>2.7204081632653061</v>
      </c>
      <c r="P2661" s="6">
        <f t="shared" si="251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4"/>
        <v>42082.069560185191</v>
      </c>
      <c r="T2661" s="10">
        <f t="shared" si="25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8226</v>
      </c>
      <c r="I2662">
        <v>1448388418</v>
      </c>
      <c r="J2662">
        <v>1443200818</v>
      </c>
      <c r="K2662" t="b">
        <v>0</v>
      </c>
      <c r="L2662" s="7">
        <v>5</v>
      </c>
      <c r="M2662" t="b">
        <v>0</v>
      </c>
      <c r="N2662" t="s">
        <v>8281</v>
      </c>
      <c r="O2662" s="5">
        <f t="shared" si="250"/>
        <v>9.5000000000000001E-2</v>
      </c>
      <c r="P2662" s="6">
        <f t="shared" si="251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4"/>
        <v>42272.713171296295</v>
      </c>
      <c r="T2662" s="10">
        <f t="shared" si="25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8226</v>
      </c>
      <c r="I2663">
        <v>1382742010</v>
      </c>
      <c r="J2663">
        <v>1380150010</v>
      </c>
      <c r="K2663" t="b">
        <v>0</v>
      </c>
      <c r="L2663" s="7">
        <v>60</v>
      </c>
      <c r="M2663" t="b">
        <v>1</v>
      </c>
      <c r="N2663" t="s">
        <v>8282</v>
      </c>
      <c r="O2663" s="5">
        <f t="shared" si="250"/>
        <v>102.89999999999999</v>
      </c>
      <c r="P2663" s="6">
        <f t="shared" si="251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4"/>
        <v>41542.958449074074</v>
      </c>
      <c r="T2663" s="10">
        <f t="shared" si="25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8226</v>
      </c>
      <c r="I2664">
        <v>1440179713</v>
      </c>
      <c r="J2664">
        <v>1437587713</v>
      </c>
      <c r="K2664" t="b">
        <v>0</v>
      </c>
      <c r="L2664" s="7">
        <v>80</v>
      </c>
      <c r="M2664" t="b">
        <v>1</v>
      </c>
      <c r="N2664" t="s">
        <v>8282</v>
      </c>
      <c r="O2664" s="5">
        <f t="shared" si="250"/>
        <v>106.80000000000001</v>
      </c>
      <c r="P2664" s="6">
        <f t="shared" si="251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4"/>
        <v>42207.746678240743</v>
      </c>
      <c r="T2664" s="10">
        <f t="shared" si="25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8224</v>
      </c>
      <c r="H2665" t="s">
        <v>8231</v>
      </c>
      <c r="I2665">
        <v>1441378800</v>
      </c>
      <c r="J2665">
        <v>1438873007</v>
      </c>
      <c r="K2665" t="b">
        <v>0</v>
      </c>
      <c r="L2665" s="7">
        <v>56</v>
      </c>
      <c r="M2665" t="b">
        <v>1</v>
      </c>
      <c r="N2665" t="s">
        <v>8282</v>
      </c>
      <c r="O2665" s="5">
        <f t="shared" si="250"/>
        <v>104.59625</v>
      </c>
      <c r="P2665" s="6">
        <f t="shared" si="251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4"/>
        <v>42222.622766203705</v>
      </c>
      <c r="T2665" s="10">
        <f t="shared" si="25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8226</v>
      </c>
      <c r="I2666">
        <v>1449644340</v>
      </c>
      <c r="J2666">
        <v>1446683797</v>
      </c>
      <c r="K2666" t="b">
        <v>0</v>
      </c>
      <c r="L2666" s="7">
        <v>104</v>
      </c>
      <c r="M2666" t="b">
        <v>1</v>
      </c>
      <c r="N2666" t="s">
        <v>8282</v>
      </c>
      <c r="O2666" s="5">
        <f t="shared" si="250"/>
        <v>103.42857142857143</v>
      </c>
      <c r="P2666" s="6">
        <f t="shared" si="251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4"/>
        <v>42313.02542824074</v>
      </c>
      <c r="T2666" s="10">
        <f t="shared" si="25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8226</v>
      </c>
      <c r="I2667">
        <v>1430774974</v>
      </c>
      <c r="J2667">
        <v>1426886974</v>
      </c>
      <c r="K2667" t="b">
        <v>0</v>
      </c>
      <c r="L2667" s="7">
        <v>46</v>
      </c>
      <c r="M2667" t="b">
        <v>1</v>
      </c>
      <c r="N2667" t="s">
        <v>8282</v>
      </c>
      <c r="O2667" s="5">
        <f t="shared" si="250"/>
        <v>123.14285714285715</v>
      </c>
      <c r="P2667" s="6">
        <f t="shared" si="251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4"/>
        <v>42083.895532407405</v>
      </c>
      <c r="T2667" s="10">
        <f t="shared" si="25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8226</v>
      </c>
      <c r="I2668">
        <v>1443214800</v>
      </c>
      <c r="J2668">
        <v>1440008439</v>
      </c>
      <c r="K2668" t="b">
        <v>0</v>
      </c>
      <c r="L2668" s="7">
        <v>206</v>
      </c>
      <c r="M2668" t="b">
        <v>1</v>
      </c>
      <c r="N2668" t="s">
        <v>8282</v>
      </c>
      <c r="O2668" s="5">
        <f t="shared" si="250"/>
        <v>159.29509999999999</v>
      </c>
      <c r="P2668" s="6">
        <f t="shared" si="251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4"/>
        <v>42235.764340277776</v>
      </c>
      <c r="T2668" s="10">
        <f t="shared" si="25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8226</v>
      </c>
      <c r="I2669">
        <v>1455142416</v>
      </c>
      <c r="J2669">
        <v>1452550416</v>
      </c>
      <c r="K2669" t="b">
        <v>0</v>
      </c>
      <c r="L2669" s="7">
        <v>18</v>
      </c>
      <c r="M2669" t="b">
        <v>1</v>
      </c>
      <c r="N2669" t="s">
        <v>8282</v>
      </c>
      <c r="O2669" s="5">
        <f t="shared" si="250"/>
        <v>110.66666666666667</v>
      </c>
      <c r="P2669" s="6">
        <f t="shared" si="251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4"/>
        <v>42380.926111111112</v>
      </c>
      <c r="T2669" s="10">
        <f t="shared" si="25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8224</v>
      </c>
      <c r="H2670" t="s">
        <v>8231</v>
      </c>
      <c r="I2670">
        <v>1447079520</v>
      </c>
      <c r="J2670">
        <v>1443449265</v>
      </c>
      <c r="K2670" t="b">
        <v>0</v>
      </c>
      <c r="L2670" s="7">
        <v>28</v>
      </c>
      <c r="M2670" t="b">
        <v>1</v>
      </c>
      <c r="N2670" t="s">
        <v>8282</v>
      </c>
      <c r="O2670" s="5">
        <f t="shared" si="250"/>
        <v>170.70000000000002</v>
      </c>
      <c r="P2670" s="6">
        <f t="shared" si="251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4"/>
        <v>42275.588715277772</v>
      </c>
      <c r="T2670" s="10">
        <f t="shared" si="25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8226</v>
      </c>
      <c r="I2671">
        <v>1452387096</v>
      </c>
      <c r="J2671">
        <v>1447203096</v>
      </c>
      <c r="K2671" t="b">
        <v>0</v>
      </c>
      <c r="L2671" s="7">
        <v>11</v>
      </c>
      <c r="M2671" t="b">
        <v>1</v>
      </c>
      <c r="N2671" t="s">
        <v>8282</v>
      </c>
      <c r="O2671" s="5">
        <f t="shared" ref="O2671:O2734" si="256">(E2671/D2671)*100</f>
        <v>125.125</v>
      </c>
      <c r="P2671" s="6">
        <f t="shared" si="251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4"/>
        <v>42319.035833333335</v>
      </c>
      <c r="T2671" s="10">
        <f t="shared" si="25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8224</v>
      </c>
      <c r="H2672" t="s">
        <v>8228</v>
      </c>
      <c r="I2672">
        <v>1406593780</v>
      </c>
      <c r="J2672">
        <v>1404174580</v>
      </c>
      <c r="K2672" t="b">
        <v>1</v>
      </c>
      <c r="L2672" s="7">
        <v>60</v>
      </c>
      <c r="M2672" t="b">
        <v>0</v>
      </c>
      <c r="N2672" t="s">
        <v>8282</v>
      </c>
      <c r="O2672" s="5">
        <f t="shared" si="256"/>
        <v>6.4158609339642041</v>
      </c>
      <c r="P2672" s="6">
        <f t="shared" si="251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4"/>
        <v>41821.020601851851</v>
      </c>
      <c r="T2672" s="10">
        <f t="shared" si="25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8226</v>
      </c>
      <c r="I2673">
        <v>1419017880</v>
      </c>
      <c r="J2673">
        <v>1416419916</v>
      </c>
      <c r="K2673" t="b">
        <v>1</v>
      </c>
      <c r="L2673" s="7">
        <v>84</v>
      </c>
      <c r="M2673" t="b">
        <v>0</v>
      </c>
      <c r="N2673" t="s">
        <v>8282</v>
      </c>
      <c r="O2673" s="5">
        <f t="shared" si="256"/>
        <v>11.343999999999999</v>
      </c>
      <c r="P2673" s="6">
        <f t="shared" si="251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4"/>
        <v>41962.749027777783</v>
      </c>
      <c r="T2673" s="10">
        <f t="shared" si="25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8226</v>
      </c>
      <c r="I2674">
        <v>1451282400</v>
      </c>
      <c r="J2674">
        <v>1449436390</v>
      </c>
      <c r="K2674" t="b">
        <v>1</v>
      </c>
      <c r="L2674" s="7">
        <v>47</v>
      </c>
      <c r="M2674" t="b">
        <v>0</v>
      </c>
      <c r="N2674" t="s">
        <v>8282</v>
      </c>
      <c r="O2674" s="5">
        <f t="shared" si="256"/>
        <v>33.19</v>
      </c>
      <c r="P2674" s="6">
        <f t="shared" si="251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4"/>
        <v>42344.884143518517</v>
      </c>
      <c r="T2674" s="10">
        <f t="shared" si="25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8226</v>
      </c>
      <c r="I2675">
        <v>1414622700</v>
      </c>
      <c r="J2675">
        <v>1412081999</v>
      </c>
      <c r="K2675" t="b">
        <v>1</v>
      </c>
      <c r="L2675" s="7">
        <v>66</v>
      </c>
      <c r="M2675" t="b">
        <v>0</v>
      </c>
      <c r="N2675" t="s">
        <v>8282</v>
      </c>
      <c r="O2675" s="5">
        <f t="shared" si="256"/>
        <v>27.58</v>
      </c>
      <c r="P2675" s="6">
        <f t="shared" si="251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4"/>
        <v>41912.541655092595</v>
      </c>
      <c r="T2675" s="10">
        <f t="shared" si="25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8226</v>
      </c>
      <c r="I2676">
        <v>1467694740</v>
      </c>
      <c r="J2676">
        <v>1465398670</v>
      </c>
      <c r="K2676" t="b">
        <v>1</v>
      </c>
      <c r="L2676" s="7">
        <v>171</v>
      </c>
      <c r="M2676" t="b">
        <v>0</v>
      </c>
      <c r="N2676" t="s">
        <v>8282</v>
      </c>
      <c r="O2676" s="5">
        <f t="shared" si="256"/>
        <v>62.839999999999996</v>
      </c>
      <c r="P2676" s="6">
        <f t="shared" si="251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4"/>
        <v>42529.632754629631</v>
      </c>
      <c r="T2676" s="10">
        <f t="shared" si="25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8226</v>
      </c>
      <c r="I2677">
        <v>1415655289</v>
      </c>
      <c r="J2677">
        <v>1413059689</v>
      </c>
      <c r="K2677" t="b">
        <v>1</v>
      </c>
      <c r="L2677" s="7">
        <v>29</v>
      </c>
      <c r="M2677" t="b">
        <v>0</v>
      </c>
      <c r="N2677" t="s">
        <v>8282</v>
      </c>
      <c r="O2677" s="5">
        <f t="shared" si="256"/>
        <v>7.5880000000000001</v>
      </c>
      <c r="P2677" s="6">
        <f t="shared" si="251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4"/>
        <v>41923.857511574075</v>
      </c>
      <c r="T2677" s="10">
        <f t="shared" si="25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8224</v>
      </c>
      <c r="H2678" t="s">
        <v>8231</v>
      </c>
      <c r="I2678">
        <v>1463929174</v>
      </c>
      <c r="J2678">
        <v>1461337174</v>
      </c>
      <c r="K2678" t="b">
        <v>0</v>
      </c>
      <c r="L2678" s="7">
        <v>9</v>
      </c>
      <c r="M2678" t="b">
        <v>0</v>
      </c>
      <c r="N2678" t="s">
        <v>8282</v>
      </c>
      <c r="O2678" s="5">
        <f t="shared" si="256"/>
        <v>50.38095238095238</v>
      </c>
      <c r="P2678" s="6">
        <f t="shared" si="251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4"/>
        <v>42482.624699074076</v>
      </c>
      <c r="T2678" s="10">
        <f t="shared" si="25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8226</v>
      </c>
      <c r="I2679">
        <v>1404348143</v>
      </c>
      <c r="J2679">
        <v>1401756143</v>
      </c>
      <c r="K2679" t="b">
        <v>0</v>
      </c>
      <c r="L2679" s="7">
        <v>27</v>
      </c>
      <c r="M2679" t="b">
        <v>0</v>
      </c>
      <c r="N2679" t="s">
        <v>8282</v>
      </c>
      <c r="O2679" s="5">
        <f t="shared" si="256"/>
        <v>17.512820512820511</v>
      </c>
      <c r="P2679" s="6">
        <f t="shared" si="251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4"/>
        <v>41793.029432870368</v>
      </c>
      <c r="T2679" s="10">
        <f t="shared" si="25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8224</v>
      </c>
      <c r="H2680" t="s">
        <v>8229</v>
      </c>
      <c r="I2680">
        <v>1443121765</v>
      </c>
      <c r="J2680">
        <v>1440529765</v>
      </c>
      <c r="K2680" t="b">
        <v>0</v>
      </c>
      <c r="L2680" s="7">
        <v>2</v>
      </c>
      <c r="M2680" t="b">
        <v>0</v>
      </c>
      <c r="N2680" t="s">
        <v>8282</v>
      </c>
      <c r="O2680" s="5">
        <f t="shared" si="256"/>
        <v>1.375E-2</v>
      </c>
      <c r="P2680" s="6">
        <f t="shared" si="251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4"/>
        <v>42241.798206018517</v>
      </c>
      <c r="T2680" s="10">
        <f t="shared" si="25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8226</v>
      </c>
      <c r="I2681">
        <v>1425081694</v>
      </c>
      <c r="J2681">
        <v>1422489694</v>
      </c>
      <c r="K2681" t="b">
        <v>0</v>
      </c>
      <c r="L2681" s="7">
        <v>3</v>
      </c>
      <c r="M2681" t="b">
        <v>0</v>
      </c>
      <c r="N2681" t="s">
        <v>8282</v>
      </c>
      <c r="O2681" s="5">
        <f t="shared" si="256"/>
        <v>0.33</v>
      </c>
      <c r="P2681" s="6">
        <f t="shared" si="251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4"/>
        <v>42033.001087962963</v>
      </c>
      <c r="T2681" s="10">
        <f t="shared" si="25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8224</v>
      </c>
      <c r="H2682" t="s">
        <v>8229</v>
      </c>
      <c r="I2682">
        <v>1459915491</v>
      </c>
      <c r="J2682">
        <v>1457327091</v>
      </c>
      <c r="K2682" t="b">
        <v>0</v>
      </c>
      <c r="L2682" s="7">
        <v>4</v>
      </c>
      <c r="M2682" t="b">
        <v>0</v>
      </c>
      <c r="N2682" t="s">
        <v>8282</v>
      </c>
      <c r="O2682" s="5">
        <f t="shared" si="256"/>
        <v>0.86250000000000004</v>
      </c>
      <c r="P2682" s="6">
        <f t="shared" si="251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4"/>
        <v>42436.211701388893</v>
      </c>
      <c r="T2682" s="10">
        <f t="shared" si="25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8226</v>
      </c>
      <c r="I2683">
        <v>1405027750</v>
      </c>
      <c r="J2683">
        <v>1402867750</v>
      </c>
      <c r="K2683" t="b">
        <v>0</v>
      </c>
      <c r="L2683" s="7">
        <v>2</v>
      </c>
      <c r="M2683" t="b">
        <v>0</v>
      </c>
      <c r="N2683" t="s">
        <v>8264</v>
      </c>
      <c r="O2683" s="5">
        <f t="shared" si="256"/>
        <v>0.6875</v>
      </c>
      <c r="P2683" s="6">
        <f t="shared" si="251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4"/>
        <v>41805.895254629628</v>
      </c>
      <c r="T2683" s="10">
        <f t="shared" si="25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8226</v>
      </c>
      <c r="I2684">
        <v>1416635940</v>
      </c>
      <c r="J2684">
        <v>1413838540</v>
      </c>
      <c r="K2684" t="b">
        <v>0</v>
      </c>
      <c r="L2684" s="7">
        <v>20</v>
      </c>
      <c r="M2684" t="b">
        <v>0</v>
      </c>
      <c r="N2684" t="s">
        <v>8264</v>
      </c>
      <c r="O2684" s="5">
        <f t="shared" si="256"/>
        <v>28.299999999999997</v>
      </c>
      <c r="P2684" s="6">
        <f t="shared" si="251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4"/>
        <v>41932.871990740743</v>
      </c>
      <c r="T2684" s="10">
        <f t="shared" si="25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8226</v>
      </c>
      <c r="I2685">
        <v>1425233240</v>
      </c>
      <c r="J2685">
        <v>1422641240</v>
      </c>
      <c r="K2685" t="b">
        <v>0</v>
      </c>
      <c r="L2685" s="7">
        <v>3</v>
      </c>
      <c r="M2685" t="b">
        <v>0</v>
      </c>
      <c r="N2685" t="s">
        <v>8264</v>
      </c>
      <c r="O2685" s="5">
        <f t="shared" si="256"/>
        <v>0.24</v>
      </c>
      <c r="P2685" s="6">
        <f t="shared" si="251"/>
        <v>12</v>
      </c>
      <c r="Q2685" t="str">
        <f t="shared" si="252"/>
        <v>food</v>
      </c>
      <c r="R2685" t="str">
        <f t="shared" si="253"/>
        <v>food trucks</v>
      </c>
      <c r="S2685" s="10">
        <f t="shared" si="254"/>
        <v>42034.75509259259</v>
      </c>
      <c r="T2685" s="10">
        <f t="shared" si="25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8226</v>
      </c>
      <c r="I2686">
        <v>1407621425</v>
      </c>
      <c r="J2686">
        <v>1404165425</v>
      </c>
      <c r="K2686" t="b">
        <v>0</v>
      </c>
      <c r="L2686" s="7">
        <v>4</v>
      </c>
      <c r="M2686" t="b">
        <v>0</v>
      </c>
      <c r="N2686" t="s">
        <v>8264</v>
      </c>
      <c r="O2686" s="5">
        <f t="shared" si="256"/>
        <v>1.1428571428571428</v>
      </c>
      <c r="P2686" s="6">
        <f t="shared" si="251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4"/>
        <v>41820.914641203701</v>
      </c>
      <c r="T2686" s="10">
        <f t="shared" si="25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8226</v>
      </c>
      <c r="I2687">
        <v>1430149330</v>
      </c>
      <c r="J2687">
        <v>1424968930</v>
      </c>
      <c r="K2687" t="b">
        <v>0</v>
      </c>
      <c r="L2687" s="7">
        <v>1</v>
      </c>
      <c r="M2687" t="b">
        <v>0</v>
      </c>
      <c r="N2687" t="s">
        <v>8264</v>
      </c>
      <c r="O2687" s="5">
        <f t="shared" si="256"/>
        <v>0.02</v>
      </c>
      <c r="P2687" s="6">
        <f t="shared" si="251"/>
        <v>10</v>
      </c>
      <c r="Q2687" t="str">
        <f t="shared" si="252"/>
        <v>food</v>
      </c>
      <c r="R2687" t="str">
        <f t="shared" si="253"/>
        <v>food trucks</v>
      </c>
      <c r="S2687" s="10">
        <f t="shared" si="254"/>
        <v>42061.69594907407</v>
      </c>
      <c r="T2687" s="10">
        <f t="shared" si="25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8226</v>
      </c>
      <c r="I2688">
        <v>1412119423</v>
      </c>
      <c r="J2688">
        <v>1410391423</v>
      </c>
      <c r="K2688" t="b">
        <v>0</v>
      </c>
      <c r="L2688" s="7">
        <v>0</v>
      </c>
      <c r="M2688" t="b">
        <v>0</v>
      </c>
      <c r="N2688" t="s">
        <v>8264</v>
      </c>
      <c r="O2688" s="5">
        <f t="shared" si="256"/>
        <v>0</v>
      </c>
      <c r="P2688" s="6">
        <f t="shared" si="251"/>
        <v>0</v>
      </c>
      <c r="Q2688" t="str">
        <f t="shared" si="252"/>
        <v>food</v>
      </c>
      <c r="R2688" t="str">
        <f t="shared" si="253"/>
        <v>food trucks</v>
      </c>
      <c r="S2688" s="10">
        <f t="shared" si="254"/>
        <v>41892.974803240737</v>
      </c>
      <c r="T2688" s="10">
        <f t="shared" si="25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8226</v>
      </c>
      <c r="I2689">
        <v>1435591318</v>
      </c>
      <c r="J2689">
        <v>1432999318</v>
      </c>
      <c r="K2689" t="b">
        <v>0</v>
      </c>
      <c r="L2689" s="7">
        <v>0</v>
      </c>
      <c r="M2689" t="b">
        <v>0</v>
      </c>
      <c r="N2689" t="s">
        <v>8264</v>
      </c>
      <c r="O2689" s="5">
        <f t="shared" si="256"/>
        <v>0</v>
      </c>
      <c r="P2689" s="6">
        <f t="shared" si="251"/>
        <v>0</v>
      </c>
      <c r="Q2689" t="str">
        <f t="shared" si="252"/>
        <v>food</v>
      </c>
      <c r="R2689" t="str">
        <f t="shared" si="253"/>
        <v>food trucks</v>
      </c>
      <c r="S2689" s="10">
        <f t="shared" si="254"/>
        <v>42154.64025462963</v>
      </c>
      <c r="T2689" s="10">
        <f t="shared" si="25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8226</v>
      </c>
      <c r="I2690">
        <v>1424746800</v>
      </c>
      <c r="J2690">
        <v>1422067870</v>
      </c>
      <c r="K2690" t="b">
        <v>0</v>
      </c>
      <c r="L2690" s="7">
        <v>14</v>
      </c>
      <c r="M2690" t="b">
        <v>0</v>
      </c>
      <c r="N2690" t="s">
        <v>8264</v>
      </c>
      <c r="O2690" s="5">
        <f t="shared" si="256"/>
        <v>0.14799999999999999</v>
      </c>
      <c r="P2690" s="6">
        <f t="shared" si="251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4"/>
        <v>42028.118865740747</v>
      </c>
      <c r="T2690" s="10">
        <f t="shared" si="25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8226</v>
      </c>
      <c r="I2691">
        <v>1469919890</v>
      </c>
      <c r="J2691">
        <v>1467327890</v>
      </c>
      <c r="K2691" t="b">
        <v>0</v>
      </c>
      <c r="L2691" s="7">
        <v>1</v>
      </c>
      <c r="M2691" t="b">
        <v>0</v>
      </c>
      <c r="N2691" t="s">
        <v>8264</v>
      </c>
      <c r="O2691" s="5">
        <f t="shared" si="256"/>
        <v>2.8571428571428571E-3</v>
      </c>
      <c r="P2691" s="6">
        <f t="shared" ref="P2691:P2754" si="257">IF(L2691,E2691/L2691,0)</f>
        <v>1</v>
      </c>
      <c r="Q2691" t="str">
        <f t="shared" ref="Q2691:Q2754" si="258">LEFT(N2691,SEARCH("/",N2691,1)-1)</f>
        <v>food</v>
      </c>
      <c r="R2691" t="str">
        <f t="shared" ref="R2691:R2754" si="259">RIGHT(N2691,LEN(N2691)-SEARCH("/",N2691))</f>
        <v>food trucks</v>
      </c>
      <c r="S2691" s="10">
        <f t="shared" ref="S2691:S2754" si="260">(((J2691/60)/60/24)+DATE(1970,1,1))</f>
        <v>42551.961689814809</v>
      </c>
      <c r="T2691" s="10">
        <f t="shared" ref="T2691:T2754" si="261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8226</v>
      </c>
      <c r="I2692">
        <v>1433298676</v>
      </c>
      <c r="J2692">
        <v>1429410676</v>
      </c>
      <c r="K2692" t="b">
        <v>0</v>
      </c>
      <c r="L2692" s="7">
        <v>118</v>
      </c>
      <c r="M2692" t="b">
        <v>0</v>
      </c>
      <c r="N2692" t="s">
        <v>8264</v>
      </c>
      <c r="O2692" s="5">
        <f t="shared" si="256"/>
        <v>10.7325</v>
      </c>
      <c r="P2692" s="6">
        <f t="shared" si="257"/>
        <v>72.762711864406782</v>
      </c>
      <c r="Q2692" t="str">
        <f t="shared" si="258"/>
        <v>food</v>
      </c>
      <c r="R2692" t="str">
        <f t="shared" si="259"/>
        <v>food trucks</v>
      </c>
      <c r="S2692" s="10">
        <f t="shared" si="260"/>
        <v>42113.105046296296</v>
      </c>
      <c r="T2692" s="10">
        <f t="shared" si="26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8224</v>
      </c>
      <c r="H2693" t="s">
        <v>8231</v>
      </c>
      <c r="I2693">
        <v>1431278557</v>
      </c>
      <c r="J2693">
        <v>1427390557</v>
      </c>
      <c r="K2693" t="b">
        <v>0</v>
      </c>
      <c r="L2693" s="7">
        <v>2</v>
      </c>
      <c r="M2693" t="b">
        <v>0</v>
      </c>
      <c r="N2693" t="s">
        <v>8264</v>
      </c>
      <c r="O2693" s="5">
        <f t="shared" si="256"/>
        <v>5.3846153846153842E-2</v>
      </c>
      <c r="P2693" s="6">
        <f t="shared" si="257"/>
        <v>17.5</v>
      </c>
      <c r="Q2693" t="str">
        <f t="shared" si="258"/>
        <v>food</v>
      </c>
      <c r="R2693" t="str">
        <f t="shared" si="259"/>
        <v>food trucks</v>
      </c>
      <c r="S2693" s="10">
        <f t="shared" si="260"/>
        <v>42089.724039351851</v>
      </c>
      <c r="T2693" s="10">
        <f t="shared" si="26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8226</v>
      </c>
      <c r="I2694">
        <v>1427266860</v>
      </c>
      <c r="J2694">
        <v>1424678460</v>
      </c>
      <c r="K2694" t="b">
        <v>0</v>
      </c>
      <c r="L2694" s="7">
        <v>1</v>
      </c>
      <c r="M2694" t="b">
        <v>0</v>
      </c>
      <c r="N2694" t="s">
        <v>8264</v>
      </c>
      <c r="O2694" s="5">
        <f t="shared" si="256"/>
        <v>0.7142857142857143</v>
      </c>
      <c r="P2694" s="6">
        <f t="shared" si="257"/>
        <v>25</v>
      </c>
      <c r="Q2694" t="str">
        <f t="shared" si="258"/>
        <v>food</v>
      </c>
      <c r="R2694" t="str">
        <f t="shared" si="259"/>
        <v>food trucks</v>
      </c>
      <c r="S2694" s="10">
        <f t="shared" si="260"/>
        <v>42058.334027777775</v>
      </c>
      <c r="T2694" s="10">
        <f t="shared" si="26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8226</v>
      </c>
      <c r="I2695">
        <v>1407899966</v>
      </c>
      <c r="J2695">
        <v>1405307966</v>
      </c>
      <c r="K2695" t="b">
        <v>0</v>
      </c>
      <c r="L2695" s="7">
        <v>3</v>
      </c>
      <c r="M2695" t="b">
        <v>0</v>
      </c>
      <c r="N2695" t="s">
        <v>8264</v>
      </c>
      <c r="O2695" s="5">
        <f t="shared" si="256"/>
        <v>0.8</v>
      </c>
      <c r="P2695" s="6">
        <f t="shared" si="257"/>
        <v>13.333333333333334</v>
      </c>
      <c r="Q2695" t="str">
        <f t="shared" si="258"/>
        <v>food</v>
      </c>
      <c r="R2695" t="str">
        <f t="shared" si="259"/>
        <v>food trucks</v>
      </c>
      <c r="S2695" s="10">
        <f t="shared" si="260"/>
        <v>41834.138495370367</v>
      </c>
      <c r="T2695" s="10">
        <f t="shared" si="26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8226</v>
      </c>
      <c r="I2696">
        <v>1411701739</v>
      </c>
      <c r="J2696">
        <v>1409109739</v>
      </c>
      <c r="K2696" t="b">
        <v>0</v>
      </c>
      <c r="L2696" s="7">
        <v>1</v>
      </c>
      <c r="M2696" t="b">
        <v>0</v>
      </c>
      <c r="N2696" t="s">
        <v>8264</v>
      </c>
      <c r="O2696" s="5">
        <f t="shared" si="256"/>
        <v>3.3333333333333335E-3</v>
      </c>
      <c r="P2696" s="6">
        <f t="shared" si="257"/>
        <v>1</v>
      </c>
      <c r="Q2696" t="str">
        <f t="shared" si="258"/>
        <v>food</v>
      </c>
      <c r="R2696" t="str">
        <f t="shared" si="259"/>
        <v>food trucks</v>
      </c>
      <c r="S2696" s="10">
        <f t="shared" si="260"/>
        <v>41878.140497685185</v>
      </c>
      <c r="T2696" s="10">
        <f t="shared" si="26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8226</v>
      </c>
      <c r="I2697">
        <v>1428981718</v>
      </c>
      <c r="J2697">
        <v>1423801318</v>
      </c>
      <c r="K2697" t="b">
        <v>0</v>
      </c>
      <c r="L2697" s="7">
        <v>3</v>
      </c>
      <c r="M2697" t="b">
        <v>0</v>
      </c>
      <c r="N2697" t="s">
        <v>8264</v>
      </c>
      <c r="O2697" s="5">
        <f t="shared" si="256"/>
        <v>0.47333333333333333</v>
      </c>
      <c r="P2697" s="6">
        <f t="shared" si="257"/>
        <v>23.666666666666668</v>
      </c>
      <c r="Q2697" t="str">
        <f t="shared" si="258"/>
        <v>food</v>
      </c>
      <c r="R2697" t="str">
        <f t="shared" si="259"/>
        <v>food trucks</v>
      </c>
      <c r="S2697" s="10">
        <f t="shared" si="260"/>
        <v>42048.181921296295</v>
      </c>
      <c r="T2697" s="10">
        <f t="shared" si="26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8226</v>
      </c>
      <c r="I2698">
        <v>1419538560</v>
      </c>
      <c r="J2698">
        <v>1416600960</v>
      </c>
      <c r="K2698" t="b">
        <v>0</v>
      </c>
      <c r="L2698" s="7">
        <v>38</v>
      </c>
      <c r="M2698" t="b">
        <v>0</v>
      </c>
      <c r="N2698" t="s">
        <v>8264</v>
      </c>
      <c r="O2698" s="5">
        <f t="shared" si="256"/>
        <v>5.65</v>
      </c>
      <c r="P2698" s="6">
        <f t="shared" si="257"/>
        <v>89.21052631578948</v>
      </c>
      <c r="Q2698" t="str">
        <f t="shared" si="258"/>
        <v>food</v>
      </c>
      <c r="R2698" t="str">
        <f t="shared" si="259"/>
        <v>food trucks</v>
      </c>
      <c r="S2698" s="10">
        <f t="shared" si="260"/>
        <v>41964.844444444447</v>
      </c>
      <c r="T2698" s="10">
        <f t="shared" si="26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8226</v>
      </c>
      <c r="I2699">
        <v>1438552800</v>
      </c>
      <c r="J2699">
        <v>1435876423</v>
      </c>
      <c r="K2699" t="b">
        <v>0</v>
      </c>
      <c r="L2699" s="7">
        <v>52</v>
      </c>
      <c r="M2699" t="b">
        <v>0</v>
      </c>
      <c r="N2699" t="s">
        <v>8264</v>
      </c>
      <c r="O2699" s="5">
        <f t="shared" si="256"/>
        <v>26.35217391304348</v>
      </c>
      <c r="P2699" s="6">
        <f t="shared" si="257"/>
        <v>116.55769230769231</v>
      </c>
      <c r="Q2699" t="str">
        <f t="shared" si="258"/>
        <v>food</v>
      </c>
      <c r="R2699" t="str">
        <f t="shared" si="259"/>
        <v>food trucks</v>
      </c>
      <c r="S2699" s="10">
        <f t="shared" si="260"/>
        <v>42187.940081018518</v>
      </c>
      <c r="T2699" s="10">
        <f t="shared" si="26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8226</v>
      </c>
      <c r="I2700">
        <v>1403904808</v>
      </c>
      <c r="J2700">
        <v>1401312808</v>
      </c>
      <c r="K2700" t="b">
        <v>0</v>
      </c>
      <c r="L2700" s="7">
        <v>2</v>
      </c>
      <c r="M2700" t="b">
        <v>0</v>
      </c>
      <c r="N2700" t="s">
        <v>8264</v>
      </c>
      <c r="O2700" s="5">
        <f t="shared" si="256"/>
        <v>0.325125</v>
      </c>
      <c r="P2700" s="6">
        <f t="shared" si="257"/>
        <v>13.005000000000001</v>
      </c>
      <c r="Q2700" t="str">
        <f t="shared" si="258"/>
        <v>food</v>
      </c>
      <c r="R2700" t="str">
        <f t="shared" si="259"/>
        <v>food trucks</v>
      </c>
      <c r="S2700" s="10">
        <f t="shared" si="260"/>
        <v>41787.898240740738</v>
      </c>
      <c r="T2700" s="10">
        <f t="shared" si="26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8224</v>
      </c>
      <c r="H2701" t="s">
        <v>8231</v>
      </c>
      <c r="I2701">
        <v>1407533463</v>
      </c>
      <c r="J2701">
        <v>1404941463</v>
      </c>
      <c r="K2701" t="b">
        <v>0</v>
      </c>
      <c r="L2701" s="7">
        <v>0</v>
      </c>
      <c r="M2701" t="b">
        <v>0</v>
      </c>
      <c r="N2701" t="s">
        <v>8264</v>
      </c>
      <c r="O2701" s="5">
        <f t="shared" si="256"/>
        <v>0</v>
      </c>
      <c r="P2701" s="6">
        <f t="shared" si="257"/>
        <v>0</v>
      </c>
      <c r="Q2701" t="str">
        <f t="shared" si="258"/>
        <v>food</v>
      </c>
      <c r="R2701" t="str">
        <f t="shared" si="259"/>
        <v>food trucks</v>
      </c>
      <c r="S2701" s="10">
        <f t="shared" si="260"/>
        <v>41829.896562499998</v>
      </c>
      <c r="T2701" s="10">
        <f t="shared" si="26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8226</v>
      </c>
      <c r="I2702">
        <v>1411073972</v>
      </c>
      <c r="J2702">
        <v>1408481972</v>
      </c>
      <c r="K2702" t="b">
        <v>0</v>
      </c>
      <c r="L2702" s="7">
        <v>4</v>
      </c>
      <c r="M2702" t="b">
        <v>0</v>
      </c>
      <c r="N2702" t="s">
        <v>8264</v>
      </c>
      <c r="O2702" s="5">
        <f t="shared" si="256"/>
        <v>0.7000700070007001</v>
      </c>
      <c r="P2702" s="6">
        <f t="shared" si="257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60"/>
        <v>41870.87467592593</v>
      </c>
      <c r="T2702" s="10">
        <f t="shared" si="26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8224</v>
      </c>
      <c r="H2703" t="s">
        <v>8229</v>
      </c>
      <c r="I2703">
        <v>1491586534</v>
      </c>
      <c r="J2703">
        <v>1488911734</v>
      </c>
      <c r="K2703" t="b">
        <v>0</v>
      </c>
      <c r="L2703" s="7">
        <v>46</v>
      </c>
      <c r="M2703" t="b">
        <v>0</v>
      </c>
      <c r="N2703" t="s">
        <v>8283</v>
      </c>
      <c r="O2703" s="5">
        <f t="shared" si="256"/>
        <v>46.176470588235297</v>
      </c>
      <c r="P2703" s="6">
        <f t="shared" si="257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60"/>
        <v>42801.774699074071</v>
      </c>
      <c r="T2703" s="10">
        <f t="shared" si="26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8226</v>
      </c>
      <c r="I2704">
        <v>1491416077</v>
      </c>
      <c r="J2704">
        <v>1488827677</v>
      </c>
      <c r="K2704" t="b">
        <v>1</v>
      </c>
      <c r="L2704" s="7">
        <v>26</v>
      </c>
      <c r="M2704" t="b">
        <v>0</v>
      </c>
      <c r="N2704" t="s">
        <v>8283</v>
      </c>
      <c r="O2704" s="5">
        <f t="shared" si="256"/>
        <v>34.410000000000004</v>
      </c>
      <c r="P2704" s="6">
        <f t="shared" si="257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60"/>
        <v>42800.801817129628</v>
      </c>
      <c r="T2704" s="10">
        <f t="shared" si="26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8224</v>
      </c>
      <c r="H2705" t="s">
        <v>8236</v>
      </c>
      <c r="I2705">
        <v>1490196830</v>
      </c>
      <c r="J2705">
        <v>1485016430</v>
      </c>
      <c r="K2705" t="b">
        <v>0</v>
      </c>
      <c r="L2705" s="7">
        <v>45</v>
      </c>
      <c r="M2705" t="b">
        <v>0</v>
      </c>
      <c r="N2705" t="s">
        <v>8283</v>
      </c>
      <c r="O2705" s="5">
        <f t="shared" si="256"/>
        <v>103.75000000000001</v>
      </c>
      <c r="P2705" s="6">
        <f t="shared" si="257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60"/>
        <v>42756.690162037034</v>
      </c>
      <c r="T2705" s="10">
        <f t="shared" si="26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8226</v>
      </c>
      <c r="I2706">
        <v>1491421314</v>
      </c>
      <c r="J2706">
        <v>1487709714</v>
      </c>
      <c r="K2706" t="b">
        <v>0</v>
      </c>
      <c r="L2706" s="7">
        <v>7</v>
      </c>
      <c r="M2706" t="b">
        <v>0</v>
      </c>
      <c r="N2706" t="s">
        <v>8283</v>
      </c>
      <c r="O2706" s="5">
        <f t="shared" si="256"/>
        <v>6.0263157894736841</v>
      </c>
      <c r="P2706" s="6">
        <f t="shared" si="257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60"/>
        <v>42787.862430555557</v>
      </c>
      <c r="T2706" s="10">
        <f t="shared" si="26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8226</v>
      </c>
      <c r="I2707">
        <v>1490389158</v>
      </c>
      <c r="J2707">
        <v>1486504758</v>
      </c>
      <c r="K2707" t="b">
        <v>0</v>
      </c>
      <c r="L2707" s="7">
        <v>8</v>
      </c>
      <c r="M2707" t="b">
        <v>0</v>
      </c>
      <c r="N2707" t="s">
        <v>8283</v>
      </c>
      <c r="O2707" s="5">
        <f t="shared" si="256"/>
        <v>10.539393939393939</v>
      </c>
      <c r="P2707" s="6">
        <f t="shared" si="257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60"/>
        <v>42773.916180555556</v>
      </c>
      <c r="T2707" s="10">
        <f t="shared" si="26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8226</v>
      </c>
      <c r="I2708">
        <v>1413442740</v>
      </c>
      <c r="J2708">
        <v>1410937483</v>
      </c>
      <c r="K2708" t="b">
        <v>1</v>
      </c>
      <c r="L2708" s="7">
        <v>263</v>
      </c>
      <c r="M2708" t="b">
        <v>1</v>
      </c>
      <c r="N2708" t="s">
        <v>8283</v>
      </c>
      <c r="O2708" s="5">
        <f t="shared" si="256"/>
        <v>112.29714285714284</v>
      </c>
      <c r="P2708" s="6">
        <f t="shared" si="257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60"/>
        <v>41899.294942129629</v>
      </c>
      <c r="T2708" s="10">
        <f t="shared" si="26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8226</v>
      </c>
      <c r="I2709">
        <v>1369637940</v>
      </c>
      <c r="J2709">
        <v>1367088443</v>
      </c>
      <c r="K2709" t="b">
        <v>1</v>
      </c>
      <c r="L2709" s="7">
        <v>394</v>
      </c>
      <c r="M2709" t="b">
        <v>1</v>
      </c>
      <c r="N2709" t="s">
        <v>8283</v>
      </c>
      <c r="O2709" s="5">
        <f t="shared" si="256"/>
        <v>350.84462500000001</v>
      </c>
      <c r="P2709" s="6">
        <f t="shared" si="257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60"/>
        <v>41391.782905092594</v>
      </c>
      <c r="T2709" s="10">
        <f t="shared" si="26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8227</v>
      </c>
      <c r="I2710">
        <v>1469119526</v>
      </c>
      <c r="J2710">
        <v>1463935526</v>
      </c>
      <c r="K2710" t="b">
        <v>1</v>
      </c>
      <c r="L2710" s="7">
        <v>1049</v>
      </c>
      <c r="M2710" t="b">
        <v>1</v>
      </c>
      <c r="N2710" t="s">
        <v>8283</v>
      </c>
      <c r="O2710" s="5">
        <f t="shared" si="256"/>
        <v>233.21535</v>
      </c>
      <c r="P2710" s="6">
        <f t="shared" si="257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60"/>
        <v>42512.698217592595</v>
      </c>
      <c r="T2710" s="10">
        <f t="shared" si="26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8226</v>
      </c>
      <c r="I2711">
        <v>1475553540</v>
      </c>
      <c r="J2711">
        <v>1472528141</v>
      </c>
      <c r="K2711" t="b">
        <v>1</v>
      </c>
      <c r="L2711" s="7">
        <v>308</v>
      </c>
      <c r="M2711" t="b">
        <v>1</v>
      </c>
      <c r="N2711" t="s">
        <v>8283</v>
      </c>
      <c r="O2711" s="5">
        <f t="shared" si="256"/>
        <v>101.60599999999999</v>
      </c>
      <c r="P2711" s="6">
        <f t="shared" si="257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60"/>
        <v>42612.149780092594</v>
      </c>
      <c r="T2711" s="10">
        <f t="shared" si="26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8226</v>
      </c>
      <c r="I2712">
        <v>1407549600</v>
      </c>
      <c r="J2712">
        <v>1404797428</v>
      </c>
      <c r="K2712" t="b">
        <v>1</v>
      </c>
      <c r="L2712" s="7">
        <v>1088</v>
      </c>
      <c r="M2712" t="b">
        <v>1</v>
      </c>
      <c r="N2712" t="s">
        <v>8283</v>
      </c>
      <c r="O2712" s="5">
        <f t="shared" si="256"/>
        <v>153.90035000000003</v>
      </c>
      <c r="P2712" s="6">
        <f t="shared" si="257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60"/>
        <v>41828.229490740741</v>
      </c>
      <c r="T2712" s="10">
        <f t="shared" si="26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8227</v>
      </c>
      <c r="I2713">
        <v>1403301660</v>
      </c>
      <c r="J2713">
        <v>1400694790</v>
      </c>
      <c r="K2713" t="b">
        <v>1</v>
      </c>
      <c r="L2713" s="7">
        <v>73</v>
      </c>
      <c r="M2713" t="b">
        <v>1</v>
      </c>
      <c r="N2713" t="s">
        <v>8283</v>
      </c>
      <c r="O2713" s="5">
        <f t="shared" si="256"/>
        <v>100.7161125319693</v>
      </c>
      <c r="P2713" s="6">
        <f t="shared" si="257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60"/>
        <v>41780.745254629634</v>
      </c>
      <c r="T2713" s="10">
        <f t="shared" si="26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8226</v>
      </c>
      <c r="I2714">
        <v>1373738400</v>
      </c>
      <c r="J2714">
        <v>1370568560</v>
      </c>
      <c r="K2714" t="b">
        <v>1</v>
      </c>
      <c r="L2714" s="7">
        <v>143</v>
      </c>
      <c r="M2714" t="b">
        <v>1</v>
      </c>
      <c r="N2714" t="s">
        <v>8283</v>
      </c>
      <c r="O2714" s="5">
        <f t="shared" si="256"/>
        <v>131.38181818181818</v>
      </c>
      <c r="P2714" s="6">
        <f t="shared" si="257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60"/>
        <v>41432.062037037038</v>
      </c>
      <c r="T2714" s="10">
        <f t="shared" si="26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8226</v>
      </c>
      <c r="I2715">
        <v>1450971684</v>
      </c>
      <c r="J2715">
        <v>1447515684</v>
      </c>
      <c r="K2715" t="b">
        <v>1</v>
      </c>
      <c r="L2715" s="7">
        <v>1420</v>
      </c>
      <c r="M2715" t="b">
        <v>1</v>
      </c>
      <c r="N2715" t="s">
        <v>8283</v>
      </c>
      <c r="O2715" s="5">
        <f t="shared" si="256"/>
        <v>102.24133333333334</v>
      </c>
      <c r="P2715" s="6">
        <f t="shared" si="257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60"/>
        <v>42322.653749999998</v>
      </c>
      <c r="T2715" s="10">
        <f t="shared" si="26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8226</v>
      </c>
      <c r="I2716">
        <v>1476486000</v>
      </c>
      <c r="J2716">
        <v>1474040596</v>
      </c>
      <c r="K2716" t="b">
        <v>1</v>
      </c>
      <c r="L2716" s="7">
        <v>305</v>
      </c>
      <c r="M2716" t="b">
        <v>1</v>
      </c>
      <c r="N2716" t="s">
        <v>8283</v>
      </c>
      <c r="O2716" s="5">
        <f t="shared" si="256"/>
        <v>116.35599999999999</v>
      </c>
      <c r="P2716" s="6">
        <f t="shared" si="257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60"/>
        <v>42629.655046296291</v>
      </c>
      <c r="T2716" s="10">
        <f t="shared" si="26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8226</v>
      </c>
      <c r="I2717">
        <v>1456047228</v>
      </c>
      <c r="J2717">
        <v>1453109628</v>
      </c>
      <c r="K2717" t="b">
        <v>1</v>
      </c>
      <c r="L2717" s="7">
        <v>551</v>
      </c>
      <c r="M2717" t="b">
        <v>1</v>
      </c>
      <c r="N2717" t="s">
        <v>8283</v>
      </c>
      <c r="O2717" s="5">
        <f t="shared" si="256"/>
        <v>264.62241666666665</v>
      </c>
      <c r="P2717" s="6">
        <f t="shared" si="257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60"/>
        <v>42387.398472222223</v>
      </c>
      <c r="T2717" s="10">
        <f t="shared" si="26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8224</v>
      </c>
      <c r="H2718" t="s">
        <v>8229</v>
      </c>
      <c r="I2718">
        <v>1444291193</v>
      </c>
      <c r="J2718">
        <v>1441699193</v>
      </c>
      <c r="K2718" t="b">
        <v>1</v>
      </c>
      <c r="L2718" s="7">
        <v>187</v>
      </c>
      <c r="M2718" t="b">
        <v>1</v>
      </c>
      <c r="N2718" t="s">
        <v>8283</v>
      </c>
      <c r="O2718" s="5">
        <f t="shared" si="256"/>
        <v>119.98010000000001</v>
      </c>
      <c r="P2718" s="6">
        <f t="shared" si="257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60"/>
        <v>42255.333252314813</v>
      </c>
      <c r="T2718" s="10">
        <f t="shared" si="26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8226</v>
      </c>
      <c r="I2719">
        <v>1417906649</v>
      </c>
      <c r="J2719">
        <v>1414015049</v>
      </c>
      <c r="K2719" t="b">
        <v>1</v>
      </c>
      <c r="L2719" s="7">
        <v>325</v>
      </c>
      <c r="M2719" t="b">
        <v>1</v>
      </c>
      <c r="N2719" t="s">
        <v>8283</v>
      </c>
      <c r="O2719" s="5">
        <f t="shared" si="256"/>
        <v>120.10400000000001</v>
      </c>
      <c r="P2719" s="6">
        <f t="shared" si="257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60"/>
        <v>41934.914918981485</v>
      </c>
      <c r="T2719" s="10">
        <f t="shared" si="26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8226</v>
      </c>
      <c r="I2720">
        <v>1462316400</v>
      </c>
      <c r="J2720">
        <v>1459865945</v>
      </c>
      <c r="K2720" t="b">
        <v>1</v>
      </c>
      <c r="L2720" s="7">
        <v>148</v>
      </c>
      <c r="M2720" t="b">
        <v>1</v>
      </c>
      <c r="N2720" t="s">
        <v>8283</v>
      </c>
      <c r="O2720" s="5">
        <f t="shared" si="256"/>
        <v>103.58333333333334</v>
      </c>
      <c r="P2720" s="6">
        <f t="shared" si="257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60"/>
        <v>42465.596585648149</v>
      </c>
      <c r="T2720" s="10">
        <f t="shared" si="26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8226</v>
      </c>
      <c r="I2721">
        <v>1460936694</v>
      </c>
      <c r="J2721">
        <v>1455756294</v>
      </c>
      <c r="K2721" t="b">
        <v>0</v>
      </c>
      <c r="L2721" s="7">
        <v>69</v>
      </c>
      <c r="M2721" t="b">
        <v>1</v>
      </c>
      <c r="N2721" t="s">
        <v>8283</v>
      </c>
      <c r="O2721" s="5">
        <f t="shared" si="256"/>
        <v>108.83333333333334</v>
      </c>
      <c r="P2721" s="6">
        <f t="shared" si="257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60"/>
        <v>42418.031180555554</v>
      </c>
      <c r="T2721" s="10">
        <f t="shared" si="26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8226</v>
      </c>
      <c r="I2722">
        <v>1478866253</v>
      </c>
      <c r="J2722">
        <v>1476270653</v>
      </c>
      <c r="K2722" t="b">
        <v>0</v>
      </c>
      <c r="L2722" s="7">
        <v>173</v>
      </c>
      <c r="M2722" t="b">
        <v>1</v>
      </c>
      <c r="N2722" t="s">
        <v>8283</v>
      </c>
      <c r="O2722" s="5">
        <f t="shared" si="256"/>
        <v>118.12400000000001</v>
      </c>
      <c r="P2722" s="6">
        <f t="shared" si="257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60"/>
        <v>42655.465891203698</v>
      </c>
      <c r="T2722" s="10">
        <f t="shared" si="26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8227</v>
      </c>
      <c r="I2723">
        <v>1378494000</v>
      </c>
      <c r="J2723">
        <v>1375880598</v>
      </c>
      <c r="K2723" t="b">
        <v>0</v>
      </c>
      <c r="L2723" s="7">
        <v>269</v>
      </c>
      <c r="M2723" t="b">
        <v>1</v>
      </c>
      <c r="N2723" t="s">
        <v>8275</v>
      </c>
      <c r="O2723" s="5">
        <f t="shared" si="256"/>
        <v>1462</v>
      </c>
      <c r="P2723" s="6">
        <f t="shared" si="257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60"/>
        <v>41493.543958333335</v>
      </c>
      <c r="T2723" s="10">
        <f t="shared" si="26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8226</v>
      </c>
      <c r="I2724">
        <v>1485722053</v>
      </c>
      <c r="J2724">
        <v>1480538053</v>
      </c>
      <c r="K2724" t="b">
        <v>0</v>
      </c>
      <c r="L2724" s="7">
        <v>185</v>
      </c>
      <c r="M2724" t="b">
        <v>1</v>
      </c>
      <c r="N2724" t="s">
        <v>8275</v>
      </c>
      <c r="O2724" s="5">
        <f t="shared" si="256"/>
        <v>252.54</v>
      </c>
      <c r="P2724" s="6">
        <f t="shared" si="257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60"/>
        <v>42704.857094907406</v>
      </c>
      <c r="T2724" s="10">
        <f t="shared" si="26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8226</v>
      </c>
      <c r="I2725">
        <v>1420060088</v>
      </c>
      <c r="J2725">
        <v>1414872488</v>
      </c>
      <c r="K2725" t="b">
        <v>0</v>
      </c>
      <c r="L2725" s="7">
        <v>176</v>
      </c>
      <c r="M2725" t="b">
        <v>1</v>
      </c>
      <c r="N2725" t="s">
        <v>8275</v>
      </c>
      <c r="O2725" s="5">
        <f t="shared" si="256"/>
        <v>140.05000000000001</v>
      </c>
      <c r="P2725" s="6">
        <f t="shared" si="257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60"/>
        <v>41944.83898148148</v>
      </c>
      <c r="T2725" s="10">
        <f t="shared" si="26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8227</v>
      </c>
      <c r="I2726">
        <v>1439625059</v>
      </c>
      <c r="J2726">
        <v>1436860259</v>
      </c>
      <c r="K2726" t="b">
        <v>0</v>
      </c>
      <c r="L2726" s="7">
        <v>1019</v>
      </c>
      <c r="M2726" t="b">
        <v>1</v>
      </c>
      <c r="N2726" t="s">
        <v>8275</v>
      </c>
      <c r="O2726" s="5">
        <f t="shared" si="256"/>
        <v>296.87520259319291</v>
      </c>
      <c r="P2726" s="6">
        <f t="shared" si="257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60"/>
        <v>42199.32707175926</v>
      </c>
      <c r="T2726" s="10">
        <f t="shared" si="26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8224</v>
      </c>
      <c r="H2727" t="s">
        <v>8231</v>
      </c>
      <c r="I2727">
        <v>1488390735</v>
      </c>
      <c r="J2727">
        <v>1484070735</v>
      </c>
      <c r="K2727" t="b">
        <v>0</v>
      </c>
      <c r="L2727" s="7">
        <v>113</v>
      </c>
      <c r="M2727" t="b">
        <v>1</v>
      </c>
      <c r="N2727" t="s">
        <v>8275</v>
      </c>
      <c r="O2727" s="5">
        <f t="shared" si="256"/>
        <v>144.54249999999999</v>
      </c>
      <c r="P2727" s="6">
        <f t="shared" si="257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60"/>
        <v>42745.744618055556</v>
      </c>
      <c r="T2727" s="10">
        <f t="shared" si="26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8226</v>
      </c>
      <c r="I2728">
        <v>1461333311</v>
      </c>
      <c r="J2728">
        <v>1458741311</v>
      </c>
      <c r="K2728" t="b">
        <v>0</v>
      </c>
      <c r="L2728" s="7">
        <v>404</v>
      </c>
      <c r="M2728" t="b">
        <v>1</v>
      </c>
      <c r="N2728" t="s">
        <v>8275</v>
      </c>
      <c r="O2728" s="5">
        <f t="shared" si="256"/>
        <v>105.745</v>
      </c>
      <c r="P2728" s="6">
        <f t="shared" si="257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60"/>
        <v>42452.579988425925</v>
      </c>
      <c r="T2728" s="10">
        <f t="shared" si="26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8226</v>
      </c>
      <c r="I2729">
        <v>1438964063</v>
      </c>
      <c r="J2729">
        <v>1436804063</v>
      </c>
      <c r="K2729" t="b">
        <v>0</v>
      </c>
      <c r="L2729" s="7">
        <v>707</v>
      </c>
      <c r="M2729" t="b">
        <v>1</v>
      </c>
      <c r="N2729" t="s">
        <v>8275</v>
      </c>
      <c r="O2729" s="5">
        <f t="shared" si="256"/>
        <v>493.21000000000004</v>
      </c>
      <c r="P2729" s="6">
        <f t="shared" si="257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60"/>
        <v>42198.676655092597</v>
      </c>
      <c r="T2729" s="10">
        <f t="shared" si="26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8226</v>
      </c>
      <c r="I2730">
        <v>1451485434</v>
      </c>
      <c r="J2730">
        <v>1448461434</v>
      </c>
      <c r="K2730" t="b">
        <v>0</v>
      </c>
      <c r="L2730" s="7">
        <v>392</v>
      </c>
      <c r="M2730" t="b">
        <v>1</v>
      </c>
      <c r="N2730" t="s">
        <v>8275</v>
      </c>
      <c r="O2730" s="5">
        <f t="shared" si="256"/>
        <v>201.82666666666668</v>
      </c>
      <c r="P2730" s="6">
        <f t="shared" si="257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60"/>
        <v>42333.59993055556</v>
      </c>
      <c r="T2730" s="10">
        <f t="shared" si="26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8226</v>
      </c>
      <c r="I2731">
        <v>1430459197</v>
      </c>
      <c r="J2731">
        <v>1427867197</v>
      </c>
      <c r="K2731" t="b">
        <v>0</v>
      </c>
      <c r="L2731" s="7">
        <v>23</v>
      </c>
      <c r="M2731" t="b">
        <v>1</v>
      </c>
      <c r="N2731" t="s">
        <v>8275</v>
      </c>
      <c r="O2731" s="5">
        <f t="shared" si="256"/>
        <v>104.44</v>
      </c>
      <c r="P2731" s="6">
        <f t="shared" si="257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60"/>
        <v>42095.240706018521</v>
      </c>
      <c r="T2731" s="10">
        <f t="shared" si="26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8226</v>
      </c>
      <c r="I2732">
        <v>1366635575</v>
      </c>
      <c r="J2732">
        <v>1363611575</v>
      </c>
      <c r="K2732" t="b">
        <v>0</v>
      </c>
      <c r="L2732" s="7">
        <v>682</v>
      </c>
      <c r="M2732" t="b">
        <v>1</v>
      </c>
      <c r="N2732" t="s">
        <v>8275</v>
      </c>
      <c r="O2732" s="5">
        <f t="shared" si="256"/>
        <v>170.29262962962963</v>
      </c>
      <c r="P2732" s="6">
        <f t="shared" si="257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60"/>
        <v>41351.541377314818</v>
      </c>
      <c r="T2732" s="10">
        <f t="shared" si="26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8226</v>
      </c>
      <c r="I2733">
        <v>1413604800</v>
      </c>
      <c r="J2733">
        <v>1408624622</v>
      </c>
      <c r="K2733" t="b">
        <v>0</v>
      </c>
      <c r="L2733" s="7">
        <v>37</v>
      </c>
      <c r="M2733" t="b">
        <v>1</v>
      </c>
      <c r="N2733" t="s">
        <v>8275</v>
      </c>
      <c r="O2733" s="5">
        <f t="shared" si="256"/>
        <v>104.30333333333333</v>
      </c>
      <c r="P2733" s="6">
        <f t="shared" si="257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60"/>
        <v>41872.525717592594</v>
      </c>
      <c r="T2733" s="10">
        <f t="shared" si="26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8226</v>
      </c>
      <c r="I2734">
        <v>1369699200</v>
      </c>
      <c r="J2734">
        <v>1366917828</v>
      </c>
      <c r="K2734" t="b">
        <v>0</v>
      </c>
      <c r="L2734" s="7">
        <v>146</v>
      </c>
      <c r="M2734" t="b">
        <v>1</v>
      </c>
      <c r="N2734" t="s">
        <v>8275</v>
      </c>
      <c r="O2734" s="5">
        <f t="shared" si="256"/>
        <v>118.25000000000001</v>
      </c>
      <c r="P2734" s="6">
        <f t="shared" si="257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60"/>
        <v>41389.808194444442</v>
      </c>
      <c r="T2734" s="10">
        <f t="shared" si="26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8226</v>
      </c>
      <c r="I2735">
        <v>1428643974</v>
      </c>
      <c r="J2735">
        <v>1423463574</v>
      </c>
      <c r="K2735" t="b">
        <v>0</v>
      </c>
      <c r="L2735" s="7">
        <v>119</v>
      </c>
      <c r="M2735" t="b">
        <v>1</v>
      </c>
      <c r="N2735" t="s">
        <v>8275</v>
      </c>
      <c r="O2735" s="5">
        <f t="shared" ref="O2735:O2798" si="262">(E2735/D2735)*100</f>
        <v>107.538</v>
      </c>
      <c r="P2735" s="6">
        <f t="shared" si="257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60"/>
        <v>42044.272847222222</v>
      </c>
      <c r="T2735" s="10">
        <f t="shared" si="26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8226</v>
      </c>
      <c r="I2736">
        <v>1476395940</v>
      </c>
      <c r="J2736">
        <v>1473782592</v>
      </c>
      <c r="K2736" t="b">
        <v>0</v>
      </c>
      <c r="L2736" s="7">
        <v>163</v>
      </c>
      <c r="M2736" t="b">
        <v>1</v>
      </c>
      <c r="N2736" t="s">
        <v>8275</v>
      </c>
      <c r="O2736" s="5">
        <f t="shared" si="262"/>
        <v>2260300</v>
      </c>
      <c r="P2736" s="6">
        <f t="shared" si="257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60"/>
        <v>42626.668888888889</v>
      </c>
      <c r="T2736" s="10">
        <f t="shared" si="26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8227</v>
      </c>
      <c r="I2737">
        <v>1363204800</v>
      </c>
      <c r="J2737">
        <v>1360551250</v>
      </c>
      <c r="K2737" t="b">
        <v>0</v>
      </c>
      <c r="L2737" s="7">
        <v>339</v>
      </c>
      <c r="M2737" t="b">
        <v>1</v>
      </c>
      <c r="N2737" t="s">
        <v>8275</v>
      </c>
      <c r="O2737" s="5">
        <f t="shared" si="262"/>
        <v>978.13466666666682</v>
      </c>
      <c r="P2737" s="6">
        <f t="shared" si="257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60"/>
        <v>41316.120949074073</v>
      </c>
      <c r="T2737" s="10">
        <f t="shared" si="26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8224</v>
      </c>
      <c r="H2738" t="s">
        <v>8231</v>
      </c>
      <c r="I2738">
        <v>1398268773</v>
      </c>
      <c r="J2738">
        <v>1395676773</v>
      </c>
      <c r="K2738" t="b">
        <v>0</v>
      </c>
      <c r="L2738" s="7">
        <v>58</v>
      </c>
      <c r="M2738" t="b">
        <v>1</v>
      </c>
      <c r="N2738" t="s">
        <v>8275</v>
      </c>
      <c r="O2738" s="5">
        <f t="shared" si="262"/>
        <v>122.9</v>
      </c>
      <c r="P2738" s="6">
        <f t="shared" si="257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60"/>
        <v>41722.666354166664</v>
      </c>
      <c r="T2738" s="10">
        <f t="shared" si="26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8226</v>
      </c>
      <c r="I2739">
        <v>1389812400</v>
      </c>
      <c r="J2739">
        <v>1386108087</v>
      </c>
      <c r="K2739" t="b">
        <v>0</v>
      </c>
      <c r="L2739" s="7">
        <v>456</v>
      </c>
      <c r="M2739" t="b">
        <v>1</v>
      </c>
      <c r="N2739" t="s">
        <v>8275</v>
      </c>
      <c r="O2739" s="5">
        <f t="shared" si="262"/>
        <v>246.0608</v>
      </c>
      <c r="P2739" s="6">
        <f t="shared" si="257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60"/>
        <v>41611.917673611111</v>
      </c>
      <c r="T2739" s="10">
        <f t="shared" si="26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8226</v>
      </c>
      <c r="I2740">
        <v>1478402804</v>
      </c>
      <c r="J2740">
        <v>1473218804</v>
      </c>
      <c r="K2740" t="b">
        <v>0</v>
      </c>
      <c r="L2740" s="7">
        <v>15</v>
      </c>
      <c r="M2740" t="b">
        <v>1</v>
      </c>
      <c r="N2740" t="s">
        <v>8275</v>
      </c>
      <c r="O2740" s="5">
        <f t="shared" si="262"/>
        <v>147.94</v>
      </c>
      <c r="P2740" s="6">
        <f t="shared" si="257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60"/>
        <v>42620.143564814818</v>
      </c>
      <c r="T2740" s="10">
        <f t="shared" si="26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8227</v>
      </c>
      <c r="I2741">
        <v>1399324717</v>
      </c>
      <c r="J2741">
        <v>1395436717</v>
      </c>
      <c r="K2741" t="b">
        <v>0</v>
      </c>
      <c r="L2741" s="7">
        <v>191</v>
      </c>
      <c r="M2741" t="b">
        <v>1</v>
      </c>
      <c r="N2741" t="s">
        <v>8275</v>
      </c>
      <c r="O2741" s="5">
        <f t="shared" si="262"/>
        <v>384.09090909090907</v>
      </c>
      <c r="P2741" s="6">
        <f t="shared" si="257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60"/>
        <v>41719.887928240743</v>
      </c>
      <c r="T2741" s="10">
        <f t="shared" si="26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8226</v>
      </c>
      <c r="I2742">
        <v>1426117552</v>
      </c>
      <c r="J2742">
        <v>1423529152</v>
      </c>
      <c r="K2742" t="b">
        <v>0</v>
      </c>
      <c r="L2742" s="7">
        <v>17</v>
      </c>
      <c r="M2742" t="b">
        <v>1</v>
      </c>
      <c r="N2742" t="s">
        <v>8275</v>
      </c>
      <c r="O2742" s="5">
        <f t="shared" si="262"/>
        <v>103.33333333333334</v>
      </c>
      <c r="P2742" s="6">
        <f t="shared" si="257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60"/>
        <v>42045.031851851847</v>
      </c>
      <c r="T2742" s="10">
        <f t="shared" si="26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8226</v>
      </c>
      <c r="I2743">
        <v>1413770820</v>
      </c>
      <c r="J2743">
        <v>1412005602</v>
      </c>
      <c r="K2743" t="b">
        <v>0</v>
      </c>
      <c r="L2743" s="7">
        <v>4</v>
      </c>
      <c r="M2743" t="b">
        <v>0</v>
      </c>
      <c r="N2743" t="s">
        <v>8284</v>
      </c>
      <c r="O2743" s="5">
        <f t="shared" si="262"/>
        <v>0.43750000000000006</v>
      </c>
      <c r="P2743" s="6">
        <f t="shared" si="257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60"/>
        <v>41911.657430555555</v>
      </c>
      <c r="T2743" s="10">
        <f t="shared" si="26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8226</v>
      </c>
      <c r="I2744">
        <v>1337102187</v>
      </c>
      <c r="J2744">
        <v>1335892587</v>
      </c>
      <c r="K2744" t="b">
        <v>0</v>
      </c>
      <c r="L2744" s="7">
        <v>18</v>
      </c>
      <c r="M2744" t="b">
        <v>0</v>
      </c>
      <c r="N2744" t="s">
        <v>8284</v>
      </c>
      <c r="O2744" s="5">
        <f t="shared" si="262"/>
        <v>29.24</v>
      </c>
      <c r="P2744" s="6">
        <f t="shared" si="257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60"/>
        <v>41030.719756944447</v>
      </c>
      <c r="T2744" s="10">
        <f t="shared" si="26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8226</v>
      </c>
      <c r="I2745">
        <v>1476863607</v>
      </c>
      <c r="J2745">
        <v>1474271607</v>
      </c>
      <c r="K2745" t="b">
        <v>0</v>
      </c>
      <c r="L2745" s="7">
        <v>0</v>
      </c>
      <c r="M2745" t="b">
        <v>0</v>
      </c>
      <c r="N2745" t="s">
        <v>8284</v>
      </c>
      <c r="O2745" s="5">
        <f t="shared" si="262"/>
        <v>0</v>
      </c>
      <c r="P2745" s="6">
        <f t="shared" si="257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60"/>
        <v>42632.328784722224</v>
      </c>
      <c r="T2745" s="10">
        <f t="shared" si="26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8226</v>
      </c>
      <c r="I2746">
        <v>1330478998</v>
      </c>
      <c r="J2746">
        <v>1327886998</v>
      </c>
      <c r="K2746" t="b">
        <v>0</v>
      </c>
      <c r="L2746" s="7">
        <v>22</v>
      </c>
      <c r="M2746" t="b">
        <v>0</v>
      </c>
      <c r="N2746" t="s">
        <v>8284</v>
      </c>
      <c r="O2746" s="5">
        <f t="shared" si="262"/>
        <v>5.21875</v>
      </c>
      <c r="P2746" s="6">
        <f t="shared" si="257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60"/>
        <v>40938.062476851854</v>
      </c>
      <c r="T2746" s="10">
        <f t="shared" si="26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8226</v>
      </c>
      <c r="I2747">
        <v>1342309368</v>
      </c>
      <c r="J2747">
        <v>1337125368</v>
      </c>
      <c r="K2747" t="b">
        <v>0</v>
      </c>
      <c r="L2747" s="7">
        <v>49</v>
      </c>
      <c r="M2747" t="b">
        <v>0</v>
      </c>
      <c r="N2747" t="s">
        <v>8284</v>
      </c>
      <c r="O2747" s="5">
        <f t="shared" si="262"/>
        <v>21.887499999999999</v>
      </c>
      <c r="P2747" s="6">
        <f t="shared" si="257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60"/>
        <v>41044.988055555557</v>
      </c>
      <c r="T2747" s="10">
        <f t="shared" si="26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8226</v>
      </c>
      <c r="I2748">
        <v>1409337911</v>
      </c>
      <c r="J2748">
        <v>1406745911</v>
      </c>
      <c r="K2748" t="b">
        <v>0</v>
      </c>
      <c r="L2748" s="7">
        <v>19</v>
      </c>
      <c r="M2748" t="b">
        <v>0</v>
      </c>
      <c r="N2748" t="s">
        <v>8284</v>
      </c>
      <c r="O2748" s="5">
        <f t="shared" si="262"/>
        <v>26.700000000000003</v>
      </c>
      <c r="P2748" s="6">
        <f t="shared" si="257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60"/>
        <v>41850.781377314815</v>
      </c>
      <c r="T2748" s="10">
        <f t="shared" si="26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8226</v>
      </c>
      <c r="I2749">
        <v>1339816200</v>
      </c>
      <c r="J2749">
        <v>1337095997</v>
      </c>
      <c r="K2749" t="b">
        <v>0</v>
      </c>
      <c r="L2749" s="7">
        <v>4</v>
      </c>
      <c r="M2749" t="b">
        <v>0</v>
      </c>
      <c r="N2749" t="s">
        <v>8284</v>
      </c>
      <c r="O2749" s="5">
        <f t="shared" si="262"/>
        <v>28.000000000000004</v>
      </c>
      <c r="P2749" s="6">
        <f t="shared" si="257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60"/>
        <v>41044.64811342593</v>
      </c>
      <c r="T2749" s="10">
        <f t="shared" si="26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8226</v>
      </c>
      <c r="I2750">
        <v>1472835802</v>
      </c>
      <c r="J2750">
        <v>1470243802</v>
      </c>
      <c r="K2750" t="b">
        <v>0</v>
      </c>
      <c r="L2750" s="7">
        <v>4</v>
      </c>
      <c r="M2750" t="b">
        <v>0</v>
      </c>
      <c r="N2750" t="s">
        <v>8284</v>
      </c>
      <c r="O2750" s="5">
        <f t="shared" si="262"/>
        <v>1.06</v>
      </c>
      <c r="P2750" s="6">
        <f t="shared" si="257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60"/>
        <v>42585.7106712963</v>
      </c>
      <c r="T2750" s="10">
        <f t="shared" si="26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8226</v>
      </c>
      <c r="I2751">
        <v>1428171037</v>
      </c>
      <c r="J2751">
        <v>1425582637</v>
      </c>
      <c r="K2751" t="b">
        <v>0</v>
      </c>
      <c r="L2751" s="7">
        <v>2</v>
      </c>
      <c r="M2751" t="b">
        <v>0</v>
      </c>
      <c r="N2751" t="s">
        <v>8284</v>
      </c>
      <c r="O2751" s="5">
        <f t="shared" si="262"/>
        <v>1.0999999999999999</v>
      </c>
      <c r="P2751" s="6">
        <f t="shared" si="257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60"/>
        <v>42068.799039351856</v>
      </c>
      <c r="T2751" s="10">
        <f t="shared" si="26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8226</v>
      </c>
      <c r="I2752">
        <v>1341086400</v>
      </c>
      <c r="J2752">
        <v>1340055345</v>
      </c>
      <c r="K2752" t="b">
        <v>0</v>
      </c>
      <c r="L2752" s="7">
        <v>0</v>
      </c>
      <c r="M2752" t="b">
        <v>0</v>
      </c>
      <c r="N2752" t="s">
        <v>8284</v>
      </c>
      <c r="O2752" s="5">
        <f t="shared" si="262"/>
        <v>0</v>
      </c>
      <c r="P2752" s="6">
        <f t="shared" si="257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60"/>
        <v>41078.899826388886</v>
      </c>
      <c r="T2752" s="10">
        <f t="shared" si="26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8226</v>
      </c>
      <c r="I2753">
        <v>1403039842</v>
      </c>
      <c r="J2753">
        <v>1397855842</v>
      </c>
      <c r="K2753" t="b">
        <v>0</v>
      </c>
      <c r="L2753" s="7">
        <v>0</v>
      </c>
      <c r="M2753" t="b">
        <v>0</v>
      </c>
      <c r="N2753" t="s">
        <v>8284</v>
      </c>
      <c r="O2753" s="5">
        <f t="shared" si="262"/>
        <v>0</v>
      </c>
      <c r="P2753" s="6">
        <f t="shared" si="257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60"/>
        <v>41747.887060185189</v>
      </c>
      <c r="T2753" s="10">
        <f t="shared" si="26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8226</v>
      </c>
      <c r="I2754">
        <v>1324232504</v>
      </c>
      <c r="J2754">
        <v>1320776504</v>
      </c>
      <c r="K2754" t="b">
        <v>0</v>
      </c>
      <c r="L2754" s="7">
        <v>14</v>
      </c>
      <c r="M2754" t="b">
        <v>0</v>
      </c>
      <c r="N2754" t="s">
        <v>8284</v>
      </c>
      <c r="O2754" s="5">
        <f t="shared" si="262"/>
        <v>11.458333333333332</v>
      </c>
      <c r="P2754" s="6">
        <f t="shared" si="257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60"/>
        <v>40855.765092592592</v>
      </c>
      <c r="T2754" s="10">
        <f t="shared" si="26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8226</v>
      </c>
      <c r="I2755">
        <v>1346017023</v>
      </c>
      <c r="J2755">
        <v>1343425023</v>
      </c>
      <c r="K2755" t="b">
        <v>0</v>
      </c>
      <c r="L2755" s="7">
        <v>8</v>
      </c>
      <c r="M2755" t="b">
        <v>0</v>
      </c>
      <c r="N2755" t="s">
        <v>8284</v>
      </c>
      <c r="O2755" s="5">
        <f t="shared" si="262"/>
        <v>19</v>
      </c>
      <c r="P2755" s="6">
        <f t="shared" ref="P2755:P2818" si="263">IF(L2755,E2755/L2755,0)</f>
        <v>47.5</v>
      </c>
      <c r="Q2755" t="str">
        <f t="shared" ref="Q2755:Q2818" si="264">LEFT(N2755,SEARCH("/",N2755,1)-1)</f>
        <v>publishing</v>
      </c>
      <c r="R2755" t="str">
        <f t="shared" ref="R2755:R2818" si="265">RIGHT(N2755,LEN(N2755)-SEARCH("/",N2755))</f>
        <v>children's books</v>
      </c>
      <c r="S2755" s="10">
        <f t="shared" ref="S2755:S2818" si="266">(((J2755/60)/60/24)+DATE(1970,1,1))</f>
        <v>41117.900729166664</v>
      </c>
      <c r="T2755" s="10">
        <f t="shared" ref="T2755:T2818" si="267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8226</v>
      </c>
      <c r="I2756">
        <v>1410448551</v>
      </c>
      <c r="J2756">
        <v>1407856551</v>
      </c>
      <c r="K2756" t="b">
        <v>0</v>
      </c>
      <c r="L2756" s="7">
        <v>0</v>
      </c>
      <c r="M2756" t="b">
        <v>0</v>
      </c>
      <c r="N2756" t="s">
        <v>8284</v>
      </c>
      <c r="O2756" s="5">
        <f t="shared" si="262"/>
        <v>0</v>
      </c>
      <c r="P2756" s="6">
        <f t="shared" si="263"/>
        <v>0</v>
      </c>
      <c r="Q2756" t="str">
        <f t="shared" si="264"/>
        <v>publishing</v>
      </c>
      <c r="R2756" t="str">
        <f t="shared" si="265"/>
        <v>children's books</v>
      </c>
      <c r="S2756" s="10">
        <f t="shared" si="266"/>
        <v>41863.636006944449</v>
      </c>
      <c r="T2756" s="10">
        <f t="shared" si="26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8224</v>
      </c>
      <c r="H2757" t="s">
        <v>8229</v>
      </c>
      <c r="I2757">
        <v>1428519527</v>
      </c>
      <c r="J2757">
        <v>1425927527</v>
      </c>
      <c r="K2757" t="b">
        <v>0</v>
      </c>
      <c r="L2757" s="7">
        <v>15</v>
      </c>
      <c r="M2757" t="b">
        <v>0</v>
      </c>
      <c r="N2757" t="s">
        <v>8284</v>
      </c>
      <c r="O2757" s="5">
        <f t="shared" si="262"/>
        <v>52</v>
      </c>
      <c r="P2757" s="6">
        <f t="shared" si="263"/>
        <v>17.333333333333332</v>
      </c>
      <c r="Q2757" t="str">
        <f t="shared" si="264"/>
        <v>publishing</v>
      </c>
      <c r="R2757" t="str">
        <f t="shared" si="265"/>
        <v>children's books</v>
      </c>
      <c r="S2757" s="10">
        <f t="shared" si="266"/>
        <v>42072.790821759263</v>
      </c>
      <c r="T2757" s="10">
        <f t="shared" si="26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8226</v>
      </c>
      <c r="I2758">
        <v>1389476201</v>
      </c>
      <c r="J2758">
        <v>1386884201</v>
      </c>
      <c r="K2758" t="b">
        <v>0</v>
      </c>
      <c r="L2758" s="7">
        <v>33</v>
      </c>
      <c r="M2758" t="b">
        <v>0</v>
      </c>
      <c r="N2758" t="s">
        <v>8284</v>
      </c>
      <c r="O2758" s="5">
        <f t="shared" si="262"/>
        <v>10.48</v>
      </c>
      <c r="P2758" s="6">
        <f t="shared" si="263"/>
        <v>31.757575757575758</v>
      </c>
      <c r="Q2758" t="str">
        <f t="shared" si="264"/>
        <v>publishing</v>
      </c>
      <c r="R2758" t="str">
        <f t="shared" si="265"/>
        <v>children's books</v>
      </c>
      <c r="S2758" s="10">
        <f t="shared" si="266"/>
        <v>41620.90047453704</v>
      </c>
      <c r="T2758" s="10">
        <f t="shared" si="26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8226</v>
      </c>
      <c r="I2759">
        <v>1470498332</v>
      </c>
      <c r="J2759">
        <v>1469202332</v>
      </c>
      <c r="K2759" t="b">
        <v>0</v>
      </c>
      <c r="L2759" s="7">
        <v>2</v>
      </c>
      <c r="M2759" t="b">
        <v>0</v>
      </c>
      <c r="N2759" t="s">
        <v>8284</v>
      </c>
      <c r="O2759" s="5">
        <f t="shared" si="262"/>
        <v>0.66666666666666674</v>
      </c>
      <c r="P2759" s="6">
        <f t="shared" si="263"/>
        <v>5</v>
      </c>
      <c r="Q2759" t="str">
        <f t="shared" si="264"/>
        <v>publishing</v>
      </c>
      <c r="R2759" t="str">
        <f t="shared" si="265"/>
        <v>children's books</v>
      </c>
      <c r="S2759" s="10">
        <f t="shared" si="266"/>
        <v>42573.65662037037</v>
      </c>
      <c r="T2759" s="10">
        <f t="shared" si="26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8224</v>
      </c>
      <c r="H2760" t="s">
        <v>8228</v>
      </c>
      <c r="I2760">
        <v>1476095783</v>
      </c>
      <c r="J2760">
        <v>1474886183</v>
      </c>
      <c r="K2760" t="b">
        <v>0</v>
      </c>
      <c r="L2760" s="7">
        <v>6</v>
      </c>
      <c r="M2760" t="b">
        <v>0</v>
      </c>
      <c r="N2760" t="s">
        <v>8284</v>
      </c>
      <c r="O2760" s="5">
        <f t="shared" si="262"/>
        <v>11.700000000000001</v>
      </c>
      <c r="P2760" s="6">
        <f t="shared" si="263"/>
        <v>39</v>
      </c>
      <c r="Q2760" t="str">
        <f t="shared" si="264"/>
        <v>publishing</v>
      </c>
      <c r="R2760" t="str">
        <f t="shared" si="265"/>
        <v>children's books</v>
      </c>
      <c r="S2760" s="10">
        <f t="shared" si="266"/>
        <v>42639.441932870366</v>
      </c>
      <c r="T2760" s="10">
        <f t="shared" si="26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8224</v>
      </c>
      <c r="H2761" t="s">
        <v>8228</v>
      </c>
      <c r="I2761">
        <v>1468658866</v>
      </c>
      <c r="J2761">
        <v>1464943666</v>
      </c>
      <c r="K2761" t="b">
        <v>0</v>
      </c>
      <c r="L2761" s="7">
        <v>2</v>
      </c>
      <c r="M2761" t="b">
        <v>0</v>
      </c>
      <c r="N2761" t="s">
        <v>8284</v>
      </c>
      <c r="O2761" s="5">
        <f t="shared" si="262"/>
        <v>10.5</v>
      </c>
      <c r="P2761" s="6">
        <f t="shared" si="263"/>
        <v>52.5</v>
      </c>
      <c r="Q2761" t="str">
        <f t="shared" si="264"/>
        <v>publishing</v>
      </c>
      <c r="R2761" t="str">
        <f t="shared" si="265"/>
        <v>children's books</v>
      </c>
      <c r="S2761" s="10">
        <f t="shared" si="266"/>
        <v>42524.36650462963</v>
      </c>
      <c r="T2761" s="10">
        <f t="shared" si="26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8224</v>
      </c>
      <c r="H2762" t="s">
        <v>8227</v>
      </c>
      <c r="I2762">
        <v>1371726258</v>
      </c>
      <c r="J2762">
        <v>1369134258</v>
      </c>
      <c r="K2762" t="b">
        <v>0</v>
      </c>
      <c r="L2762" s="7">
        <v>0</v>
      </c>
      <c r="M2762" t="b">
        <v>0</v>
      </c>
      <c r="N2762" t="s">
        <v>8284</v>
      </c>
      <c r="O2762" s="5">
        <f t="shared" si="262"/>
        <v>0</v>
      </c>
      <c r="P2762" s="6">
        <f t="shared" si="263"/>
        <v>0</v>
      </c>
      <c r="Q2762" t="str">
        <f t="shared" si="264"/>
        <v>publishing</v>
      </c>
      <c r="R2762" t="str">
        <f t="shared" si="265"/>
        <v>children's books</v>
      </c>
      <c r="S2762" s="10">
        <f t="shared" si="266"/>
        <v>41415.461319444446</v>
      </c>
      <c r="T2762" s="10">
        <f t="shared" si="26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8226</v>
      </c>
      <c r="I2763">
        <v>1357176693</v>
      </c>
      <c r="J2763">
        <v>1354584693</v>
      </c>
      <c r="K2763" t="b">
        <v>0</v>
      </c>
      <c r="L2763" s="7">
        <v>4</v>
      </c>
      <c r="M2763" t="b">
        <v>0</v>
      </c>
      <c r="N2763" t="s">
        <v>8284</v>
      </c>
      <c r="O2763" s="5">
        <f t="shared" si="262"/>
        <v>0.72</v>
      </c>
      <c r="P2763" s="6">
        <f t="shared" si="263"/>
        <v>9</v>
      </c>
      <c r="Q2763" t="str">
        <f t="shared" si="264"/>
        <v>publishing</v>
      </c>
      <c r="R2763" t="str">
        <f t="shared" si="265"/>
        <v>children's books</v>
      </c>
      <c r="S2763" s="10">
        <f t="shared" si="266"/>
        <v>41247.063576388886</v>
      </c>
      <c r="T2763" s="10">
        <f t="shared" si="26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8226</v>
      </c>
      <c r="I2764">
        <v>1332114795</v>
      </c>
      <c r="J2764">
        <v>1326934395</v>
      </c>
      <c r="K2764" t="b">
        <v>0</v>
      </c>
      <c r="L2764" s="7">
        <v>1</v>
      </c>
      <c r="M2764" t="b">
        <v>0</v>
      </c>
      <c r="N2764" t="s">
        <v>8284</v>
      </c>
      <c r="O2764" s="5">
        <f t="shared" si="262"/>
        <v>0.76923076923076927</v>
      </c>
      <c r="P2764" s="6">
        <f t="shared" si="263"/>
        <v>25</v>
      </c>
      <c r="Q2764" t="str">
        <f t="shared" si="264"/>
        <v>publishing</v>
      </c>
      <c r="R2764" t="str">
        <f t="shared" si="265"/>
        <v>children's books</v>
      </c>
      <c r="S2764" s="10">
        <f t="shared" si="266"/>
        <v>40927.036979166667</v>
      </c>
      <c r="T2764" s="10">
        <f t="shared" si="26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8226</v>
      </c>
      <c r="I2765">
        <v>1369403684</v>
      </c>
      <c r="J2765">
        <v>1365515684</v>
      </c>
      <c r="K2765" t="b">
        <v>0</v>
      </c>
      <c r="L2765" s="7">
        <v>3</v>
      </c>
      <c r="M2765" t="b">
        <v>0</v>
      </c>
      <c r="N2765" t="s">
        <v>8284</v>
      </c>
      <c r="O2765" s="5">
        <f t="shared" si="262"/>
        <v>0.22842639593908631</v>
      </c>
      <c r="P2765" s="6">
        <f t="shared" si="263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6"/>
        <v>41373.579675925925</v>
      </c>
      <c r="T2765" s="10">
        <f t="shared" si="26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8226</v>
      </c>
      <c r="I2766">
        <v>1338404400</v>
      </c>
      <c r="J2766">
        <v>1335855631</v>
      </c>
      <c r="K2766" t="b">
        <v>0</v>
      </c>
      <c r="L2766" s="7">
        <v>4</v>
      </c>
      <c r="M2766" t="b">
        <v>0</v>
      </c>
      <c r="N2766" t="s">
        <v>8284</v>
      </c>
      <c r="O2766" s="5">
        <f t="shared" si="262"/>
        <v>1.125</v>
      </c>
      <c r="P2766" s="6">
        <f t="shared" si="263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6"/>
        <v>41030.292025462964</v>
      </c>
      <c r="T2766" s="10">
        <f t="shared" si="26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8226</v>
      </c>
      <c r="I2767">
        <v>1351432428</v>
      </c>
      <c r="J2767">
        <v>1350050028</v>
      </c>
      <c r="K2767" t="b">
        <v>0</v>
      </c>
      <c r="L2767" s="7">
        <v>0</v>
      </c>
      <c r="M2767" t="b">
        <v>0</v>
      </c>
      <c r="N2767" t="s">
        <v>8284</v>
      </c>
      <c r="O2767" s="5">
        <f t="shared" si="262"/>
        <v>0</v>
      </c>
      <c r="P2767" s="6">
        <f t="shared" si="263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6"/>
        <v>41194.579027777778</v>
      </c>
      <c r="T2767" s="10">
        <f t="shared" si="26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8226</v>
      </c>
      <c r="I2768">
        <v>1313078518</v>
      </c>
      <c r="J2768">
        <v>1310486518</v>
      </c>
      <c r="K2768" t="b">
        <v>0</v>
      </c>
      <c r="L2768" s="7">
        <v>4</v>
      </c>
      <c r="M2768" t="b">
        <v>0</v>
      </c>
      <c r="N2768" t="s">
        <v>8284</v>
      </c>
      <c r="O2768" s="5">
        <f t="shared" si="262"/>
        <v>2</v>
      </c>
      <c r="P2768" s="6">
        <f t="shared" si="263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6"/>
        <v>40736.668032407404</v>
      </c>
      <c r="T2768" s="10">
        <f t="shared" si="26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8224</v>
      </c>
      <c r="H2769" t="s">
        <v>8231</v>
      </c>
      <c r="I2769">
        <v>1439766050</v>
      </c>
      <c r="J2769">
        <v>1434582050</v>
      </c>
      <c r="K2769" t="b">
        <v>0</v>
      </c>
      <c r="L2769" s="7">
        <v>3</v>
      </c>
      <c r="M2769" t="b">
        <v>0</v>
      </c>
      <c r="N2769" t="s">
        <v>8284</v>
      </c>
      <c r="O2769" s="5">
        <f t="shared" si="262"/>
        <v>0.85000000000000009</v>
      </c>
      <c r="P2769" s="6">
        <f t="shared" si="263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6"/>
        <v>42172.958912037036</v>
      </c>
      <c r="T2769" s="10">
        <f t="shared" si="26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8226</v>
      </c>
      <c r="I2770">
        <v>1333028723</v>
      </c>
      <c r="J2770">
        <v>1330440323</v>
      </c>
      <c r="K2770" t="b">
        <v>0</v>
      </c>
      <c r="L2770" s="7">
        <v>34</v>
      </c>
      <c r="M2770" t="b">
        <v>0</v>
      </c>
      <c r="N2770" t="s">
        <v>8284</v>
      </c>
      <c r="O2770" s="5">
        <f t="shared" si="262"/>
        <v>14.314285714285715</v>
      </c>
      <c r="P2770" s="6">
        <f t="shared" si="263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6"/>
        <v>40967.614849537036</v>
      </c>
      <c r="T2770" s="10">
        <f t="shared" si="26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8224</v>
      </c>
      <c r="H2771" t="s">
        <v>8227</v>
      </c>
      <c r="I2771">
        <v>1401997790</v>
      </c>
      <c r="J2771">
        <v>1397677790</v>
      </c>
      <c r="K2771" t="b">
        <v>0</v>
      </c>
      <c r="L2771" s="7">
        <v>2</v>
      </c>
      <c r="M2771" t="b">
        <v>0</v>
      </c>
      <c r="N2771" t="s">
        <v>8284</v>
      </c>
      <c r="O2771" s="5">
        <f t="shared" si="262"/>
        <v>0.25</v>
      </c>
      <c r="P2771" s="6">
        <f t="shared" si="263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6"/>
        <v>41745.826273148145</v>
      </c>
      <c r="T2771" s="10">
        <f t="shared" si="26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8226</v>
      </c>
      <c r="I2772">
        <v>1395158130</v>
      </c>
      <c r="J2772">
        <v>1392569730</v>
      </c>
      <c r="K2772" t="b">
        <v>0</v>
      </c>
      <c r="L2772" s="7">
        <v>33</v>
      </c>
      <c r="M2772" t="b">
        <v>0</v>
      </c>
      <c r="N2772" t="s">
        <v>8284</v>
      </c>
      <c r="O2772" s="5">
        <f t="shared" si="262"/>
        <v>10.411249999999999</v>
      </c>
      <c r="P2772" s="6">
        <f t="shared" si="263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6"/>
        <v>41686.705208333333</v>
      </c>
      <c r="T2772" s="10">
        <f t="shared" si="26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8226</v>
      </c>
      <c r="I2773">
        <v>1359738000</v>
      </c>
      <c r="J2773">
        <v>1355489140</v>
      </c>
      <c r="K2773" t="b">
        <v>0</v>
      </c>
      <c r="L2773" s="7">
        <v>0</v>
      </c>
      <c r="M2773" t="b">
        <v>0</v>
      </c>
      <c r="N2773" t="s">
        <v>8284</v>
      </c>
      <c r="O2773" s="5">
        <f t="shared" si="262"/>
        <v>0</v>
      </c>
      <c r="P2773" s="6">
        <f t="shared" si="263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6"/>
        <v>41257.531712962962</v>
      </c>
      <c r="T2773" s="10">
        <f t="shared" si="26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8226</v>
      </c>
      <c r="I2774">
        <v>1381006294</v>
      </c>
      <c r="J2774">
        <v>1379710294</v>
      </c>
      <c r="K2774" t="b">
        <v>0</v>
      </c>
      <c r="L2774" s="7">
        <v>0</v>
      </c>
      <c r="M2774" t="b">
        <v>0</v>
      </c>
      <c r="N2774" t="s">
        <v>8284</v>
      </c>
      <c r="O2774" s="5">
        <f t="shared" si="262"/>
        <v>0</v>
      </c>
      <c r="P2774" s="6">
        <f t="shared" si="263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6"/>
        <v>41537.869143518517</v>
      </c>
      <c r="T2774" s="10">
        <f t="shared" si="26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8224</v>
      </c>
      <c r="H2775" t="s">
        <v>8231</v>
      </c>
      <c r="I2775">
        <v>1461530721</v>
      </c>
      <c r="J2775">
        <v>1460666721</v>
      </c>
      <c r="K2775" t="b">
        <v>0</v>
      </c>
      <c r="L2775" s="7">
        <v>1</v>
      </c>
      <c r="M2775" t="b">
        <v>0</v>
      </c>
      <c r="N2775" t="s">
        <v>8284</v>
      </c>
      <c r="O2775" s="5">
        <f t="shared" si="262"/>
        <v>0.18867924528301888</v>
      </c>
      <c r="P2775" s="6">
        <f t="shared" si="263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6"/>
        <v>42474.86482638889</v>
      </c>
      <c r="T2775" s="10">
        <f t="shared" si="26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8226</v>
      </c>
      <c r="I2776">
        <v>1362711728</v>
      </c>
      <c r="J2776">
        <v>1360119728</v>
      </c>
      <c r="K2776" t="b">
        <v>0</v>
      </c>
      <c r="L2776" s="7">
        <v>13</v>
      </c>
      <c r="M2776" t="b">
        <v>0</v>
      </c>
      <c r="N2776" t="s">
        <v>8284</v>
      </c>
      <c r="O2776" s="5">
        <f t="shared" si="262"/>
        <v>14.249999999999998</v>
      </c>
      <c r="P2776" s="6">
        <f t="shared" si="263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6"/>
        <v>41311.126481481479</v>
      </c>
      <c r="T2776" s="10">
        <f t="shared" si="26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8226</v>
      </c>
      <c r="I2777">
        <v>1323994754</v>
      </c>
      <c r="J2777">
        <v>1321402754</v>
      </c>
      <c r="K2777" t="b">
        <v>0</v>
      </c>
      <c r="L2777" s="7">
        <v>2</v>
      </c>
      <c r="M2777" t="b">
        <v>0</v>
      </c>
      <c r="N2777" t="s">
        <v>8284</v>
      </c>
      <c r="O2777" s="5">
        <f t="shared" si="262"/>
        <v>3</v>
      </c>
      <c r="P2777" s="6">
        <f t="shared" si="263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6"/>
        <v>40863.013356481482</v>
      </c>
      <c r="T2777" s="10">
        <f t="shared" si="26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8226</v>
      </c>
      <c r="I2778">
        <v>1434092876</v>
      </c>
      <c r="J2778">
        <v>1431414476</v>
      </c>
      <c r="K2778" t="b">
        <v>0</v>
      </c>
      <c r="L2778" s="7">
        <v>36</v>
      </c>
      <c r="M2778" t="b">
        <v>0</v>
      </c>
      <c r="N2778" t="s">
        <v>8284</v>
      </c>
      <c r="O2778" s="5">
        <f t="shared" si="262"/>
        <v>7.8809523809523814</v>
      </c>
      <c r="P2778" s="6">
        <f t="shared" si="263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6"/>
        <v>42136.297175925924</v>
      </c>
      <c r="T2778" s="10">
        <f t="shared" si="26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8226</v>
      </c>
      <c r="I2779">
        <v>1437149004</v>
      </c>
      <c r="J2779">
        <v>1434557004</v>
      </c>
      <c r="K2779" t="b">
        <v>0</v>
      </c>
      <c r="L2779" s="7">
        <v>1</v>
      </c>
      <c r="M2779" t="b">
        <v>0</v>
      </c>
      <c r="N2779" t="s">
        <v>8284</v>
      </c>
      <c r="O2779" s="5">
        <f t="shared" si="262"/>
        <v>0.33333333333333337</v>
      </c>
      <c r="P2779" s="6">
        <f t="shared" si="263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6"/>
        <v>42172.669027777782</v>
      </c>
      <c r="T2779" s="10">
        <f t="shared" si="26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8226</v>
      </c>
      <c r="I2780">
        <v>1409009306</v>
      </c>
      <c r="J2780">
        <v>1406417306</v>
      </c>
      <c r="K2780" t="b">
        <v>0</v>
      </c>
      <c r="L2780" s="7">
        <v>15</v>
      </c>
      <c r="M2780" t="b">
        <v>0</v>
      </c>
      <c r="N2780" t="s">
        <v>8284</v>
      </c>
      <c r="O2780" s="5">
        <f t="shared" si="262"/>
        <v>25.545454545454543</v>
      </c>
      <c r="P2780" s="6">
        <f t="shared" si="263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6"/>
        <v>41846.978078703702</v>
      </c>
      <c r="T2780" s="10">
        <f t="shared" si="26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8226</v>
      </c>
      <c r="I2781">
        <v>1448204621</v>
      </c>
      <c r="J2781">
        <v>1445609021</v>
      </c>
      <c r="K2781" t="b">
        <v>0</v>
      </c>
      <c r="L2781" s="7">
        <v>1</v>
      </c>
      <c r="M2781" t="b">
        <v>0</v>
      </c>
      <c r="N2781" t="s">
        <v>8284</v>
      </c>
      <c r="O2781" s="5">
        <f t="shared" si="262"/>
        <v>2.12</v>
      </c>
      <c r="P2781" s="6">
        <f t="shared" si="263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6"/>
        <v>42300.585891203707</v>
      </c>
      <c r="T2781" s="10">
        <f t="shared" si="26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8224</v>
      </c>
      <c r="H2782" t="s">
        <v>8229</v>
      </c>
      <c r="I2782">
        <v>1489142688</v>
      </c>
      <c r="J2782">
        <v>1486550688</v>
      </c>
      <c r="K2782" t="b">
        <v>0</v>
      </c>
      <c r="L2782" s="7">
        <v>0</v>
      </c>
      <c r="M2782" t="b">
        <v>0</v>
      </c>
      <c r="N2782" t="s">
        <v>8284</v>
      </c>
      <c r="O2782" s="5">
        <f t="shared" si="262"/>
        <v>0</v>
      </c>
      <c r="P2782" s="6">
        <f t="shared" si="263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6"/>
        <v>42774.447777777779</v>
      </c>
      <c r="T2782" s="10">
        <f t="shared" si="26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8226</v>
      </c>
      <c r="I2783">
        <v>1423724400</v>
      </c>
      <c r="J2783">
        <v>1421274954</v>
      </c>
      <c r="K2783" t="b">
        <v>0</v>
      </c>
      <c r="L2783" s="7">
        <v>28</v>
      </c>
      <c r="M2783" t="b">
        <v>1</v>
      </c>
      <c r="N2783" t="s">
        <v>8251</v>
      </c>
      <c r="O2783" s="5">
        <f t="shared" si="262"/>
        <v>105.28</v>
      </c>
      <c r="P2783" s="6">
        <f t="shared" si="263"/>
        <v>47</v>
      </c>
      <c r="Q2783" t="str">
        <f t="shared" si="264"/>
        <v>theater</v>
      </c>
      <c r="R2783" t="str">
        <f t="shared" si="265"/>
        <v>plays</v>
      </c>
      <c r="S2783" s="10">
        <f t="shared" si="266"/>
        <v>42018.94159722222</v>
      </c>
      <c r="T2783" s="10">
        <f t="shared" si="26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8226</v>
      </c>
      <c r="I2784">
        <v>1424149140</v>
      </c>
      <c r="J2784">
        <v>1421964718</v>
      </c>
      <c r="K2784" t="b">
        <v>0</v>
      </c>
      <c r="L2784" s="7">
        <v>18</v>
      </c>
      <c r="M2784" t="b">
        <v>1</v>
      </c>
      <c r="N2784" t="s">
        <v>8251</v>
      </c>
      <c r="O2784" s="5">
        <f t="shared" si="262"/>
        <v>120</v>
      </c>
      <c r="P2784" s="6">
        <f t="shared" si="263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6"/>
        <v>42026.924976851849</v>
      </c>
      <c r="T2784" s="10">
        <f t="shared" si="26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8227</v>
      </c>
      <c r="I2785">
        <v>1429793446</v>
      </c>
      <c r="J2785">
        <v>1428583846</v>
      </c>
      <c r="K2785" t="b">
        <v>0</v>
      </c>
      <c r="L2785" s="7">
        <v>61</v>
      </c>
      <c r="M2785" t="b">
        <v>1</v>
      </c>
      <c r="N2785" t="s">
        <v>8251</v>
      </c>
      <c r="O2785" s="5">
        <f t="shared" si="262"/>
        <v>114.5</v>
      </c>
      <c r="P2785" s="6">
        <f t="shared" si="263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6"/>
        <v>42103.535254629634</v>
      </c>
      <c r="T2785" s="10">
        <f t="shared" si="26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8226</v>
      </c>
      <c r="I2786">
        <v>1414608843</v>
      </c>
      <c r="J2786">
        <v>1412794443</v>
      </c>
      <c r="K2786" t="b">
        <v>0</v>
      </c>
      <c r="L2786" s="7">
        <v>108</v>
      </c>
      <c r="M2786" t="b">
        <v>1</v>
      </c>
      <c r="N2786" t="s">
        <v>8251</v>
      </c>
      <c r="O2786" s="5">
        <f t="shared" si="262"/>
        <v>119</v>
      </c>
      <c r="P2786" s="6">
        <f t="shared" si="263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6"/>
        <v>41920.787534722222</v>
      </c>
      <c r="T2786" s="10">
        <f t="shared" si="26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8226</v>
      </c>
      <c r="I2787">
        <v>1470430800</v>
      </c>
      <c r="J2787">
        <v>1467865967</v>
      </c>
      <c r="K2787" t="b">
        <v>0</v>
      </c>
      <c r="L2787" s="7">
        <v>142</v>
      </c>
      <c r="M2787" t="b">
        <v>1</v>
      </c>
      <c r="N2787" t="s">
        <v>8251</v>
      </c>
      <c r="O2787" s="5">
        <f t="shared" si="262"/>
        <v>104.67999999999999</v>
      </c>
      <c r="P2787" s="6">
        <f t="shared" si="263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6"/>
        <v>42558.189432870371</v>
      </c>
      <c r="T2787" s="10">
        <f t="shared" si="26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8227</v>
      </c>
      <c r="I2788">
        <v>1404913180</v>
      </c>
      <c r="J2788">
        <v>1403703580</v>
      </c>
      <c r="K2788" t="b">
        <v>0</v>
      </c>
      <c r="L2788" s="7">
        <v>74</v>
      </c>
      <c r="M2788" t="b">
        <v>1</v>
      </c>
      <c r="N2788" t="s">
        <v>8251</v>
      </c>
      <c r="O2788" s="5">
        <f t="shared" si="262"/>
        <v>117.83999999999999</v>
      </c>
      <c r="P2788" s="6">
        <f t="shared" si="263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6"/>
        <v>41815.569212962961</v>
      </c>
      <c r="T2788" s="10">
        <f t="shared" si="26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8226</v>
      </c>
      <c r="I2789">
        <v>1405658752</v>
      </c>
      <c r="J2789">
        <v>1403066752</v>
      </c>
      <c r="K2789" t="b">
        <v>0</v>
      </c>
      <c r="L2789" s="7">
        <v>38</v>
      </c>
      <c r="M2789" t="b">
        <v>1</v>
      </c>
      <c r="N2789" t="s">
        <v>8251</v>
      </c>
      <c r="O2789" s="5">
        <f t="shared" si="262"/>
        <v>119.7</v>
      </c>
      <c r="P2789" s="6">
        <f t="shared" si="263"/>
        <v>31.5</v>
      </c>
      <c r="Q2789" t="str">
        <f t="shared" si="264"/>
        <v>theater</v>
      </c>
      <c r="R2789" t="str">
        <f t="shared" si="265"/>
        <v>plays</v>
      </c>
      <c r="S2789" s="10">
        <f t="shared" si="266"/>
        <v>41808.198518518519</v>
      </c>
      <c r="T2789" s="10">
        <f t="shared" si="26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8226</v>
      </c>
      <c r="I2790">
        <v>1469811043</v>
      </c>
      <c r="J2790">
        <v>1467219043</v>
      </c>
      <c r="K2790" t="b">
        <v>0</v>
      </c>
      <c r="L2790" s="7">
        <v>20</v>
      </c>
      <c r="M2790" t="b">
        <v>1</v>
      </c>
      <c r="N2790" t="s">
        <v>8251</v>
      </c>
      <c r="O2790" s="5">
        <f t="shared" si="262"/>
        <v>102.49999999999999</v>
      </c>
      <c r="P2790" s="6">
        <f t="shared" si="263"/>
        <v>102.5</v>
      </c>
      <c r="Q2790" t="str">
        <f t="shared" si="264"/>
        <v>theater</v>
      </c>
      <c r="R2790" t="str">
        <f t="shared" si="265"/>
        <v>plays</v>
      </c>
      <c r="S2790" s="10">
        <f t="shared" si="266"/>
        <v>42550.701886574068</v>
      </c>
      <c r="T2790" s="10">
        <f t="shared" si="26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8226</v>
      </c>
      <c r="I2791">
        <v>1426132800</v>
      </c>
      <c r="J2791">
        <v>1424477934</v>
      </c>
      <c r="K2791" t="b">
        <v>0</v>
      </c>
      <c r="L2791" s="7">
        <v>24</v>
      </c>
      <c r="M2791" t="b">
        <v>1</v>
      </c>
      <c r="N2791" t="s">
        <v>8251</v>
      </c>
      <c r="O2791" s="5">
        <f t="shared" si="262"/>
        <v>101.16666666666667</v>
      </c>
      <c r="P2791" s="6">
        <f t="shared" si="263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6"/>
        <v>42056.013124999998</v>
      </c>
      <c r="T2791" s="10">
        <f t="shared" si="26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8226</v>
      </c>
      <c r="I2792">
        <v>1423693903</v>
      </c>
      <c r="J2792">
        <v>1421101903</v>
      </c>
      <c r="K2792" t="b">
        <v>0</v>
      </c>
      <c r="L2792" s="7">
        <v>66</v>
      </c>
      <c r="M2792" t="b">
        <v>1</v>
      </c>
      <c r="N2792" t="s">
        <v>8251</v>
      </c>
      <c r="O2792" s="5">
        <f t="shared" si="262"/>
        <v>105.33333333333333</v>
      </c>
      <c r="P2792" s="6">
        <f t="shared" si="263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6"/>
        <v>42016.938692129625</v>
      </c>
      <c r="T2792" s="10">
        <f t="shared" si="26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8226</v>
      </c>
      <c r="I2793">
        <v>1473393600</v>
      </c>
      <c r="J2793">
        <v>1470778559</v>
      </c>
      <c r="K2793" t="b">
        <v>0</v>
      </c>
      <c r="L2793" s="7">
        <v>28</v>
      </c>
      <c r="M2793" t="b">
        <v>1</v>
      </c>
      <c r="N2793" t="s">
        <v>8251</v>
      </c>
      <c r="O2793" s="5">
        <f t="shared" si="262"/>
        <v>102.49999999999999</v>
      </c>
      <c r="P2793" s="6">
        <f t="shared" si="263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6"/>
        <v>42591.899988425925</v>
      </c>
      <c r="T2793" s="10">
        <f t="shared" si="26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8226</v>
      </c>
      <c r="I2794">
        <v>1439357559</v>
      </c>
      <c r="J2794">
        <v>1435469559</v>
      </c>
      <c r="K2794" t="b">
        <v>0</v>
      </c>
      <c r="L2794" s="7">
        <v>24</v>
      </c>
      <c r="M2794" t="b">
        <v>1</v>
      </c>
      <c r="N2794" t="s">
        <v>8251</v>
      </c>
      <c r="O2794" s="5">
        <f t="shared" si="262"/>
        <v>107.60000000000001</v>
      </c>
      <c r="P2794" s="6">
        <f t="shared" si="263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6"/>
        <v>42183.231006944443</v>
      </c>
      <c r="T2794" s="10">
        <f t="shared" si="26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8224</v>
      </c>
      <c r="H2795" t="s">
        <v>8228</v>
      </c>
      <c r="I2795">
        <v>1437473005</v>
      </c>
      <c r="J2795">
        <v>1434881005</v>
      </c>
      <c r="K2795" t="b">
        <v>0</v>
      </c>
      <c r="L2795" s="7">
        <v>73</v>
      </c>
      <c r="M2795" t="b">
        <v>1</v>
      </c>
      <c r="N2795" t="s">
        <v>8251</v>
      </c>
      <c r="O2795" s="5">
        <f t="shared" si="262"/>
        <v>110.5675</v>
      </c>
      <c r="P2795" s="6">
        <f t="shared" si="263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6"/>
        <v>42176.419039351851</v>
      </c>
      <c r="T2795" s="10">
        <f t="shared" si="26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8227</v>
      </c>
      <c r="I2796">
        <v>1457031600</v>
      </c>
      <c r="J2796">
        <v>1455640559</v>
      </c>
      <c r="K2796" t="b">
        <v>0</v>
      </c>
      <c r="L2796" s="7">
        <v>3</v>
      </c>
      <c r="M2796" t="b">
        <v>1</v>
      </c>
      <c r="N2796" t="s">
        <v>8251</v>
      </c>
      <c r="O2796" s="5">
        <f t="shared" si="262"/>
        <v>150</v>
      </c>
      <c r="P2796" s="6">
        <f t="shared" si="263"/>
        <v>25</v>
      </c>
      <c r="Q2796" t="str">
        <f t="shared" si="264"/>
        <v>theater</v>
      </c>
      <c r="R2796" t="str">
        <f t="shared" si="265"/>
        <v>plays</v>
      </c>
      <c r="S2796" s="10">
        <f t="shared" si="266"/>
        <v>42416.691655092596</v>
      </c>
      <c r="T2796" s="10">
        <f t="shared" si="26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8226</v>
      </c>
      <c r="I2797">
        <v>1402095600</v>
      </c>
      <c r="J2797">
        <v>1400675841</v>
      </c>
      <c r="K2797" t="b">
        <v>0</v>
      </c>
      <c r="L2797" s="7">
        <v>20</v>
      </c>
      <c r="M2797" t="b">
        <v>1</v>
      </c>
      <c r="N2797" t="s">
        <v>8251</v>
      </c>
      <c r="O2797" s="5">
        <f t="shared" si="262"/>
        <v>104.28571428571429</v>
      </c>
      <c r="P2797" s="6">
        <f t="shared" si="263"/>
        <v>36.5</v>
      </c>
      <c r="Q2797" t="str">
        <f t="shared" si="264"/>
        <v>theater</v>
      </c>
      <c r="R2797" t="str">
        <f t="shared" si="265"/>
        <v>plays</v>
      </c>
      <c r="S2797" s="10">
        <f t="shared" si="266"/>
        <v>41780.525937500002</v>
      </c>
      <c r="T2797" s="10">
        <f t="shared" si="26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8227</v>
      </c>
      <c r="I2798">
        <v>1404564028</v>
      </c>
      <c r="J2798">
        <v>1401972028</v>
      </c>
      <c r="K2798" t="b">
        <v>0</v>
      </c>
      <c r="L2798" s="7">
        <v>21</v>
      </c>
      <c r="M2798" t="b">
        <v>1</v>
      </c>
      <c r="N2798" t="s">
        <v>8251</v>
      </c>
      <c r="O2798" s="5">
        <f t="shared" si="262"/>
        <v>115.5</v>
      </c>
      <c r="P2798" s="6">
        <f t="shared" si="263"/>
        <v>44</v>
      </c>
      <c r="Q2798" t="str">
        <f t="shared" si="264"/>
        <v>theater</v>
      </c>
      <c r="R2798" t="str">
        <f t="shared" si="265"/>
        <v>plays</v>
      </c>
      <c r="S2798" s="10">
        <f t="shared" si="266"/>
        <v>41795.528101851851</v>
      </c>
      <c r="T2798" s="10">
        <f t="shared" si="26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8227</v>
      </c>
      <c r="I2799">
        <v>1404858840</v>
      </c>
      <c r="J2799">
        <v>1402266840</v>
      </c>
      <c r="K2799" t="b">
        <v>0</v>
      </c>
      <c r="L2799" s="7">
        <v>94</v>
      </c>
      <c r="M2799" t="b">
        <v>1</v>
      </c>
      <c r="N2799" t="s">
        <v>8251</v>
      </c>
      <c r="O2799" s="5">
        <f t="shared" ref="O2799:O2862" si="268">(E2799/D2799)*100</f>
        <v>102.64512500000001</v>
      </c>
      <c r="P2799" s="6">
        <f t="shared" si="263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6"/>
        <v>41798.94027777778</v>
      </c>
      <c r="T2799" s="10">
        <f t="shared" si="26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8227</v>
      </c>
      <c r="I2800">
        <v>1438358400</v>
      </c>
      <c r="J2800">
        <v>1437063121</v>
      </c>
      <c r="K2800" t="b">
        <v>0</v>
      </c>
      <c r="L2800" s="7">
        <v>139</v>
      </c>
      <c r="M2800" t="b">
        <v>1</v>
      </c>
      <c r="N2800" t="s">
        <v>8251</v>
      </c>
      <c r="O2800" s="5">
        <f t="shared" si="268"/>
        <v>101.4</v>
      </c>
      <c r="P2800" s="6">
        <f t="shared" si="263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6"/>
        <v>42201.675011574072</v>
      </c>
      <c r="T2800" s="10">
        <f t="shared" si="26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8227</v>
      </c>
      <c r="I2801">
        <v>1466179200</v>
      </c>
      <c r="J2801">
        <v>1463466070</v>
      </c>
      <c r="K2801" t="b">
        <v>0</v>
      </c>
      <c r="L2801" s="7">
        <v>130</v>
      </c>
      <c r="M2801" t="b">
        <v>1</v>
      </c>
      <c r="N2801" t="s">
        <v>8251</v>
      </c>
      <c r="O2801" s="5">
        <f t="shared" si="268"/>
        <v>116.6348</v>
      </c>
      <c r="P2801" s="6">
        <f t="shared" si="263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6"/>
        <v>42507.264699074076</v>
      </c>
      <c r="T2801" s="10">
        <f t="shared" si="26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8227</v>
      </c>
      <c r="I2802">
        <v>1420377366</v>
      </c>
      <c r="J2802">
        <v>1415193366</v>
      </c>
      <c r="K2802" t="b">
        <v>0</v>
      </c>
      <c r="L2802" s="7">
        <v>31</v>
      </c>
      <c r="M2802" t="b">
        <v>1</v>
      </c>
      <c r="N2802" t="s">
        <v>8251</v>
      </c>
      <c r="O2802" s="5">
        <f t="shared" si="268"/>
        <v>133</v>
      </c>
      <c r="P2802" s="6">
        <f t="shared" si="263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6"/>
        <v>41948.552847222221</v>
      </c>
      <c r="T2802" s="10">
        <f t="shared" si="26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8224</v>
      </c>
      <c r="H2803" t="s">
        <v>8228</v>
      </c>
      <c r="I2803">
        <v>1412938800</v>
      </c>
      <c r="J2803">
        <v>1411019409</v>
      </c>
      <c r="K2803" t="b">
        <v>0</v>
      </c>
      <c r="L2803" s="7">
        <v>13</v>
      </c>
      <c r="M2803" t="b">
        <v>1</v>
      </c>
      <c r="N2803" t="s">
        <v>8251</v>
      </c>
      <c r="O2803" s="5">
        <f t="shared" si="268"/>
        <v>133.20000000000002</v>
      </c>
      <c r="P2803" s="6">
        <f t="shared" si="263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6"/>
        <v>41900.243159722224</v>
      </c>
      <c r="T2803" s="10">
        <f t="shared" si="26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8227</v>
      </c>
      <c r="I2804">
        <v>1438875107</v>
      </c>
      <c r="J2804">
        <v>1436283107</v>
      </c>
      <c r="K2804" t="b">
        <v>0</v>
      </c>
      <c r="L2804" s="7">
        <v>90</v>
      </c>
      <c r="M2804" t="b">
        <v>1</v>
      </c>
      <c r="N2804" t="s">
        <v>8251</v>
      </c>
      <c r="O2804" s="5">
        <f t="shared" si="268"/>
        <v>101.83333333333333</v>
      </c>
      <c r="P2804" s="6">
        <f t="shared" si="263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6"/>
        <v>42192.64707175926</v>
      </c>
      <c r="T2804" s="10">
        <f t="shared" si="26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8226</v>
      </c>
      <c r="I2805">
        <v>1437004800</v>
      </c>
      <c r="J2805">
        <v>1433295276</v>
      </c>
      <c r="K2805" t="b">
        <v>0</v>
      </c>
      <c r="L2805" s="7">
        <v>141</v>
      </c>
      <c r="M2805" t="b">
        <v>1</v>
      </c>
      <c r="N2805" t="s">
        <v>8251</v>
      </c>
      <c r="O2805" s="5">
        <f t="shared" si="268"/>
        <v>127.95</v>
      </c>
      <c r="P2805" s="6">
        <f t="shared" si="263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6"/>
        <v>42158.065694444449</v>
      </c>
      <c r="T2805" s="10">
        <f t="shared" si="26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8227</v>
      </c>
      <c r="I2806">
        <v>1411987990</v>
      </c>
      <c r="J2806">
        <v>1409395990</v>
      </c>
      <c r="K2806" t="b">
        <v>0</v>
      </c>
      <c r="L2806" s="7">
        <v>23</v>
      </c>
      <c r="M2806" t="b">
        <v>1</v>
      </c>
      <c r="N2806" t="s">
        <v>8251</v>
      </c>
      <c r="O2806" s="5">
        <f t="shared" si="268"/>
        <v>114.99999999999999</v>
      </c>
      <c r="P2806" s="6">
        <f t="shared" si="263"/>
        <v>50</v>
      </c>
      <c r="Q2806" t="str">
        <f t="shared" si="264"/>
        <v>theater</v>
      </c>
      <c r="R2806" t="str">
        <f t="shared" si="265"/>
        <v>plays</v>
      </c>
      <c r="S2806" s="10">
        <f t="shared" si="266"/>
        <v>41881.453587962962</v>
      </c>
      <c r="T2806" s="10">
        <f t="shared" si="26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8227</v>
      </c>
      <c r="I2807">
        <v>1440245273</v>
      </c>
      <c r="J2807">
        <v>1438085273</v>
      </c>
      <c r="K2807" t="b">
        <v>0</v>
      </c>
      <c r="L2807" s="7">
        <v>18</v>
      </c>
      <c r="M2807" t="b">
        <v>1</v>
      </c>
      <c r="N2807" t="s">
        <v>8251</v>
      </c>
      <c r="O2807" s="5">
        <f t="shared" si="268"/>
        <v>110.00000000000001</v>
      </c>
      <c r="P2807" s="6">
        <f t="shared" si="263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6"/>
        <v>42213.505474537036</v>
      </c>
      <c r="T2807" s="10">
        <f t="shared" si="26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8227</v>
      </c>
      <c r="I2808">
        <v>1438772400</v>
      </c>
      <c r="J2808">
        <v>1435645490</v>
      </c>
      <c r="K2808" t="b">
        <v>0</v>
      </c>
      <c r="L2808" s="7">
        <v>76</v>
      </c>
      <c r="M2808" t="b">
        <v>1</v>
      </c>
      <c r="N2808" t="s">
        <v>8251</v>
      </c>
      <c r="O2808" s="5">
        <f t="shared" si="268"/>
        <v>112.1</v>
      </c>
      <c r="P2808" s="6">
        <f t="shared" si="263"/>
        <v>44.25</v>
      </c>
      <c r="Q2808" t="str">
        <f t="shared" si="264"/>
        <v>theater</v>
      </c>
      <c r="R2808" t="str">
        <f t="shared" si="265"/>
        <v>plays</v>
      </c>
      <c r="S2808" s="10">
        <f t="shared" si="266"/>
        <v>42185.267245370371</v>
      </c>
      <c r="T2808" s="10">
        <f t="shared" si="26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8226</v>
      </c>
      <c r="I2809">
        <v>1435611438</v>
      </c>
      <c r="J2809">
        <v>1433019438</v>
      </c>
      <c r="K2809" t="b">
        <v>0</v>
      </c>
      <c r="L2809" s="7">
        <v>93</v>
      </c>
      <c r="M2809" t="b">
        <v>1</v>
      </c>
      <c r="N2809" t="s">
        <v>8251</v>
      </c>
      <c r="O2809" s="5">
        <f t="shared" si="268"/>
        <v>126</v>
      </c>
      <c r="P2809" s="6">
        <f t="shared" si="263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6"/>
        <v>42154.873124999998</v>
      </c>
      <c r="T2809" s="10">
        <f t="shared" si="26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8226</v>
      </c>
      <c r="I2810">
        <v>1440274735</v>
      </c>
      <c r="J2810">
        <v>1437682735</v>
      </c>
      <c r="K2810" t="b">
        <v>0</v>
      </c>
      <c r="L2810" s="7">
        <v>69</v>
      </c>
      <c r="M2810" t="b">
        <v>1</v>
      </c>
      <c r="N2810" t="s">
        <v>8251</v>
      </c>
      <c r="O2810" s="5">
        <f t="shared" si="268"/>
        <v>100.24444444444444</v>
      </c>
      <c r="P2810" s="6">
        <f t="shared" si="263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6"/>
        <v>42208.84646990741</v>
      </c>
      <c r="T2810" s="10">
        <f t="shared" si="26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8226</v>
      </c>
      <c r="I2811">
        <v>1459348740</v>
      </c>
      <c r="J2811">
        <v>1458647725</v>
      </c>
      <c r="K2811" t="b">
        <v>0</v>
      </c>
      <c r="L2811" s="7">
        <v>21</v>
      </c>
      <c r="M2811" t="b">
        <v>1</v>
      </c>
      <c r="N2811" t="s">
        <v>8251</v>
      </c>
      <c r="O2811" s="5">
        <f t="shared" si="268"/>
        <v>102.4</v>
      </c>
      <c r="P2811" s="6">
        <f t="shared" si="263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6"/>
        <v>42451.496817129635</v>
      </c>
      <c r="T2811" s="10">
        <f t="shared" si="26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8226</v>
      </c>
      <c r="I2812">
        <v>1401595140</v>
      </c>
      <c r="J2812">
        <v>1398828064</v>
      </c>
      <c r="K2812" t="b">
        <v>0</v>
      </c>
      <c r="L2812" s="7">
        <v>57</v>
      </c>
      <c r="M2812" t="b">
        <v>1</v>
      </c>
      <c r="N2812" t="s">
        <v>8251</v>
      </c>
      <c r="O2812" s="5">
        <f t="shared" si="268"/>
        <v>108.2</v>
      </c>
      <c r="P2812" s="6">
        <f t="shared" si="263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6"/>
        <v>41759.13962962963</v>
      </c>
      <c r="T2812" s="10">
        <f t="shared" si="26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8227</v>
      </c>
      <c r="I2813">
        <v>1424692503</v>
      </c>
      <c r="J2813">
        <v>1422100503</v>
      </c>
      <c r="K2813" t="b">
        <v>0</v>
      </c>
      <c r="L2813" s="7">
        <v>108</v>
      </c>
      <c r="M2813" t="b">
        <v>1</v>
      </c>
      <c r="N2813" t="s">
        <v>8251</v>
      </c>
      <c r="O2813" s="5">
        <f t="shared" si="268"/>
        <v>100.27</v>
      </c>
      <c r="P2813" s="6">
        <f t="shared" si="263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6"/>
        <v>42028.496562500004</v>
      </c>
      <c r="T2813" s="10">
        <f t="shared" si="26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8224</v>
      </c>
      <c r="H2814" t="s">
        <v>8231</v>
      </c>
      <c r="I2814">
        <v>1428292800</v>
      </c>
      <c r="J2814">
        <v>1424368298</v>
      </c>
      <c r="K2814" t="b">
        <v>0</v>
      </c>
      <c r="L2814" s="7">
        <v>83</v>
      </c>
      <c r="M2814" t="b">
        <v>1</v>
      </c>
      <c r="N2814" t="s">
        <v>8251</v>
      </c>
      <c r="O2814" s="5">
        <f t="shared" si="268"/>
        <v>113.3</v>
      </c>
      <c r="P2814" s="6">
        <f t="shared" si="263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6"/>
        <v>42054.74418981481</v>
      </c>
      <c r="T2814" s="10">
        <f t="shared" si="26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8226</v>
      </c>
      <c r="I2815">
        <v>1481737761</v>
      </c>
      <c r="J2815">
        <v>1479577761</v>
      </c>
      <c r="K2815" t="b">
        <v>0</v>
      </c>
      <c r="L2815" s="7">
        <v>96</v>
      </c>
      <c r="M2815" t="b">
        <v>1</v>
      </c>
      <c r="N2815" t="s">
        <v>8251</v>
      </c>
      <c r="O2815" s="5">
        <f t="shared" si="268"/>
        <v>127.57571428571428</v>
      </c>
      <c r="P2815" s="6">
        <f t="shared" si="263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6"/>
        <v>42693.742604166662</v>
      </c>
      <c r="T2815" s="10">
        <f t="shared" si="26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8227</v>
      </c>
      <c r="I2816">
        <v>1431164115</v>
      </c>
      <c r="J2816">
        <v>1428572115</v>
      </c>
      <c r="K2816" t="b">
        <v>0</v>
      </c>
      <c r="L2816" s="7">
        <v>64</v>
      </c>
      <c r="M2816" t="b">
        <v>1</v>
      </c>
      <c r="N2816" t="s">
        <v>8251</v>
      </c>
      <c r="O2816" s="5">
        <f t="shared" si="268"/>
        <v>107.73333333333332</v>
      </c>
      <c r="P2816" s="6">
        <f t="shared" si="263"/>
        <v>25.25</v>
      </c>
      <c r="Q2816" t="str">
        <f t="shared" si="264"/>
        <v>theater</v>
      </c>
      <c r="R2816" t="str">
        <f t="shared" si="265"/>
        <v>plays</v>
      </c>
      <c r="S2816" s="10">
        <f t="shared" si="266"/>
        <v>42103.399479166663</v>
      </c>
      <c r="T2816" s="10">
        <f t="shared" si="26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8224</v>
      </c>
      <c r="H2817" t="s">
        <v>8231</v>
      </c>
      <c r="I2817">
        <v>1470595109</v>
      </c>
      <c r="J2817">
        <v>1468003109</v>
      </c>
      <c r="K2817" t="b">
        <v>0</v>
      </c>
      <c r="L2817" s="7">
        <v>14</v>
      </c>
      <c r="M2817" t="b">
        <v>1</v>
      </c>
      <c r="N2817" t="s">
        <v>8251</v>
      </c>
      <c r="O2817" s="5">
        <f t="shared" si="268"/>
        <v>242</v>
      </c>
      <c r="P2817" s="6">
        <f t="shared" si="263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6"/>
        <v>42559.776724537034</v>
      </c>
      <c r="T2817" s="10">
        <f t="shared" si="26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8227</v>
      </c>
      <c r="I2818">
        <v>1438531200</v>
      </c>
      <c r="J2818">
        <v>1435921992</v>
      </c>
      <c r="K2818" t="b">
        <v>0</v>
      </c>
      <c r="L2818" s="7">
        <v>169</v>
      </c>
      <c r="M2818" t="b">
        <v>1</v>
      </c>
      <c r="N2818" t="s">
        <v>8251</v>
      </c>
      <c r="O2818" s="5">
        <f t="shared" si="268"/>
        <v>141.56666666666666</v>
      </c>
      <c r="P2818" s="6">
        <f t="shared" si="263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6"/>
        <v>42188.467499999999</v>
      </c>
      <c r="T2818" s="10">
        <f t="shared" si="26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8227</v>
      </c>
      <c r="I2819">
        <v>1425136462</v>
      </c>
      <c r="J2819">
        <v>1421680462</v>
      </c>
      <c r="K2819" t="b">
        <v>0</v>
      </c>
      <c r="L2819" s="7">
        <v>33</v>
      </c>
      <c r="M2819" t="b">
        <v>1</v>
      </c>
      <c r="N2819" t="s">
        <v>8251</v>
      </c>
      <c r="O2819" s="5">
        <f t="shared" si="268"/>
        <v>130</v>
      </c>
      <c r="P2819" s="6">
        <f t="shared" ref="P2819:P2882" si="269">IF(L2819,E2819/L2819,0)</f>
        <v>23.636363636363637</v>
      </c>
      <c r="Q2819" t="str">
        <f t="shared" ref="Q2819:Q2882" si="270">LEFT(N2819,SEARCH("/",N2819,1)-1)</f>
        <v>theater</v>
      </c>
      <c r="R2819" t="str">
        <f t="shared" ref="R2819:R2882" si="271">RIGHT(N2819,LEN(N2819)-SEARCH("/",N2819))</f>
        <v>plays</v>
      </c>
      <c r="S2819" s="10">
        <f t="shared" ref="S2819:S2882" si="272">(((J2819/60)/60/24)+DATE(1970,1,1))</f>
        <v>42023.634976851856</v>
      </c>
      <c r="T2819" s="10">
        <f t="shared" ref="T2819:T2882" si="273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8226</v>
      </c>
      <c r="I2820">
        <v>1443018086</v>
      </c>
      <c r="J2820">
        <v>1441290086</v>
      </c>
      <c r="K2820" t="b">
        <v>0</v>
      </c>
      <c r="L2820" s="7">
        <v>102</v>
      </c>
      <c r="M2820" t="b">
        <v>1</v>
      </c>
      <c r="N2820" t="s">
        <v>8251</v>
      </c>
      <c r="O2820" s="5">
        <f t="shared" si="268"/>
        <v>106.03</v>
      </c>
      <c r="P2820" s="6">
        <f t="shared" si="269"/>
        <v>103.95098039215686</v>
      </c>
      <c r="Q2820" t="str">
        <f t="shared" si="270"/>
        <v>theater</v>
      </c>
      <c r="R2820" t="str">
        <f t="shared" si="271"/>
        <v>plays</v>
      </c>
      <c r="S2820" s="10">
        <f t="shared" si="272"/>
        <v>42250.598217592589</v>
      </c>
      <c r="T2820" s="10">
        <f t="shared" si="27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8227</v>
      </c>
      <c r="I2821">
        <v>1434285409</v>
      </c>
      <c r="J2821">
        <v>1431693409</v>
      </c>
      <c r="K2821" t="b">
        <v>0</v>
      </c>
      <c r="L2821" s="7">
        <v>104</v>
      </c>
      <c r="M2821" t="b">
        <v>1</v>
      </c>
      <c r="N2821" t="s">
        <v>8251</v>
      </c>
      <c r="O2821" s="5">
        <f t="shared" si="268"/>
        <v>104.80000000000001</v>
      </c>
      <c r="P2821" s="6">
        <f t="shared" si="269"/>
        <v>50.384615384615387</v>
      </c>
      <c r="Q2821" t="str">
        <f t="shared" si="270"/>
        <v>theater</v>
      </c>
      <c r="R2821" t="str">
        <f t="shared" si="271"/>
        <v>plays</v>
      </c>
      <c r="S2821" s="10">
        <f t="shared" si="272"/>
        <v>42139.525567129633</v>
      </c>
      <c r="T2821" s="10">
        <f t="shared" si="27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8227</v>
      </c>
      <c r="I2822">
        <v>1456444800</v>
      </c>
      <c r="J2822">
        <v>1454337589</v>
      </c>
      <c r="K2822" t="b">
        <v>0</v>
      </c>
      <c r="L2822" s="7">
        <v>20</v>
      </c>
      <c r="M2822" t="b">
        <v>1</v>
      </c>
      <c r="N2822" t="s">
        <v>8251</v>
      </c>
      <c r="O2822" s="5">
        <f t="shared" si="268"/>
        <v>136</v>
      </c>
      <c r="P2822" s="6">
        <f t="shared" si="269"/>
        <v>13.6</v>
      </c>
      <c r="Q2822" t="str">
        <f t="shared" si="270"/>
        <v>theater</v>
      </c>
      <c r="R2822" t="str">
        <f t="shared" si="271"/>
        <v>plays</v>
      </c>
      <c r="S2822" s="10">
        <f t="shared" si="272"/>
        <v>42401.610983796301</v>
      </c>
      <c r="T2822" s="10">
        <f t="shared" si="27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8227</v>
      </c>
      <c r="I2823">
        <v>1411510135</v>
      </c>
      <c r="J2823">
        <v>1408918135</v>
      </c>
      <c r="K2823" t="b">
        <v>0</v>
      </c>
      <c r="L2823" s="7">
        <v>35</v>
      </c>
      <c r="M2823" t="b">
        <v>1</v>
      </c>
      <c r="N2823" t="s">
        <v>8251</v>
      </c>
      <c r="O2823" s="5">
        <f t="shared" si="268"/>
        <v>100</v>
      </c>
      <c r="P2823" s="6">
        <f t="shared" si="269"/>
        <v>28.571428571428573</v>
      </c>
      <c r="Q2823" t="str">
        <f t="shared" si="270"/>
        <v>theater</v>
      </c>
      <c r="R2823" t="str">
        <f t="shared" si="271"/>
        <v>plays</v>
      </c>
      <c r="S2823" s="10">
        <f t="shared" si="272"/>
        <v>41875.922858796301</v>
      </c>
      <c r="T2823" s="10">
        <f t="shared" si="27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8226</v>
      </c>
      <c r="I2824">
        <v>1427469892</v>
      </c>
      <c r="J2824">
        <v>1424881492</v>
      </c>
      <c r="K2824" t="b">
        <v>0</v>
      </c>
      <c r="L2824" s="7">
        <v>94</v>
      </c>
      <c r="M2824" t="b">
        <v>1</v>
      </c>
      <c r="N2824" t="s">
        <v>8251</v>
      </c>
      <c r="O2824" s="5">
        <f t="shared" si="268"/>
        <v>100</v>
      </c>
      <c r="P2824" s="6">
        <f t="shared" si="269"/>
        <v>63.829787234042556</v>
      </c>
      <c r="Q2824" t="str">
        <f t="shared" si="270"/>
        <v>theater</v>
      </c>
      <c r="R2824" t="str">
        <f t="shared" si="271"/>
        <v>plays</v>
      </c>
      <c r="S2824" s="10">
        <f t="shared" si="272"/>
        <v>42060.683935185181</v>
      </c>
      <c r="T2824" s="10">
        <f t="shared" si="27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8227</v>
      </c>
      <c r="I2825">
        <v>1427842740</v>
      </c>
      <c r="J2825">
        <v>1425428206</v>
      </c>
      <c r="K2825" t="b">
        <v>0</v>
      </c>
      <c r="L2825" s="7">
        <v>14</v>
      </c>
      <c r="M2825" t="b">
        <v>1</v>
      </c>
      <c r="N2825" t="s">
        <v>8251</v>
      </c>
      <c r="O2825" s="5">
        <f t="shared" si="268"/>
        <v>124</v>
      </c>
      <c r="P2825" s="6">
        <f t="shared" si="269"/>
        <v>8.8571428571428577</v>
      </c>
      <c r="Q2825" t="str">
        <f t="shared" si="270"/>
        <v>theater</v>
      </c>
      <c r="R2825" t="str">
        <f t="shared" si="271"/>
        <v>plays</v>
      </c>
      <c r="S2825" s="10">
        <f t="shared" si="272"/>
        <v>42067.011643518519</v>
      </c>
      <c r="T2825" s="10">
        <f t="shared" si="27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8226</v>
      </c>
      <c r="I2826">
        <v>1434159780</v>
      </c>
      <c r="J2826">
        <v>1431412196</v>
      </c>
      <c r="K2826" t="b">
        <v>0</v>
      </c>
      <c r="L2826" s="7">
        <v>15</v>
      </c>
      <c r="M2826" t="b">
        <v>1</v>
      </c>
      <c r="N2826" t="s">
        <v>8251</v>
      </c>
      <c r="O2826" s="5">
        <f t="shared" si="268"/>
        <v>116.92307692307693</v>
      </c>
      <c r="P2826" s="6">
        <f t="shared" si="269"/>
        <v>50.666666666666664</v>
      </c>
      <c r="Q2826" t="str">
        <f t="shared" si="270"/>
        <v>theater</v>
      </c>
      <c r="R2826" t="str">
        <f t="shared" si="271"/>
        <v>plays</v>
      </c>
      <c r="S2826" s="10">
        <f t="shared" si="272"/>
        <v>42136.270787037036</v>
      </c>
      <c r="T2826" s="10">
        <f t="shared" si="27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8227</v>
      </c>
      <c r="I2827">
        <v>1449255686</v>
      </c>
      <c r="J2827">
        <v>1446663686</v>
      </c>
      <c r="K2827" t="b">
        <v>0</v>
      </c>
      <c r="L2827" s="7">
        <v>51</v>
      </c>
      <c r="M2827" t="b">
        <v>1</v>
      </c>
      <c r="N2827" t="s">
        <v>8251</v>
      </c>
      <c r="O2827" s="5">
        <f t="shared" si="268"/>
        <v>103.33333333333334</v>
      </c>
      <c r="P2827" s="6">
        <f t="shared" si="269"/>
        <v>60.784313725490193</v>
      </c>
      <c r="Q2827" t="str">
        <f t="shared" si="270"/>
        <v>theater</v>
      </c>
      <c r="R2827" t="str">
        <f t="shared" si="271"/>
        <v>plays</v>
      </c>
      <c r="S2827" s="10">
        <f t="shared" si="272"/>
        <v>42312.792662037042</v>
      </c>
      <c r="T2827" s="10">
        <f t="shared" si="27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8226</v>
      </c>
      <c r="I2828">
        <v>1436511600</v>
      </c>
      <c r="J2828">
        <v>1434415812</v>
      </c>
      <c r="K2828" t="b">
        <v>0</v>
      </c>
      <c r="L2828" s="7">
        <v>19</v>
      </c>
      <c r="M2828" t="b">
        <v>1</v>
      </c>
      <c r="N2828" t="s">
        <v>8251</v>
      </c>
      <c r="O2828" s="5">
        <f t="shared" si="268"/>
        <v>107.74999999999999</v>
      </c>
      <c r="P2828" s="6">
        <f t="shared" si="269"/>
        <v>113.42105263157895</v>
      </c>
      <c r="Q2828" t="str">
        <f t="shared" si="270"/>
        <v>theater</v>
      </c>
      <c r="R2828" t="str">
        <f t="shared" si="271"/>
        <v>plays</v>
      </c>
      <c r="S2828" s="10">
        <f t="shared" si="272"/>
        <v>42171.034861111111</v>
      </c>
      <c r="T2828" s="10">
        <f t="shared" si="27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8226</v>
      </c>
      <c r="I2829">
        <v>1464971400</v>
      </c>
      <c r="J2829">
        <v>1462379066</v>
      </c>
      <c r="K2829" t="b">
        <v>0</v>
      </c>
      <c r="L2829" s="7">
        <v>23</v>
      </c>
      <c r="M2829" t="b">
        <v>1</v>
      </c>
      <c r="N2829" t="s">
        <v>8251</v>
      </c>
      <c r="O2829" s="5">
        <f t="shared" si="268"/>
        <v>120.24999999999999</v>
      </c>
      <c r="P2829" s="6">
        <f t="shared" si="269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72"/>
        <v>42494.683634259258</v>
      </c>
      <c r="T2829" s="10">
        <f t="shared" si="27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8227</v>
      </c>
      <c r="I2830">
        <v>1443826800</v>
      </c>
      <c r="J2830">
        <v>1441606869</v>
      </c>
      <c r="K2830" t="b">
        <v>0</v>
      </c>
      <c r="L2830" s="7">
        <v>97</v>
      </c>
      <c r="M2830" t="b">
        <v>1</v>
      </c>
      <c r="N2830" t="s">
        <v>8251</v>
      </c>
      <c r="O2830" s="5">
        <f t="shared" si="268"/>
        <v>100.37894736842105</v>
      </c>
      <c r="P2830" s="6">
        <f t="shared" si="269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72"/>
        <v>42254.264687499999</v>
      </c>
      <c r="T2830" s="10">
        <f t="shared" si="27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8227</v>
      </c>
      <c r="I2831">
        <v>1464863118</v>
      </c>
      <c r="J2831">
        <v>1462443918</v>
      </c>
      <c r="K2831" t="b">
        <v>0</v>
      </c>
      <c r="L2831" s="7">
        <v>76</v>
      </c>
      <c r="M2831" t="b">
        <v>1</v>
      </c>
      <c r="N2831" t="s">
        <v>8251</v>
      </c>
      <c r="O2831" s="5">
        <f t="shared" si="268"/>
        <v>106.52</v>
      </c>
      <c r="P2831" s="6">
        <f t="shared" si="269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72"/>
        <v>42495.434236111112</v>
      </c>
      <c r="T2831" s="10">
        <f t="shared" si="27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8226</v>
      </c>
      <c r="I2832">
        <v>1399867140</v>
      </c>
      <c r="J2832">
        <v>1398802148</v>
      </c>
      <c r="K2832" t="b">
        <v>0</v>
      </c>
      <c r="L2832" s="7">
        <v>11</v>
      </c>
      <c r="M2832" t="b">
        <v>1</v>
      </c>
      <c r="N2832" t="s">
        <v>8251</v>
      </c>
      <c r="O2832" s="5">
        <f t="shared" si="268"/>
        <v>100</v>
      </c>
      <c r="P2832" s="6">
        <f t="shared" si="269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72"/>
        <v>41758.839675925927</v>
      </c>
      <c r="T2832" s="10">
        <f t="shared" si="27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8226</v>
      </c>
      <c r="I2833">
        <v>1437076070</v>
      </c>
      <c r="J2833">
        <v>1434484070</v>
      </c>
      <c r="K2833" t="b">
        <v>0</v>
      </c>
      <c r="L2833" s="7">
        <v>52</v>
      </c>
      <c r="M2833" t="b">
        <v>1</v>
      </c>
      <c r="N2833" t="s">
        <v>8251</v>
      </c>
      <c r="O2833" s="5">
        <f t="shared" si="268"/>
        <v>110.66666666666667</v>
      </c>
      <c r="P2833" s="6">
        <f t="shared" si="269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72"/>
        <v>42171.824884259258</v>
      </c>
      <c r="T2833" s="10">
        <f t="shared" si="27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8227</v>
      </c>
      <c r="I2834">
        <v>1416780000</v>
      </c>
      <c r="J2834">
        <v>1414342894</v>
      </c>
      <c r="K2834" t="b">
        <v>0</v>
      </c>
      <c r="L2834" s="7">
        <v>95</v>
      </c>
      <c r="M2834" t="b">
        <v>1</v>
      </c>
      <c r="N2834" t="s">
        <v>8251</v>
      </c>
      <c r="O2834" s="5">
        <f t="shared" si="268"/>
        <v>114.71959999999999</v>
      </c>
      <c r="P2834" s="6">
        <f t="shared" si="269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72"/>
        <v>41938.709421296298</v>
      </c>
      <c r="T2834" s="10">
        <f t="shared" si="273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8226</v>
      </c>
      <c r="I2835">
        <v>1444528800</v>
      </c>
      <c r="J2835">
        <v>1442804633</v>
      </c>
      <c r="K2835" t="b">
        <v>0</v>
      </c>
      <c r="L2835" s="7">
        <v>35</v>
      </c>
      <c r="M2835" t="b">
        <v>1</v>
      </c>
      <c r="N2835" t="s">
        <v>8251</v>
      </c>
      <c r="O2835" s="5">
        <f t="shared" si="268"/>
        <v>108.25925925925925</v>
      </c>
      <c r="P2835" s="6">
        <f t="shared" si="269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72"/>
        <v>42268.127696759257</v>
      </c>
      <c r="T2835" s="10">
        <f t="shared" si="27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8227</v>
      </c>
      <c r="I2836">
        <v>1422658930</v>
      </c>
      <c r="J2836">
        <v>1421362930</v>
      </c>
      <c r="K2836" t="b">
        <v>0</v>
      </c>
      <c r="L2836" s="7">
        <v>21</v>
      </c>
      <c r="M2836" t="b">
        <v>1</v>
      </c>
      <c r="N2836" t="s">
        <v>8251</v>
      </c>
      <c r="O2836" s="5">
        <f t="shared" si="268"/>
        <v>170</v>
      </c>
      <c r="P2836" s="6">
        <f t="shared" si="269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72"/>
        <v>42019.959837962961</v>
      </c>
      <c r="T2836" s="10">
        <f t="shared" si="27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8227</v>
      </c>
      <c r="I2837">
        <v>1449273600</v>
      </c>
      <c r="J2837">
        <v>1446742417</v>
      </c>
      <c r="K2837" t="b">
        <v>0</v>
      </c>
      <c r="L2837" s="7">
        <v>93</v>
      </c>
      <c r="M2837" t="b">
        <v>1</v>
      </c>
      <c r="N2837" t="s">
        <v>8251</v>
      </c>
      <c r="O2837" s="5">
        <f t="shared" si="268"/>
        <v>187.09899999999999</v>
      </c>
      <c r="P2837" s="6">
        <f t="shared" si="269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72"/>
        <v>42313.703900462962</v>
      </c>
      <c r="T2837" s="10">
        <f t="shared" si="27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8226</v>
      </c>
      <c r="I2838">
        <v>1487393940</v>
      </c>
      <c r="J2838">
        <v>1484115418</v>
      </c>
      <c r="K2838" t="b">
        <v>0</v>
      </c>
      <c r="L2838" s="7">
        <v>11</v>
      </c>
      <c r="M2838" t="b">
        <v>1</v>
      </c>
      <c r="N2838" t="s">
        <v>8251</v>
      </c>
      <c r="O2838" s="5">
        <f t="shared" si="268"/>
        <v>107.77777777777777</v>
      </c>
      <c r="P2838" s="6">
        <f t="shared" si="269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72"/>
        <v>42746.261782407411</v>
      </c>
      <c r="T2838" s="10">
        <f t="shared" si="27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8224</v>
      </c>
      <c r="H2839" t="s">
        <v>8231</v>
      </c>
      <c r="I2839">
        <v>1449701284</v>
      </c>
      <c r="J2839">
        <v>1446241684</v>
      </c>
      <c r="K2839" t="b">
        <v>0</v>
      </c>
      <c r="L2839" s="7">
        <v>21</v>
      </c>
      <c r="M2839" t="b">
        <v>1</v>
      </c>
      <c r="N2839" t="s">
        <v>8251</v>
      </c>
      <c r="O2839" s="5">
        <f t="shared" si="268"/>
        <v>100</v>
      </c>
      <c r="P2839" s="6">
        <f t="shared" si="269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72"/>
        <v>42307.908379629633</v>
      </c>
      <c r="T2839" s="10">
        <f t="shared" si="27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8226</v>
      </c>
      <c r="I2840">
        <v>1407967200</v>
      </c>
      <c r="J2840">
        <v>1406039696</v>
      </c>
      <c r="K2840" t="b">
        <v>0</v>
      </c>
      <c r="L2840" s="7">
        <v>54</v>
      </c>
      <c r="M2840" t="b">
        <v>1</v>
      </c>
      <c r="N2840" t="s">
        <v>8251</v>
      </c>
      <c r="O2840" s="5">
        <f t="shared" si="268"/>
        <v>120.24999999999999</v>
      </c>
      <c r="P2840" s="6">
        <f t="shared" si="269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72"/>
        <v>41842.607592592591</v>
      </c>
      <c r="T2840" s="10">
        <f t="shared" si="27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8226</v>
      </c>
      <c r="I2841">
        <v>1408942740</v>
      </c>
      <c r="J2841">
        <v>1406958354</v>
      </c>
      <c r="K2841" t="b">
        <v>0</v>
      </c>
      <c r="L2841" s="7">
        <v>31</v>
      </c>
      <c r="M2841" t="b">
        <v>1</v>
      </c>
      <c r="N2841" t="s">
        <v>8251</v>
      </c>
      <c r="O2841" s="5">
        <f t="shared" si="268"/>
        <v>111.42857142857143</v>
      </c>
      <c r="P2841" s="6">
        <f t="shared" si="269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72"/>
        <v>41853.240208333329</v>
      </c>
      <c r="T2841" s="10">
        <f t="shared" si="27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8227</v>
      </c>
      <c r="I2842">
        <v>1426698000</v>
      </c>
      <c r="J2842">
        <v>1424825479</v>
      </c>
      <c r="K2842" t="b">
        <v>0</v>
      </c>
      <c r="L2842" s="7">
        <v>132</v>
      </c>
      <c r="M2842" t="b">
        <v>1</v>
      </c>
      <c r="N2842" t="s">
        <v>8251</v>
      </c>
      <c r="O2842" s="5">
        <f t="shared" si="268"/>
        <v>104</v>
      </c>
      <c r="P2842" s="6">
        <f t="shared" si="269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72"/>
        <v>42060.035636574074</v>
      </c>
      <c r="T2842" s="10">
        <f t="shared" si="27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8224</v>
      </c>
      <c r="H2843" t="s">
        <v>8227</v>
      </c>
      <c r="I2843">
        <v>1450032297</v>
      </c>
      <c r="J2843">
        <v>1444844697</v>
      </c>
      <c r="K2843" t="b">
        <v>0</v>
      </c>
      <c r="L2843" s="7">
        <v>1</v>
      </c>
      <c r="M2843" t="b">
        <v>0</v>
      </c>
      <c r="N2843" t="s">
        <v>8251</v>
      </c>
      <c r="O2843" s="5">
        <f t="shared" si="268"/>
        <v>1</v>
      </c>
      <c r="P2843" s="6">
        <f t="shared" si="269"/>
        <v>10</v>
      </c>
      <c r="Q2843" t="str">
        <f t="shared" si="270"/>
        <v>theater</v>
      </c>
      <c r="R2843" t="str">
        <f t="shared" si="271"/>
        <v>plays</v>
      </c>
      <c r="S2843" s="10">
        <f t="shared" si="272"/>
        <v>42291.739548611105</v>
      </c>
      <c r="T2843" s="10">
        <f t="shared" si="27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8224</v>
      </c>
      <c r="H2844" t="s">
        <v>8227</v>
      </c>
      <c r="I2844">
        <v>1403348400</v>
      </c>
      <c r="J2844">
        <v>1401058295</v>
      </c>
      <c r="K2844" t="b">
        <v>0</v>
      </c>
      <c r="L2844" s="7">
        <v>0</v>
      </c>
      <c r="M2844" t="b">
        <v>0</v>
      </c>
      <c r="N2844" t="s">
        <v>8251</v>
      </c>
      <c r="O2844" s="5">
        <f t="shared" si="268"/>
        <v>0</v>
      </c>
      <c r="P2844" s="6">
        <f t="shared" si="269"/>
        <v>0</v>
      </c>
      <c r="Q2844" t="str">
        <f t="shared" si="270"/>
        <v>theater</v>
      </c>
      <c r="R2844" t="str">
        <f t="shared" si="271"/>
        <v>plays</v>
      </c>
      <c r="S2844" s="10">
        <f t="shared" si="272"/>
        <v>41784.952488425923</v>
      </c>
      <c r="T2844" s="10">
        <f t="shared" si="27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8226</v>
      </c>
      <c r="I2845">
        <v>1465790400</v>
      </c>
      <c r="J2845">
        <v>1462210950</v>
      </c>
      <c r="K2845" t="b">
        <v>0</v>
      </c>
      <c r="L2845" s="7">
        <v>0</v>
      </c>
      <c r="M2845" t="b">
        <v>0</v>
      </c>
      <c r="N2845" t="s">
        <v>8251</v>
      </c>
      <c r="O2845" s="5">
        <f t="shared" si="268"/>
        <v>0</v>
      </c>
      <c r="P2845" s="6">
        <f t="shared" si="269"/>
        <v>0</v>
      </c>
      <c r="Q2845" t="str">
        <f t="shared" si="270"/>
        <v>theater</v>
      </c>
      <c r="R2845" t="str">
        <f t="shared" si="271"/>
        <v>plays</v>
      </c>
      <c r="S2845" s="10">
        <f t="shared" si="272"/>
        <v>42492.737847222219</v>
      </c>
      <c r="T2845" s="10">
        <f t="shared" si="27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8224</v>
      </c>
      <c r="H2846" t="s">
        <v>8229</v>
      </c>
      <c r="I2846">
        <v>1483535180</v>
      </c>
      <c r="J2846">
        <v>1480943180</v>
      </c>
      <c r="K2846" t="b">
        <v>0</v>
      </c>
      <c r="L2846" s="7">
        <v>1</v>
      </c>
      <c r="M2846" t="b">
        <v>0</v>
      </c>
      <c r="N2846" t="s">
        <v>8251</v>
      </c>
      <c r="O2846" s="5">
        <f t="shared" si="268"/>
        <v>5.4545454545454541</v>
      </c>
      <c r="P2846" s="6">
        <f t="shared" si="269"/>
        <v>30</v>
      </c>
      <c r="Q2846" t="str">
        <f t="shared" si="270"/>
        <v>theater</v>
      </c>
      <c r="R2846" t="str">
        <f t="shared" si="271"/>
        <v>plays</v>
      </c>
      <c r="S2846" s="10">
        <f t="shared" si="272"/>
        <v>42709.546064814815</v>
      </c>
      <c r="T2846" s="10">
        <f t="shared" si="27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8226</v>
      </c>
      <c r="I2847">
        <v>1433723033</v>
      </c>
      <c r="J2847">
        <v>1428539033</v>
      </c>
      <c r="K2847" t="b">
        <v>0</v>
      </c>
      <c r="L2847" s="7">
        <v>39</v>
      </c>
      <c r="M2847" t="b">
        <v>0</v>
      </c>
      <c r="N2847" t="s">
        <v>8251</v>
      </c>
      <c r="O2847" s="5">
        <f t="shared" si="268"/>
        <v>31.546666666666667</v>
      </c>
      <c r="P2847" s="6">
        <f t="shared" si="269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72"/>
        <v>42103.016585648147</v>
      </c>
      <c r="T2847" s="10">
        <f t="shared" si="27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8226</v>
      </c>
      <c r="I2848">
        <v>1432917394</v>
      </c>
      <c r="J2848">
        <v>1429029394</v>
      </c>
      <c r="K2848" t="b">
        <v>0</v>
      </c>
      <c r="L2848" s="7">
        <v>0</v>
      </c>
      <c r="M2848" t="b">
        <v>0</v>
      </c>
      <c r="N2848" t="s">
        <v>8251</v>
      </c>
      <c r="O2848" s="5">
        <f t="shared" si="268"/>
        <v>0</v>
      </c>
      <c r="P2848" s="6">
        <f t="shared" si="269"/>
        <v>0</v>
      </c>
      <c r="Q2848" t="str">
        <f t="shared" si="270"/>
        <v>theater</v>
      </c>
      <c r="R2848" t="str">
        <f t="shared" si="271"/>
        <v>plays</v>
      </c>
      <c r="S2848" s="10">
        <f t="shared" si="272"/>
        <v>42108.692060185189</v>
      </c>
      <c r="T2848" s="10">
        <f t="shared" si="27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8226</v>
      </c>
      <c r="I2849">
        <v>1464031265</v>
      </c>
      <c r="J2849">
        <v>1458847265</v>
      </c>
      <c r="K2849" t="b">
        <v>0</v>
      </c>
      <c r="L2849" s="7">
        <v>0</v>
      </c>
      <c r="M2849" t="b">
        <v>0</v>
      </c>
      <c r="N2849" t="s">
        <v>8251</v>
      </c>
      <c r="O2849" s="5">
        <f t="shared" si="268"/>
        <v>0</v>
      </c>
      <c r="P2849" s="6">
        <f t="shared" si="269"/>
        <v>0</v>
      </c>
      <c r="Q2849" t="str">
        <f t="shared" si="270"/>
        <v>theater</v>
      </c>
      <c r="R2849" t="str">
        <f t="shared" si="271"/>
        <v>plays</v>
      </c>
      <c r="S2849" s="10">
        <f t="shared" si="272"/>
        <v>42453.806307870371</v>
      </c>
      <c r="T2849" s="10">
        <f t="shared" si="27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8226</v>
      </c>
      <c r="I2850">
        <v>1432913659</v>
      </c>
      <c r="J2850">
        <v>1430321659</v>
      </c>
      <c r="K2850" t="b">
        <v>0</v>
      </c>
      <c r="L2850" s="7">
        <v>3</v>
      </c>
      <c r="M2850" t="b">
        <v>0</v>
      </c>
      <c r="N2850" t="s">
        <v>8251</v>
      </c>
      <c r="O2850" s="5">
        <f t="shared" si="268"/>
        <v>0.2</v>
      </c>
      <c r="P2850" s="6">
        <f t="shared" si="269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72"/>
        <v>42123.648831018523</v>
      </c>
      <c r="T2850" s="10">
        <f t="shared" si="27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8224</v>
      </c>
      <c r="H2851" t="s">
        <v>8227</v>
      </c>
      <c r="I2851">
        <v>1461406600</v>
      </c>
      <c r="J2851">
        <v>1458814600</v>
      </c>
      <c r="K2851" t="b">
        <v>0</v>
      </c>
      <c r="L2851" s="7">
        <v>1</v>
      </c>
      <c r="M2851" t="b">
        <v>0</v>
      </c>
      <c r="N2851" t="s">
        <v>8251</v>
      </c>
      <c r="O2851" s="5">
        <f t="shared" si="268"/>
        <v>1</v>
      </c>
      <c r="P2851" s="6">
        <f t="shared" si="269"/>
        <v>5</v>
      </c>
      <c r="Q2851" t="str">
        <f t="shared" si="270"/>
        <v>theater</v>
      </c>
      <c r="R2851" t="str">
        <f t="shared" si="271"/>
        <v>plays</v>
      </c>
      <c r="S2851" s="10">
        <f t="shared" si="272"/>
        <v>42453.428240740745</v>
      </c>
      <c r="T2851" s="10">
        <f t="shared" si="27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8226</v>
      </c>
      <c r="I2852">
        <v>1409962211</v>
      </c>
      <c r="J2852">
        <v>1407370211</v>
      </c>
      <c r="K2852" t="b">
        <v>0</v>
      </c>
      <c r="L2852" s="7">
        <v>13</v>
      </c>
      <c r="M2852" t="b">
        <v>0</v>
      </c>
      <c r="N2852" t="s">
        <v>8251</v>
      </c>
      <c r="O2852" s="5">
        <f t="shared" si="268"/>
        <v>3.8875000000000002</v>
      </c>
      <c r="P2852" s="6">
        <f t="shared" si="269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72"/>
        <v>41858.007071759261</v>
      </c>
      <c r="T2852" s="10">
        <f t="shared" si="27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8224</v>
      </c>
      <c r="H2853" t="s">
        <v>8229</v>
      </c>
      <c r="I2853">
        <v>1454109420</v>
      </c>
      <c r="J2853">
        <v>1453334629</v>
      </c>
      <c r="K2853" t="b">
        <v>0</v>
      </c>
      <c r="L2853" s="7">
        <v>0</v>
      </c>
      <c r="M2853" t="b">
        <v>0</v>
      </c>
      <c r="N2853" t="s">
        <v>8251</v>
      </c>
      <c r="O2853" s="5">
        <f t="shared" si="268"/>
        <v>0</v>
      </c>
      <c r="P2853" s="6">
        <f t="shared" si="269"/>
        <v>0</v>
      </c>
      <c r="Q2853" t="str">
        <f t="shared" si="270"/>
        <v>theater</v>
      </c>
      <c r="R2853" t="str">
        <f t="shared" si="271"/>
        <v>plays</v>
      </c>
      <c r="S2853" s="10">
        <f t="shared" si="272"/>
        <v>42390.002650462964</v>
      </c>
      <c r="T2853" s="10">
        <f t="shared" si="27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8226</v>
      </c>
      <c r="I2854">
        <v>1403312703</v>
      </c>
      <c r="J2854">
        <v>1400720703</v>
      </c>
      <c r="K2854" t="b">
        <v>0</v>
      </c>
      <c r="L2854" s="7">
        <v>6</v>
      </c>
      <c r="M2854" t="b">
        <v>0</v>
      </c>
      <c r="N2854" t="s">
        <v>8251</v>
      </c>
      <c r="O2854" s="5">
        <f t="shared" si="268"/>
        <v>1.9</v>
      </c>
      <c r="P2854" s="6">
        <f t="shared" si="269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72"/>
        <v>41781.045173611114</v>
      </c>
      <c r="T2854" s="10">
        <f t="shared" si="27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8224</v>
      </c>
      <c r="H2855" t="s">
        <v>8231</v>
      </c>
      <c r="I2855">
        <v>1410669297</v>
      </c>
      <c r="J2855">
        <v>1405485297</v>
      </c>
      <c r="K2855" t="b">
        <v>0</v>
      </c>
      <c r="L2855" s="7">
        <v>0</v>
      </c>
      <c r="M2855" t="b">
        <v>0</v>
      </c>
      <c r="N2855" t="s">
        <v>8251</v>
      </c>
      <c r="O2855" s="5">
        <f t="shared" si="268"/>
        <v>0</v>
      </c>
      <c r="P2855" s="6">
        <f t="shared" si="269"/>
        <v>0</v>
      </c>
      <c r="Q2855" t="str">
        <f t="shared" si="270"/>
        <v>theater</v>
      </c>
      <c r="R2855" t="str">
        <f t="shared" si="271"/>
        <v>plays</v>
      </c>
      <c r="S2855" s="10">
        <f t="shared" si="272"/>
        <v>41836.190937499996</v>
      </c>
      <c r="T2855" s="10">
        <f t="shared" si="27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8224</v>
      </c>
      <c r="H2856" t="s">
        <v>8227</v>
      </c>
      <c r="I2856">
        <v>1431018719</v>
      </c>
      <c r="J2856">
        <v>1429290719</v>
      </c>
      <c r="K2856" t="b">
        <v>0</v>
      </c>
      <c r="L2856" s="7">
        <v>14</v>
      </c>
      <c r="M2856" t="b">
        <v>0</v>
      </c>
      <c r="N2856" t="s">
        <v>8251</v>
      </c>
      <c r="O2856" s="5">
        <f t="shared" si="268"/>
        <v>41.699999999999996</v>
      </c>
      <c r="P2856" s="6">
        <f t="shared" si="269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72"/>
        <v>42111.71665509259</v>
      </c>
      <c r="T2856" s="10">
        <f t="shared" si="27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8226</v>
      </c>
      <c r="I2857">
        <v>1454110440</v>
      </c>
      <c r="J2857">
        <v>1451607071</v>
      </c>
      <c r="K2857" t="b">
        <v>0</v>
      </c>
      <c r="L2857" s="7">
        <v>5</v>
      </c>
      <c r="M2857" t="b">
        <v>0</v>
      </c>
      <c r="N2857" t="s">
        <v>8251</v>
      </c>
      <c r="O2857" s="5">
        <f t="shared" si="268"/>
        <v>50</v>
      </c>
      <c r="P2857" s="6">
        <f t="shared" si="269"/>
        <v>60</v>
      </c>
      <c r="Q2857" t="str">
        <f t="shared" si="270"/>
        <v>theater</v>
      </c>
      <c r="R2857" t="str">
        <f t="shared" si="271"/>
        <v>plays</v>
      </c>
      <c r="S2857" s="10">
        <f t="shared" si="272"/>
        <v>42370.007766203707</v>
      </c>
      <c r="T2857" s="10">
        <f t="shared" si="27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8226</v>
      </c>
      <c r="I2858">
        <v>1439069640</v>
      </c>
      <c r="J2858">
        <v>1433897647</v>
      </c>
      <c r="K2858" t="b">
        <v>0</v>
      </c>
      <c r="L2858" s="7">
        <v>6</v>
      </c>
      <c r="M2858" t="b">
        <v>0</v>
      </c>
      <c r="N2858" t="s">
        <v>8251</v>
      </c>
      <c r="O2858" s="5">
        <f t="shared" si="268"/>
        <v>4.8666666666666663</v>
      </c>
      <c r="P2858" s="6">
        <f t="shared" si="269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72"/>
        <v>42165.037581018521</v>
      </c>
      <c r="T2858" s="10">
        <f t="shared" si="27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8224</v>
      </c>
      <c r="H2859" t="s">
        <v>8236</v>
      </c>
      <c r="I2859">
        <v>1487613600</v>
      </c>
      <c r="J2859">
        <v>1482444295</v>
      </c>
      <c r="K2859" t="b">
        <v>0</v>
      </c>
      <c r="L2859" s="7">
        <v>15</v>
      </c>
      <c r="M2859" t="b">
        <v>0</v>
      </c>
      <c r="N2859" t="s">
        <v>8251</v>
      </c>
      <c r="O2859" s="5">
        <f t="shared" si="268"/>
        <v>19.736842105263158</v>
      </c>
      <c r="P2859" s="6">
        <f t="shared" si="269"/>
        <v>500</v>
      </c>
      <c r="Q2859" t="str">
        <f t="shared" si="270"/>
        <v>theater</v>
      </c>
      <c r="R2859" t="str">
        <f t="shared" si="271"/>
        <v>plays</v>
      </c>
      <c r="S2859" s="10">
        <f t="shared" si="272"/>
        <v>42726.920081018514</v>
      </c>
      <c r="T2859" s="10">
        <f t="shared" si="27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8224</v>
      </c>
      <c r="H2860" t="s">
        <v>8229</v>
      </c>
      <c r="I2860">
        <v>1417778880</v>
      </c>
      <c r="J2860">
        <v>1415711095</v>
      </c>
      <c r="K2860" t="b">
        <v>0</v>
      </c>
      <c r="L2860" s="7">
        <v>0</v>
      </c>
      <c r="M2860" t="b">
        <v>0</v>
      </c>
      <c r="N2860" t="s">
        <v>8251</v>
      </c>
      <c r="O2860" s="5">
        <f t="shared" si="268"/>
        <v>0</v>
      </c>
      <c r="P2860" s="6">
        <f t="shared" si="269"/>
        <v>0</v>
      </c>
      <c r="Q2860" t="str">
        <f t="shared" si="270"/>
        <v>theater</v>
      </c>
      <c r="R2860" t="str">
        <f t="shared" si="271"/>
        <v>plays</v>
      </c>
      <c r="S2860" s="10">
        <f t="shared" si="272"/>
        <v>41954.545081018514</v>
      </c>
      <c r="T2860" s="10">
        <f t="shared" si="27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8224</v>
      </c>
      <c r="H2861" t="s">
        <v>8228</v>
      </c>
      <c r="I2861">
        <v>1444984904</v>
      </c>
      <c r="J2861">
        <v>1439800904</v>
      </c>
      <c r="K2861" t="b">
        <v>0</v>
      </c>
      <c r="L2861" s="7">
        <v>1</v>
      </c>
      <c r="M2861" t="b">
        <v>0</v>
      </c>
      <c r="N2861" t="s">
        <v>8251</v>
      </c>
      <c r="O2861" s="5">
        <f t="shared" si="268"/>
        <v>1.7500000000000002</v>
      </c>
      <c r="P2861" s="6">
        <f t="shared" si="269"/>
        <v>35</v>
      </c>
      <c r="Q2861" t="str">
        <f t="shared" si="270"/>
        <v>theater</v>
      </c>
      <c r="R2861" t="str">
        <f t="shared" si="271"/>
        <v>plays</v>
      </c>
      <c r="S2861" s="10">
        <f t="shared" si="272"/>
        <v>42233.362314814818</v>
      </c>
      <c r="T2861" s="10">
        <f t="shared" si="27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8226</v>
      </c>
      <c r="I2862">
        <v>1466363576</v>
      </c>
      <c r="J2862">
        <v>1461179576</v>
      </c>
      <c r="K2862" t="b">
        <v>0</v>
      </c>
      <c r="L2862" s="7">
        <v>9</v>
      </c>
      <c r="M2862" t="b">
        <v>0</v>
      </c>
      <c r="N2862" t="s">
        <v>8251</v>
      </c>
      <c r="O2862" s="5">
        <f t="shared" si="268"/>
        <v>6.65</v>
      </c>
      <c r="P2862" s="6">
        <f t="shared" si="269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72"/>
        <v>42480.800648148142</v>
      </c>
      <c r="T2862" s="10">
        <f t="shared" si="27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8224</v>
      </c>
      <c r="H2863" t="s">
        <v>8228</v>
      </c>
      <c r="I2863">
        <v>1443103848</v>
      </c>
      <c r="J2863">
        <v>1441894248</v>
      </c>
      <c r="K2863" t="b">
        <v>0</v>
      </c>
      <c r="L2863" s="7">
        <v>3</v>
      </c>
      <c r="M2863" t="b">
        <v>0</v>
      </c>
      <c r="N2863" t="s">
        <v>8251</v>
      </c>
      <c r="O2863" s="5">
        <f t="shared" ref="O2863:O2926" si="274">(E2863/D2863)*100</f>
        <v>32</v>
      </c>
      <c r="P2863" s="6">
        <f t="shared" si="269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72"/>
        <v>42257.590833333335</v>
      </c>
      <c r="T2863" s="10">
        <f t="shared" si="27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8226</v>
      </c>
      <c r="I2864">
        <v>1403636229</v>
      </c>
      <c r="J2864">
        <v>1401044229</v>
      </c>
      <c r="K2864" t="b">
        <v>0</v>
      </c>
      <c r="L2864" s="7">
        <v>3</v>
      </c>
      <c r="M2864" t="b">
        <v>0</v>
      </c>
      <c r="N2864" t="s">
        <v>8251</v>
      </c>
      <c r="O2864" s="5">
        <f t="shared" si="274"/>
        <v>0.43307086614173229</v>
      </c>
      <c r="P2864" s="6">
        <f t="shared" si="269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72"/>
        <v>41784.789687500001</v>
      </c>
      <c r="T2864" s="10">
        <f t="shared" si="27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8226</v>
      </c>
      <c r="I2865">
        <v>1410279123</v>
      </c>
      <c r="J2865">
        <v>1405095123</v>
      </c>
      <c r="K2865" t="b">
        <v>0</v>
      </c>
      <c r="L2865" s="7">
        <v>1</v>
      </c>
      <c r="M2865" t="b">
        <v>0</v>
      </c>
      <c r="N2865" t="s">
        <v>8251</v>
      </c>
      <c r="O2865" s="5">
        <f t="shared" si="274"/>
        <v>0.04</v>
      </c>
      <c r="P2865" s="6">
        <f t="shared" si="269"/>
        <v>20</v>
      </c>
      <c r="Q2865" t="str">
        <f t="shared" si="270"/>
        <v>theater</v>
      </c>
      <c r="R2865" t="str">
        <f t="shared" si="271"/>
        <v>plays</v>
      </c>
      <c r="S2865" s="10">
        <f t="shared" si="272"/>
        <v>41831.675034722226</v>
      </c>
      <c r="T2865" s="10">
        <f t="shared" si="27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8224</v>
      </c>
      <c r="H2866" t="s">
        <v>8227</v>
      </c>
      <c r="I2866">
        <v>1437139080</v>
      </c>
      <c r="J2866">
        <v>1434552207</v>
      </c>
      <c r="K2866" t="b">
        <v>0</v>
      </c>
      <c r="L2866" s="7">
        <v>3</v>
      </c>
      <c r="M2866" t="b">
        <v>0</v>
      </c>
      <c r="N2866" t="s">
        <v>8251</v>
      </c>
      <c r="O2866" s="5">
        <f t="shared" si="274"/>
        <v>1.6</v>
      </c>
      <c r="P2866" s="6">
        <f t="shared" si="269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72"/>
        <v>42172.613506944443</v>
      </c>
      <c r="T2866" s="10">
        <f t="shared" si="27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8226</v>
      </c>
      <c r="I2867">
        <v>1420512259</v>
      </c>
      <c r="J2867">
        <v>1415328259</v>
      </c>
      <c r="K2867" t="b">
        <v>0</v>
      </c>
      <c r="L2867" s="7">
        <v>0</v>
      </c>
      <c r="M2867" t="b">
        <v>0</v>
      </c>
      <c r="N2867" t="s">
        <v>8251</v>
      </c>
      <c r="O2867" s="5">
        <f t="shared" si="274"/>
        <v>0</v>
      </c>
      <c r="P2867" s="6">
        <f t="shared" si="269"/>
        <v>0</v>
      </c>
      <c r="Q2867" t="str">
        <f t="shared" si="270"/>
        <v>theater</v>
      </c>
      <c r="R2867" t="str">
        <f t="shared" si="271"/>
        <v>plays</v>
      </c>
      <c r="S2867" s="10">
        <f t="shared" si="272"/>
        <v>41950.114108796297</v>
      </c>
      <c r="T2867" s="10">
        <f t="shared" si="27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8226</v>
      </c>
      <c r="I2868">
        <v>1476482400</v>
      </c>
      <c r="J2868">
        <v>1473893721</v>
      </c>
      <c r="K2868" t="b">
        <v>0</v>
      </c>
      <c r="L2868" s="7">
        <v>2</v>
      </c>
      <c r="M2868" t="b">
        <v>0</v>
      </c>
      <c r="N2868" t="s">
        <v>8251</v>
      </c>
      <c r="O2868" s="5">
        <f t="shared" si="274"/>
        <v>0.89999999999999991</v>
      </c>
      <c r="P2868" s="6">
        <f t="shared" si="269"/>
        <v>22.5</v>
      </c>
      <c r="Q2868" t="str">
        <f t="shared" si="270"/>
        <v>theater</v>
      </c>
      <c r="R2868" t="str">
        <f t="shared" si="271"/>
        <v>plays</v>
      </c>
      <c r="S2868" s="10">
        <f t="shared" si="272"/>
        <v>42627.955104166671</v>
      </c>
      <c r="T2868" s="10">
        <f t="shared" si="27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8226</v>
      </c>
      <c r="I2869">
        <v>1467604800</v>
      </c>
      <c r="J2869">
        <v>1465533672</v>
      </c>
      <c r="K2869" t="b">
        <v>0</v>
      </c>
      <c r="L2869" s="7">
        <v>10</v>
      </c>
      <c r="M2869" t="b">
        <v>0</v>
      </c>
      <c r="N2869" t="s">
        <v>8251</v>
      </c>
      <c r="O2869" s="5">
        <f t="shared" si="274"/>
        <v>20.16</v>
      </c>
      <c r="P2869" s="6">
        <f t="shared" si="269"/>
        <v>50.4</v>
      </c>
      <c r="Q2869" t="str">
        <f t="shared" si="270"/>
        <v>theater</v>
      </c>
      <c r="R2869" t="str">
        <f t="shared" si="271"/>
        <v>plays</v>
      </c>
      <c r="S2869" s="10">
        <f t="shared" si="272"/>
        <v>42531.195277777777</v>
      </c>
      <c r="T2869" s="10">
        <f t="shared" si="27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8226</v>
      </c>
      <c r="I2870">
        <v>1475697054</v>
      </c>
      <c r="J2870">
        <v>1473105054</v>
      </c>
      <c r="K2870" t="b">
        <v>0</v>
      </c>
      <c r="L2870" s="7">
        <v>60</v>
      </c>
      <c r="M2870" t="b">
        <v>0</v>
      </c>
      <c r="N2870" t="s">
        <v>8251</v>
      </c>
      <c r="O2870" s="5">
        <f t="shared" si="274"/>
        <v>42.011733333333332</v>
      </c>
      <c r="P2870" s="6">
        <f t="shared" si="269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72"/>
        <v>42618.827013888891</v>
      </c>
      <c r="T2870" s="10">
        <f t="shared" si="27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8226</v>
      </c>
      <c r="I2871">
        <v>1468937681</v>
      </c>
      <c r="J2871">
        <v>1466345681</v>
      </c>
      <c r="K2871" t="b">
        <v>0</v>
      </c>
      <c r="L2871" s="7">
        <v>5</v>
      </c>
      <c r="M2871" t="b">
        <v>0</v>
      </c>
      <c r="N2871" t="s">
        <v>8251</v>
      </c>
      <c r="O2871" s="5">
        <f t="shared" si="274"/>
        <v>0.88500000000000001</v>
      </c>
      <c r="P2871" s="6">
        <f t="shared" si="269"/>
        <v>35.4</v>
      </c>
      <c r="Q2871" t="str">
        <f t="shared" si="270"/>
        <v>theater</v>
      </c>
      <c r="R2871" t="str">
        <f t="shared" si="271"/>
        <v>plays</v>
      </c>
      <c r="S2871" s="10">
        <f t="shared" si="272"/>
        <v>42540.593530092592</v>
      </c>
      <c r="T2871" s="10">
        <f t="shared" si="27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8226</v>
      </c>
      <c r="I2872">
        <v>1400301165</v>
      </c>
      <c r="J2872">
        <v>1397709165</v>
      </c>
      <c r="K2872" t="b">
        <v>0</v>
      </c>
      <c r="L2872" s="7">
        <v>9</v>
      </c>
      <c r="M2872" t="b">
        <v>0</v>
      </c>
      <c r="N2872" t="s">
        <v>8251</v>
      </c>
      <c r="O2872" s="5">
        <f t="shared" si="274"/>
        <v>15</v>
      </c>
      <c r="P2872" s="6">
        <f t="shared" si="269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72"/>
        <v>41746.189409722225</v>
      </c>
      <c r="T2872" s="10">
        <f t="shared" si="27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8226</v>
      </c>
      <c r="I2873">
        <v>1419183813</v>
      </c>
      <c r="J2873">
        <v>1417455813</v>
      </c>
      <c r="K2873" t="b">
        <v>0</v>
      </c>
      <c r="L2873" s="7">
        <v>13</v>
      </c>
      <c r="M2873" t="b">
        <v>0</v>
      </c>
      <c r="N2873" t="s">
        <v>8251</v>
      </c>
      <c r="O2873" s="5">
        <f t="shared" si="274"/>
        <v>4.67</v>
      </c>
      <c r="P2873" s="6">
        <f t="shared" si="269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72"/>
        <v>41974.738576388889</v>
      </c>
      <c r="T2873" s="10">
        <f t="shared" si="27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8226</v>
      </c>
      <c r="I2874">
        <v>1434768438</v>
      </c>
      <c r="J2874">
        <v>1429584438</v>
      </c>
      <c r="K2874" t="b">
        <v>0</v>
      </c>
      <c r="L2874" s="7">
        <v>0</v>
      </c>
      <c r="M2874" t="b">
        <v>0</v>
      </c>
      <c r="N2874" t="s">
        <v>8251</v>
      </c>
      <c r="O2874" s="5">
        <f t="shared" si="274"/>
        <v>0</v>
      </c>
      <c r="P2874" s="6">
        <f t="shared" si="269"/>
        <v>0</v>
      </c>
      <c r="Q2874" t="str">
        <f t="shared" si="270"/>
        <v>theater</v>
      </c>
      <c r="R2874" t="str">
        <f t="shared" si="271"/>
        <v>plays</v>
      </c>
      <c r="S2874" s="10">
        <f t="shared" si="272"/>
        <v>42115.11618055556</v>
      </c>
      <c r="T2874" s="10">
        <f t="shared" si="27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8226</v>
      </c>
      <c r="I2875">
        <v>1422473831</v>
      </c>
      <c r="J2875">
        <v>1419881831</v>
      </c>
      <c r="K2875" t="b">
        <v>0</v>
      </c>
      <c r="L2875" s="7">
        <v>8</v>
      </c>
      <c r="M2875" t="b">
        <v>0</v>
      </c>
      <c r="N2875" t="s">
        <v>8251</v>
      </c>
      <c r="O2875" s="5">
        <f t="shared" si="274"/>
        <v>38.119999999999997</v>
      </c>
      <c r="P2875" s="6">
        <f t="shared" si="269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72"/>
        <v>42002.817488425921</v>
      </c>
      <c r="T2875" s="10">
        <f t="shared" si="27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8226</v>
      </c>
      <c r="I2876">
        <v>1484684186</v>
      </c>
      <c r="J2876">
        <v>1482092186</v>
      </c>
      <c r="K2876" t="b">
        <v>0</v>
      </c>
      <c r="L2876" s="7">
        <v>3</v>
      </c>
      <c r="M2876" t="b">
        <v>0</v>
      </c>
      <c r="N2876" t="s">
        <v>8251</v>
      </c>
      <c r="O2876" s="5">
        <f t="shared" si="274"/>
        <v>5.42</v>
      </c>
      <c r="P2876" s="6">
        <f t="shared" si="269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72"/>
        <v>42722.84474537037</v>
      </c>
      <c r="T2876" s="10">
        <f t="shared" si="27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8226</v>
      </c>
      <c r="I2877">
        <v>1462417493</v>
      </c>
      <c r="J2877">
        <v>1459825493</v>
      </c>
      <c r="K2877" t="b">
        <v>0</v>
      </c>
      <c r="L2877" s="7">
        <v>3</v>
      </c>
      <c r="M2877" t="b">
        <v>0</v>
      </c>
      <c r="N2877" t="s">
        <v>8251</v>
      </c>
      <c r="O2877" s="5">
        <f t="shared" si="274"/>
        <v>3.4999999999999996E-2</v>
      </c>
      <c r="P2877" s="6">
        <f t="shared" si="269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72"/>
        <v>42465.128391203703</v>
      </c>
      <c r="T2877" s="10">
        <f t="shared" si="27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8226</v>
      </c>
      <c r="I2878">
        <v>1437069079</v>
      </c>
      <c r="J2878">
        <v>1434477079</v>
      </c>
      <c r="K2878" t="b">
        <v>0</v>
      </c>
      <c r="L2878" s="7">
        <v>0</v>
      </c>
      <c r="M2878" t="b">
        <v>0</v>
      </c>
      <c r="N2878" t="s">
        <v>8251</v>
      </c>
      <c r="O2878" s="5">
        <f t="shared" si="274"/>
        <v>0</v>
      </c>
      <c r="P2878" s="6">
        <f t="shared" si="269"/>
        <v>0</v>
      </c>
      <c r="Q2878" t="str">
        <f t="shared" si="270"/>
        <v>theater</v>
      </c>
      <c r="R2878" t="str">
        <f t="shared" si="271"/>
        <v>plays</v>
      </c>
      <c r="S2878" s="10">
        <f t="shared" si="272"/>
        <v>42171.743969907402</v>
      </c>
      <c r="T2878" s="10">
        <f t="shared" si="27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8226</v>
      </c>
      <c r="I2879">
        <v>1480525200</v>
      </c>
      <c r="J2879">
        <v>1477781724</v>
      </c>
      <c r="K2879" t="b">
        <v>0</v>
      </c>
      <c r="L2879" s="7">
        <v>6</v>
      </c>
      <c r="M2879" t="b">
        <v>0</v>
      </c>
      <c r="N2879" t="s">
        <v>8251</v>
      </c>
      <c r="O2879" s="5">
        <f t="shared" si="274"/>
        <v>10.833333333333334</v>
      </c>
      <c r="P2879" s="6">
        <f t="shared" si="269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72"/>
        <v>42672.955138888887</v>
      </c>
      <c r="T2879" s="10">
        <f t="shared" si="27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8224</v>
      </c>
      <c r="H2880" t="s">
        <v>8227</v>
      </c>
      <c r="I2880">
        <v>1435934795</v>
      </c>
      <c r="J2880">
        <v>1430750795</v>
      </c>
      <c r="K2880" t="b">
        <v>0</v>
      </c>
      <c r="L2880" s="7">
        <v>4</v>
      </c>
      <c r="M2880" t="b">
        <v>0</v>
      </c>
      <c r="N2880" t="s">
        <v>8251</v>
      </c>
      <c r="O2880" s="5">
        <f t="shared" si="274"/>
        <v>2.1</v>
      </c>
      <c r="P2880" s="6">
        <f t="shared" si="269"/>
        <v>15.75</v>
      </c>
      <c r="Q2880" t="str">
        <f t="shared" si="270"/>
        <v>theater</v>
      </c>
      <c r="R2880" t="str">
        <f t="shared" si="271"/>
        <v>plays</v>
      </c>
      <c r="S2880" s="10">
        <f t="shared" si="272"/>
        <v>42128.615682870368</v>
      </c>
      <c r="T2880" s="10">
        <f t="shared" si="27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8226</v>
      </c>
      <c r="I2881">
        <v>1453310661</v>
      </c>
      <c r="J2881">
        <v>1450718661</v>
      </c>
      <c r="K2881" t="b">
        <v>0</v>
      </c>
      <c r="L2881" s="7">
        <v>1</v>
      </c>
      <c r="M2881" t="b">
        <v>0</v>
      </c>
      <c r="N2881" t="s">
        <v>8251</v>
      </c>
      <c r="O2881" s="5">
        <f t="shared" si="274"/>
        <v>0.2589285714285714</v>
      </c>
      <c r="P2881" s="6">
        <f t="shared" si="269"/>
        <v>29</v>
      </c>
      <c r="Q2881" t="str">
        <f t="shared" si="270"/>
        <v>theater</v>
      </c>
      <c r="R2881" t="str">
        <f t="shared" si="271"/>
        <v>plays</v>
      </c>
      <c r="S2881" s="10">
        <f t="shared" si="272"/>
        <v>42359.725243055553</v>
      </c>
      <c r="T2881" s="10">
        <f t="shared" si="27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8226</v>
      </c>
      <c r="I2882">
        <v>1440090300</v>
      </c>
      <c r="J2882">
        <v>1436305452</v>
      </c>
      <c r="K2882" t="b">
        <v>0</v>
      </c>
      <c r="L2882" s="7">
        <v>29</v>
      </c>
      <c r="M2882" t="b">
        <v>0</v>
      </c>
      <c r="N2882" t="s">
        <v>8251</v>
      </c>
      <c r="O2882" s="5">
        <f t="shared" si="274"/>
        <v>23.333333333333332</v>
      </c>
      <c r="P2882" s="6">
        <f t="shared" si="269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72"/>
        <v>42192.905694444446</v>
      </c>
      <c r="T2882" s="10">
        <f t="shared" si="27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8226</v>
      </c>
      <c r="I2883">
        <v>1417620036</v>
      </c>
      <c r="J2883">
        <v>1412432436</v>
      </c>
      <c r="K2883" t="b">
        <v>0</v>
      </c>
      <c r="L2883" s="7">
        <v>0</v>
      </c>
      <c r="M2883" t="b">
        <v>0</v>
      </c>
      <c r="N2883" t="s">
        <v>8251</v>
      </c>
      <c r="O2883" s="5">
        <f t="shared" si="274"/>
        <v>0</v>
      </c>
      <c r="P2883" s="6">
        <f t="shared" ref="P2883:P2946" si="275">IF(L2883,E2883/L2883,0)</f>
        <v>0</v>
      </c>
      <c r="Q2883" t="str">
        <f t="shared" ref="Q2883:Q2946" si="276">LEFT(N2883,SEARCH("/",N2883,1)-1)</f>
        <v>theater</v>
      </c>
      <c r="R2883" t="str">
        <f t="shared" ref="R2883:R2946" si="277">RIGHT(N2883,LEN(N2883)-SEARCH("/",N2883))</f>
        <v>plays</v>
      </c>
      <c r="S2883" s="10">
        <f t="shared" ref="S2883:S2946" si="278">(((J2883/60)/60/24)+DATE(1970,1,1))</f>
        <v>41916.597638888888</v>
      </c>
      <c r="T2883" s="10">
        <f t="shared" ref="T2883:T2946" si="279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8226</v>
      </c>
      <c r="I2884">
        <v>1462112318</v>
      </c>
      <c r="J2884">
        <v>1459520318</v>
      </c>
      <c r="K2884" t="b">
        <v>0</v>
      </c>
      <c r="L2884" s="7">
        <v>4</v>
      </c>
      <c r="M2884" t="b">
        <v>0</v>
      </c>
      <c r="N2884" t="s">
        <v>8251</v>
      </c>
      <c r="O2884" s="5">
        <f t="shared" si="274"/>
        <v>33.6</v>
      </c>
      <c r="P2884" s="6">
        <f t="shared" si="275"/>
        <v>63</v>
      </c>
      <c r="Q2884" t="str">
        <f t="shared" si="276"/>
        <v>theater</v>
      </c>
      <c r="R2884" t="str">
        <f t="shared" si="277"/>
        <v>plays</v>
      </c>
      <c r="S2884" s="10">
        <f t="shared" si="278"/>
        <v>42461.596273148149</v>
      </c>
      <c r="T2884" s="10">
        <f t="shared" si="2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8226</v>
      </c>
      <c r="I2885">
        <v>1454734740</v>
      </c>
      <c r="J2885">
        <v>1451684437</v>
      </c>
      <c r="K2885" t="b">
        <v>0</v>
      </c>
      <c r="L2885" s="7">
        <v>5</v>
      </c>
      <c r="M2885" t="b">
        <v>0</v>
      </c>
      <c r="N2885" t="s">
        <v>8251</v>
      </c>
      <c r="O2885" s="5">
        <f t="shared" si="274"/>
        <v>19.079999999999998</v>
      </c>
      <c r="P2885" s="6">
        <f t="shared" si="275"/>
        <v>381.6</v>
      </c>
      <c r="Q2885" t="str">
        <f t="shared" si="276"/>
        <v>theater</v>
      </c>
      <c r="R2885" t="str">
        <f t="shared" si="277"/>
        <v>plays</v>
      </c>
      <c r="S2885" s="10">
        <f t="shared" si="278"/>
        <v>42370.90320601852</v>
      </c>
      <c r="T2885" s="10">
        <f t="shared" si="2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8226</v>
      </c>
      <c r="I2886">
        <v>1417800435</v>
      </c>
      <c r="J2886">
        <v>1415208435</v>
      </c>
      <c r="K2886" t="b">
        <v>0</v>
      </c>
      <c r="L2886" s="7">
        <v>4</v>
      </c>
      <c r="M2886" t="b">
        <v>0</v>
      </c>
      <c r="N2886" t="s">
        <v>8251</v>
      </c>
      <c r="O2886" s="5">
        <f t="shared" si="274"/>
        <v>0.41111111111111115</v>
      </c>
      <c r="P2886" s="6">
        <f t="shared" si="275"/>
        <v>46.25</v>
      </c>
      <c r="Q2886" t="str">
        <f t="shared" si="276"/>
        <v>theater</v>
      </c>
      <c r="R2886" t="str">
        <f t="shared" si="277"/>
        <v>plays</v>
      </c>
      <c r="S2886" s="10">
        <f t="shared" si="278"/>
        <v>41948.727256944447</v>
      </c>
      <c r="T2886" s="10">
        <f t="shared" si="27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8226</v>
      </c>
      <c r="I2887">
        <v>1426294201</v>
      </c>
      <c r="J2887">
        <v>1423705801</v>
      </c>
      <c r="K2887" t="b">
        <v>0</v>
      </c>
      <c r="L2887" s="7">
        <v>5</v>
      </c>
      <c r="M2887" t="b">
        <v>0</v>
      </c>
      <c r="N2887" t="s">
        <v>8251</v>
      </c>
      <c r="O2887" s="5">
        <f t="shared" si="274"/>
        <v>32.5</v>
      </c>
      <c r="P2887" s="6">
        <f t="shared" si="275"/>
        <v>26</v>
      </c>
      <c r="Q2887" t="str">
        <f t="shared" si="276"/>
        <v>theater</v>
      </c>
      <c r="R2887" t="str">
        <f t="shared" si="277"/>
        <v>plays</v>
      </c>
      <c r="S2887" s="10">
        <f t="shared" si="278"/>
        <v>42047.07640046296</v>
      </c>
      <c r="T2887" s="10">
        <f t="shared" si="27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8226</v>
      </c>
      <c r="I2888">
        <v>1442635140</v>
      </c>
      <c r="J2888">
        <v>1442243484</v>
      </c>
      <c r="K2888" t="b">
        <v>0</v>
      </c>
      <c r="L2888" s="7">
        <v>1</v>
      </c>
      <c r="M2888" t="b">
        <v>0</v>
      </c>
      <c r="N2888" t="s">
        <v>8251</v>
      </c>
      <c r="O2888" s="5">
        <f t="shared" si="274"/>
        <v>5</v>
      </c>
      <c r="P2888" s="6">
        <f t="shared" si="275"/>
        <v>10</v>
      </c>
      <c r="Q2888" t="str">
        <f t="shared" si="276"/>
        <v>theater</v>
      </c>
      <c r="R2888" t="str">
        <f t="shared" si="277"/>
        <v>plays</v>
      </c>
      <c r="S2888" s="10">
        <f t="shared" si="278"/>
        <v>42261.632916666669</v>
      </c>
      <c r="T2888" s="10">
        <f t="shared" si="27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8226</v>
      </c>
      <c r="I2889">
        <v>1420971324</v>
      </c>
      <c r="J2889">
        <v>1418379324</v>
      </c>
      <c r="K2889" t="b">
        <v>0</v>
      </c>
      <c r="L2889" s="7">
        <v>1</v>
      </c>
      <c r="M2889" t="b">
        <v>0</v>
      </c>
      <c r="N2889" t="s">
        <v>8251</v>
      </c>
      <c r="O2889" s="5">
        <f t="shared" si="274"/>
        <v>0.16666666666666669</v>
      </c>
      <c r="P2889" s="6">
        <f t="shared" si="275"/>
        <v>5</v>
      </c>
      <c r="Q2889" t="str">
        <f t="shared" si="276"/>
        <v>theater</v>
      </c>
      <c r="R2889" t="str">
        <f t="shared" si="277"/>
        <v>plays</v>
      </c>
      <c r="S2889" s="10">
        <f t="shared" si="278"/>
        <v>41985.427361111113</v>
      </c>
      <c r="T2889" s="10">
        <f t="shared" si="27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8226</v>
      </c>
      <c r="I2890">
        <v>1413608340</v>
      </c>
      <c r="J2890">
        <v>1412945440</v>
      </c>
      <c r="K2890" t="b">
        <v>0</v>
      </c>
      <c r="L2890" s="7">
        <v>0</v>
      </c>
      <c r="M2890" t="b">
        <v>0</v>
      </c>
      <c r="N2890" t="s">
        <v>8251</v>
      </c>
      <c r="O2890" s="5">
        <f t="shared" si="274"/>
        <v>0</v>
      </c>
      <c r="P2890" s="6">
        <f t="shared" si="275"/>
        <v>0</v>
      </c>
      <c r="Q2890" t="str">
        <f t="shared" si="276"/>
        <v>theater</v>
      </c>
      <c r="R2890" t="str">
        <f t="shared" si="277"/>
        <v>plays</v>
      </c>
      <c r="S2890" s="10">
        <f t="shared" si="278"/>
        <v>41922.535185185188</v>
      </c>
      <c r="T2890" s="10">
        <f t="shared" si="27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8226</v>
      </c>
      <c r="I2891">
        <v>1409344985</v>
      </c>
      <c r="J2891">
        <v>1406752985</v>
      </c>
      <c r="K2891" t="b">
        <v>0</v>
      </c>
      <c r="L2891" s="7">
        <v>14</v>
      </c>
      <c r="M2891" t="b">
        <v>0</v>
      </c>
      <c r="N2891" t="s">
        <v>8251</v>
      </c>
      <c r="O2891" s="5">
        <f t="shared" si="274"/>
        <v>38.066666666666663</v>
      </c>
      <c r="P2891" s="6">
        <f t="shared" si="275"/>
        <v>81.571428571428569</v>
      </c>
      <c r="Q2891" t="str">
        <f t="shared" si="276"/>
        <v>theater</v>
      </c>
      <c r="R2891" t="str">
        <f t="shared" si="277"/>
        <v>plays</v>
      </c>
      <c r="S2891" s="10">
        <f t="shared" si="278"/>
        <v>41850.863252314812</v>
      </c>
      <c r="T2891" s="10">
        <f t="shared" si="27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8226</v>
      </c>
      <c r="I2892">
        <v>1407553200</v>
      </c>
      <c r="J2892">
        <v>1405100992</v>
      </c>
      <c r="K2892" t="b">
        <v>0</v>
      </c>
      <c r="L2892" s="7">
        <v>3</v>
      </c>
      <c r="M2892" t="b">
        <v>0</v>
      </c>
      <c r="N2892" t="s">
        <v>8251</v>
      </c>
      <c r="O2892" s="5">
        <f t="shared" si="274"/>
        <v>1.05</v>
      </c>
      <c r="P2892" s="6">
        <f t="shared" si="275"/>
        <v>7</v>
      </c>
      <c r="Q2892" t="str">
        <f t="shared" si="276"/>
        <v>theater</v>
      </c>
      <c r="R2892" t="str">
        <f t="shared" si="277"/>
        <v>plays</v>
      </c>
      <c r="S2892" s="10">
        <f t="shared" si="278"/>
        <v>41831.742962962962</v>
      </c>
      <c r="T2892" s="10">
        <f t="shared" si="27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8226</v>
      </c>
      <c r="I2893">
        <v>1460751128</v>
      </c>
      <c r="J2893">
        <v>1455570728</v>
      </c>
      <c r="K2893" t="b">
        <v>0</v>
      </c>
      <c r="L2893" s="7">
        <v>10</v>
      </c>
      <c r="M2893" t="b">
        <v>0</v>
      </c>
      <c r="N2893" t="s">
        <v>8251</v>
      </c>
      <c r="O2893" s="5">
        <f t="shared" si="274"/>
        <v>2.73</v>
      </c>
      <c r="P2893" s="6">
        <f t="shared" si="275"/>
        <v>27.3</v>
      </c>
      <c r="Q2893" t="str">
        <f t="shared" si="276"/>
        <v>theater</v>
      </c>
      <c r="R2893" t="str">
        <f t="shared" si="277"/>
        <v>plays</v>
      </c>
      <c r="S2893" s="10">
        <f t="shared" si="278"/>
        <v>42415.883425925931</v>
      </c>
      <c r="T2893" s="10">
        <f t="shared" si="27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8226</v>
      </c>
      <c r="I2894">
        <v>1409000400</v>
      </c>
      <c r="J2894">
        <v>1408381704</v>
      </c>
      <c r="K2894" t="b">
        <v>0</v>
      </c>
      <c r="L2894" s="7">
        <v>17</v>
      </c>
      <c r="M2894" t="b">
        <v>0</v>
      </c>
      <c r="N2894" t="s">
        <v>8251</v>
      </c>
      <c r="O2894" s="5">
        <f t="shared" si="274"/>
        <v>9.0909090909090917</v>
      </c>
      <c r="P2894" s="6">
        <f t="shared" si="275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8"/>
        <v>41869.714166666665</v>
      </c>
      <c r="T2894" s="10">
        <f t="shared" si="27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8226</v>
      </c>
      <c r="I2895">
        <v>1420768800</v>
      </c>
      <c r="J2895">
        <v>1415644395</v>
      </c>
      <c r="K2895" t="b">
        <v>0</v>
      </c>
      <c r="L2895" s="7">
        <v>2</v>
      </c>
      <c r="M2895" t="b">
        <v>0</v>
      </c>
      <c r="N2895" t="s">
        <v>8251</v>
      </c>
      <c r="O2895" s="5">
        <f t="shared" si="274"/>
        <v>0.5</v>
      </c>
      <c r="P2895" s="6">
        <f t="shared" si="275"/>
        <v>12.5</v>
      </c>
      <c r="Q2895" t="str">
        <f t="shared" si="276"/>
        <v>theater</v>
      </c>
      <c r="R2895" t="str">
        <f t="shared" si="277"/>
        <v>plays</v>
      </c>
      <c r="S2895" s="10">
        <f t="shared" si="278"/>
        <v>41953.773090277777</v>
      </c>
      <c r="T2895" s="10">
        <f t="shared" si="27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8226</v>
      </c>
      <c r="I2896">
        <v>1428100815</v>
      </c>
      <c r="J2896">
        <v>1422920415</v>
      </c>
      <c r="K2896" t="b">
        <v>0</v>
      </c>
      <c r="L2896" s="7">
        <v>0</v>
      </c>
      <c r="M2896" t="b">
        <v>0</v>
      </c>
      <c r="N2896" t="s">
        <v>8251</v>
      </c>
      <c r="O2896" s="5">
        <f t="shared" si="274"/>
        <v>0</v>
      </c>
      <c r="P2896" s="6">
        <f t="shared" si="275"/>
        <v>0</v>
      </c>
      <c r="Q2896" t="str">
        <f t="shared" si="276"/>
        <v>theater</v>
      </c>
      <c r="R2896" t="str">
        <f t="shared" si="277"/>
        <v>plays</v>
      </c>
      <c r="S2896" s="10">
        <f t="shared" si="278"/>
        <v>42037.986284722225</v>
      </c>
      <c r="T2896" s="10">
        <f t="shared" si="27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8226</v>
      </c>
      <c r="I2897">
        <v>1403470800</v>
      </c>
      <c r="J2897">
        <v>1403356792</v>
      </c>
      <c r="K2897" t="b">
        <v>0</v>
      </c>
      <c r="L2897" s="7">
        <v>4</v>
      </c>
      <c r="M2897" t="b">
        <v>0</v>
      </c>
      <c r="N2897" t="s">
        <v>8251</v>
      </c>
      <c r="O2897" s="5">
        <f t="shared" si="274"/>
        <v>4.5999999999999996</v>
      </c>
      <c r="P2897" s="6">
        <f t="shared" si="275"/>
        <v>5.75</v>
      </c>
      <c r="Q2897" t="str">
        <f t="shared" si="276"/>
        <v>theater</v>
      </c>
      <c r="R2897" t="str">
        <f t="shared" si="277"/>
        <v>plays</v>
      </c>
      <c r="S2897" s="10">
        <f t="shared" si="278"/>
        <v>41811.555462962962</v>
      </c>
      <c r="T2897" s="10">
        <f t="shared" si="27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8226</v>
      </c>
      <c r="I2898">
        <v>1481522400</v>
      </c>
      <c r="J2898">
        <v>1480283321</v>
      </c>
      <c r="K2898" t="b">
        <v>0</v>
      </c>
      <c r="L2898" s="7">
        <v>12</v>
      </c>
      <c r="M2898" t="b">
        <v>0</v>
      </c>
      <c r="N2898" t="s">
        <v>8251</v>
      </c>
      <c r="O2898" s="5">
        <f t="shared" si="274"/>
        <v>20.833333333333336</v>
      </c>
      <c r="P2898" s="6">
        <f t="shared" si="275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8"/>
        <v>42701.908807870372</v>
      </c>
      <c r="T2898" s="10">
        <f t="shared" si="27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8226</v>
      </c>
      <c r="I2899">
        <v>1444577345</v>
      </c>
      <c r="J2899">
        <v>1441985458</v>
      </c>
      <c r="K2899" t="b">
        <v>0</v>
      </c>
      <c r="L2899" s="7">
        <v>3</v>
      </c>
      <c r="M2899" t="b">
        <v>0</v>
      </c>
      <c r="N2899" t="s">
        <v>8251</v>
      </c>
      <c r="O2899" s="5">
        <f t="shared" si="274"/>
        <v>4.583333333333333</v>
      </c>
      <c r="P2899" s="6">
        <f t="shared" si="275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8"/>
        <v>42258.646504629629</v>
      </c>
      <c r="T2899" s="10">
        <f t="shared" si="27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8226</v>
      </c>
      <c r="I2900">
        <v>1446307053</v>
      </c>
      <c r="J2900">
        <v>1443715053</v>
      </c>
      <c r="K2900" t="b">
        <v>0</v>
      </c>
      <c r="L2900" s="7">
        <v>12</v>
      </c>
      <c r="M2900" t="b">
        <v>0</v>
      </c>
      <c r="N2900" t="s">
        <v>8251</v>
      </c>
      <c r="O2900" s="5">
        <f t="shared" si="274"/>
        <v>4.2133333333333338</v>
      </c>
      <c r="P2900" s="6">
        <f t="shared" si="275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8"/>
        <v>42278.664965277778</v>
      </c>
      <c r="T2900" s="10">
        <f t="shared" si="27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8226</v>
      </c>
      <c r="I2901">
        <v>1469325158</v>
      </c>
      <c r="J2901">
        <v>1464141158</v>
      </c>
      <c r="K2901" t="b">
        <v>0</v>
      </c>
      <c r="L2901" s="7">
        <v>0</v>
      </c>
      <c r="M2901" t="b">
        <v>0</v>
      </c>
      <c r="N2901" t="s">
        <v>8251</v>
      </c>
      <c r="O2901" s="5">
        <f t="shared" si="274"/>
        <v>0</v>
      </c>
      <c r="P2901" s="6">
        <f t="shared" si="275"/>
        <v>0</v>
      </c>
      <c r="Q2901" t="str">
        <f t="shared" si="276"/>
        <v>theater</v>
      </c>
      <c r="R2901" t="str">
        <f t="shared" si="277"/>
        <v>plays</v>
      </c>
      <c r="S2901" s="10">
        <f t="shared" si="278"/>
        <v>42515.078217592592</v>
      </c>
      <c r="T2901" s="10">
        <f t="shared" si="27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8226</v>
      </c>
      <c r="I2902">
        <v>1407562632</v>
      </c>
      <c r="J2902">
        <v>1404970632</v>
      </c>
      <c r="K2902" t="b">
        <v>0</v>
      </c>
      <c r="L2902" s="7">
        <v>7</v>
      </c>
      <c r="M2902" t="b">
        <v>0</v>
      </c>
      <c r="N2902" t="s">
        <v>8251</v>
      </c>
      <c r="O2902" s="5">
        <f t="shared" si="274"/>
        <v>61.909090909090914</v>
      </c>
      <c r="P2902" s="6">
        <f t="shared" si="275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8"/>
        <v>41830.234166666669</v>
      </c>
      <c r="T2902" s="10">
        <f t="shared" si="27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8226</v>
      </c>
      <c r="I2903">
        <v>1423345339</v>
      </c>
      <c r="J2903">
        <v>1418161339</v>
      </c>
      <c r="K2903" t="b">
        <v>0</v>
      </c>
      <c r="L2903" s="7">
        <v>2</v>
      </c>
      <c r="M2903" t="b">
        <v>0</v>
      </c>
      <c r="N2903" t="s">
        <v>8251</v>
      </c>
      <c r="O2903" s="5">
        <f t="shared" si="274"/>
        <v>0.8</v>
      </c>
      <c r="P2903" s="6">
        <f t="shared" si="275"/>
        <v>3</v>
      </c>
      <c r="Q2903" t="str">
        <f t="shared" si="276"/>
        <v>theater</v>
      </c>
      <c r="R2903" t="str">
        <f t="shared" si="277"/>
        <v>plays</v>
      </c>
      <c r="S2903" s="10">
        <f t="shared" si="278"/>
        <v>41982.904386574075</v>
      </c>
      <c r="T2903" s="10">
        <f t="shared" si="27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8226</v>
      </c>
      <c r="I2904">
        <v>1440412396</v>
      </c>
      <c r="J2904">
        <v>1437820396</v>
      </c>
      <c r="K2904" t="b">
        <v>0</v>
      </c>
      <c r="L2904" s="7">
        <v>1</v>
      </c>
      <c r="M2904" t="b">
        <v>0</v>
      </c>
      <c r="N2904" t="s">
        <v>8251</v>
      </c>
      <c r="O2904" s="5">
        <f t="shared" si="274"/>
        <v>1.6666666666666666E-2</v>
      </c>
      <c r="P2904" s="6">
        <f t="shared" si="275"/>
        <v>25</v>
      </c>
      <c r="Q2904" t="str">
        <f t="shared" si="276"/>
        <v>theater</v>
      </c>
      <c r="R2904" t="str">
        <f t="shared" si="277"/>
        <v>plays</v>
      </c>
      <c r="S2904" s="10">
        <f t="shared" si="278"/>
        <v>42210.439768518518</v>
      </c>
      <c r="T2904" s="10">
        <f t="shared" si="27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8226</v>
      </c>
      <c r="I2905">
        <v>1441771218</v>
      </c>
      <c r="J2905">
        <v>1436587218</v>
      </c>
      <c r="K2905" t="b">
        <v>0</v>
      </c>
      <c r="L2905" s="7">
        <v>4</v>
      </c>
      <c r="M2905" t="b">
        <v>0</v>
      </c>
      <c r="N2905" t="s">
        <v>8251</v>
      </c>
      <c r="O2905" s="5">
        <f t="shared" si="274"/>
        <v>0.77999999999999992</v>
      </c>
      <c r="P2905" s="6">
        <f t="shared" si="275"/>
        <v>9.75</v>
      </c>
      <c r="Q2905" t="str">
        <f t="shared" si="276"/>
        <v>theater</v>
      </c>
      <c r="R2905" t="str">
        <f t="shared" si="277"/>
        <v>plays</v>
      </c>
      <c r="S2905" s="10">
        <f t="shared" si="278"/>
        <v>42196.166874999995</v>
      </c>
      <c r="T2905" s="10">
        <f t="shared" si="27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8224</v>
      </c>
      <c r="H2906" t="s">
        <v>8227</v>
      </c>
      <c r="I2906">
        <v>1415534400</v>
      </c>
      <c r="J2906">
        <v>1414538031</v>
      </c>
      <c r="K2906" t="b">
        <v>0</v>
      </c>
      <c r="L2906" s="7">
        <v>4</v>
      </c>
      <c r="M2906" t="b">
        <v>0</v>
      </c>
      <c r="N2906" t="s">
        <v>8251</v>
      </c>
      <c r="O2906" s="5">
        <f t="shared" si="274"/>
        <v>5</v>
      </c>
      <c r="P2906" s="6">
        <f t="shared" si="275"/>
        <v>18.75</v>
      </c>
      <c r="Q2906" t="str">
        <f t="shared" si="276"/>
        <v>theater</v>
      </c>
      <c r="R2906" t="str">
        <f t="shared" si="277"/>
        <v>plays</v>
      </c>
      <c r="S2906" s="10">
        <f t="shared" si="278"/>
        <v>41940.967951388891</v>
      </c>
      <c r="T2906" s="10">
        <f t="shared" si="27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8226</v>
      </c>
      <c r="I2907">
        <v>1473211313</v>
      </c>
      <c r="J2907">
        <v>1472001713</v>
      </c>
      <c r="K2907" t="b">
        <v>0</v>
      </c>
      <c r="L2907" s="7">
        <v>17</v>
      </c>
      <c r="M2907" t="b">
        <v>0</v>
      </c>
      <c r="N2907" t="s">
        <v>8251</v>
      </c>
      <c r="O2907" s="5">
        <f t="shared" si="274"/>
        <v>17.771428571428572</v>
      </c>
      <c r="P2907" s="6">
        <f t="shared" si="275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8"/>
        <v>42606.056863425925</v>
      </c>
      <c r="T2907" s="10">
        <f t="shared" si="27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8226</v>
      </c>
      <c r="I2908">
        <v>1438390800</v>
      </c>
      <c r="J2908">
        <v>1436888066</v>
      </c>
      <c r="K2908" t="b">
        <v>0</v>
      </c>
      <c r="L2908" s="7">
        <v>7</v>
      </c>
      <c r="M2908" t="b">
        <v>0</v>
      </c>
      <c r="N2908" t="s">
        <v>8251</v>
      </c>
      <c r="O2908" s="5">
        <f t="shared" si="274"/>
        <v>9.4166666666666661</v>
      </c>
      <c r="P2908" s="6">
        <f t="shared" si="275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8"/>
        <v>42199.648912037039</v>
      </c>
      <c r="T2908" s="10">
        <f t="shared" si="27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8226</v>
      </c>
      <c r="I2909">
        <v>1463259837</v>
      </c>
      <c r="J2909">
        <v>1458075837</v>
      </c>
      <c r="K2909" t="b">
        <v>0</v>
      </c>
      <c r="L2909" s="7">
        <v>2</v>
      </c>
      <c r="M2909" t="b">
        <v>0</v>
      </c>
      <c r="N2909" t="s">
        <v>8251</v>
      </c>
      <c r="O2909" s="5">
        <f t="shared" si="274"/>
        <v>0.08</v>
      </c>
      <c r="P2909" s="6">
        <f t="shared" si="275"/>
        <v>1</v>
      </c>
      <c r="Q2909" t="str">
        <f t="shared" si="276"/>
        <v>theater</v>
      </c>
      <c r="R2909" t="str">
        <f t="shared" si="277"/>
        <v>plays</v>
      </c>
      <c r="S2909" s="10">
        <f t="shared" si="278"/>
        <v>42444.877743055549</v>
      </c>
      <c r="T2909" s="10">
        <f t="shared" si="27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8226</v>
      </c>
      <c r="I2910">
        <v>1465407219</v>
      </c>
      <c r="J2910">
        <v>1462815219</v>
      </c>
      <c r="K2910" t="b">
        <v>0</v>
      </c>
      <c r="L2910" s="7">
        <v>5</v>
      </c>
      <c r="M2910" t="b">
        <v>0</v>
      </c>
      <c r="N2910" t="s">
        <v>8251</v>
      </c>
      <c r="O2910" s="5">
        <f t="shared" si="274"/>
        <v>2.75</v>
      </c>
      <c r="P2910" s="6">
        <f t="shared" si="275"/>
        <v>52.8</v>
      </c>
      <c r="Q2910" t="str">
        <f t="shared" si="276"/>
        <v>theater</v>
      </c>
      <c r="R2910" t="str">
        <f t="shared" si="277"/>
        <v>plays</v>
      </c>
      <c r="S2910" s="10">
        <f t="shared" si="278"/>
        <v>42499.731701388882</v>
      </c>
      <c r="T2910" s="10">
        <f t="shared" si="27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8226</v>
      </c>
      <c r="I2911">
        <v>1416944760</v>
      </c>
      <c r="J2911">
        <v>1413527001</v>
      </c>
      <c r="K2911" t="b">
        <v>0</v>
      </c>
      <c r="L2911" s="7">
        <v>1</v>
      </c>
      <c r="M2911" t="b">
        <v>0</v>
      </c>
      <c r="N2911" t="s">
        <v>8251</v>
      </c>
      <c r="O2911" s="5">
        <f t="shared" si="274"/>
        <v>1.1111111111111112E-2</v>
      </c>
      <c r="P2911" s="6">
        <f t="shared" si="275"/>
        <v>20</v>
      </c>
      <c r="Q2911" t="str">
        <f t="shared" si="276"/>
        <v>theater</v>
      </c>
      <c r="R2911" t="str">
        <f t="shared" si="277"/>
        <v>plays</v>
      </c>
      <c r="S2911" s="10">
        <f t="shared" si="278"/>
        <v>41929.266215277778</v>
      </c>
      <c r="T2911" s="10">
        <f t="shared" si="27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8224</v>
      </c>
      <c r="H2912" t="s">
        <v>8227</v>
      </c>
      <c r="I2912">
        <v>1434139887</v>
      </c>
      <c r="J2912">
        <v>1428955887</v>
      </c>
      <c r="K2912" t="b">
        <v>0</v>
      </c>
      <c r="L2912" s="7">
        <v>1</v>
      </c>
      <c r="M2912" t="b">
        <v>0</v>
      </c>
      <c r="N2912" t="s">
        <v>8251</v>
      </c>
      <c r="O2912" s="5">
        <f t="shared" si="274"/>
        <v>3.3333333333333335E-3</v>
      </c>
      <c r="P2912" s="6">
        <f t="shared" si="275"/>
        <v>1</v>
      </c>
      <c r="Q2912" t="str">
        <f t="shared" si="276"/>
        <v>theater</v>
      </c>
      <c r="R2912" t="str">
        <f t="shared" si="277"/>
        <v>plays</v>
      </c>
      <c r="S2912" s="10">
        <f t="shared" si="278"/>
        <v>42107.841284722221</v>
      </c>
      <c r="T2912" s="10">
        <f t="shared" si="27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8226</v>
      </c>
      <c r="I2913">
        <v>1435429626</v>
      </c>
      <c r="J2913">
        <v>1431973626</v>
      </c>
      <c r="K2913" t="b">
        <v>0</v>
      </c>
      <c r="L2913" s="7">
        <v>14</v>
      </c>
      <c r="M2913" t="b">
        <v>0</v>
      </c>
      <c r="N2913" t="s">
        <v>8251</v>
      </c>
      <c r="O2913" s="5">
        <f t="shared" si="274"/>
        <v>36.5</v>
      </c>
      <c r="P2913" s="6">
        <f t="shared" si="275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8"/>
        <v>42142.768819444449</v>
      </c>
      <c r="T2913" s="10">
        <f t="shared" si="27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8226</v>
      </c>
      <c r="I2914">
        <v>1452827374</v>
      </c>
      <c r="J2914">
        <v>1450235374</v>
      </c>
      <c r="K2914" t="b">
        <v>0</v>
      </c>
      <c r="L2914" s="7">
        <v>26</v>
      </c>
      <c r="M2914" t="b">
        <v>0</v>
      </c>
      <c r="N2914" t="s">
        <v>8251</v>
      </c>
      <c r="O2914" s="5">
        <f t="shared" si="274"/>
        <v>14.058171745152354</v>
      </c>
      <c r="P2914" s="6">
        <f t="shared" si="275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8"/>
        <v>42354.131643518514</v>
      </c>
      <c r="T2914" s="10">
        <f t="shared" si="27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8226</v>
      </c>
      <c r="I2915">
        <v>1410041339</v>
      </c>
      <c r="J2915">
        <v>1404857339</v>
      </c>
      <c r="K2915" t="b">
        <v>0</v>
      </c>
      <c r="L2915" s="7">
        <v>2</v>
      </c>
      <c r="M2915" t="b">
        <v>0</v>
      </c>
      <c r="N2915" t="s">
        <v>8251</v>
      </c>
      <c r="O2915" s="5">
        <f t="shared" si="274"/>
        <v>0.02</v>
      </c>
      <c r="P2915" s="6">
        <f t="shared" si="275"/>
        <v>1</v>
      </c>
      <c r="Q2915" t="str">
        <f t="shared" si="276"/>
        <v>theater</v>
      </c>
      <c r="R2915" t="str">
        <f t="shared" si="277"/>
        <v>plays</v>
      </c>
      <c r="S2915" s="10">
        <f t="shared" si="278"/>
        <v>41828.922905092593</v>
      </c>
      <c r="T2915" s="10">
        <f t="shared" si="27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8224</v>
      </c>
      <c r="H2916" t="s">
        <v>8227</v>
      </c>
      <c r="I2916">
        <v>1426365994</v>
      </c>
      <c r="J2916">
        <v>1421185594</v>
      </c>
      <c r="K2916" t="b">
        <v>0</v>
      </c>
      <c r="L2916" s="7">
        <v>1</v>
      </c>
      <c r="M2916" t="b">
        <v>0</v>
      </c>
      <c r="N2916" t="s">
        <v>8251</v>
      </c>
      <c r="O2916" s="5">
        <f t="shared" si="274"/>
        <v>4.0000000000000001E-3</v>
      </c>
      <c r="P2916" s="6">
        <f t="shared" si="275"/>
        <v>1</v>
      </c>
      <c r="Q2916" t="str">
        <f t="shared" si="276"/>
        <v>theater</v>
      </c>
      <c r="R2916" t="str">
        <f t="shared" si="277"/>
        <v>plays</v>
      </c>
      <c r="S2916" s="10">
        <f t="shared" si="278"/>
        <v>42017.907337962963</v>
      </c>
      <c r="T2916" s="10">
        <f t="shared" si="27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8224</v>
      </c>
      <c r="H2917" t="s">
        <v>8227</v>
      </c>
      <c r="I2917">
        <v>1458117190</v>
      </c>
      <c r="J2917">
        <v>1455528790</v>
      </c>
      <c r="K2917" t="b">
        <v>0</v>
      </c>
      <c r="L2917" s="7">
        <v>3</v>
      </c>
      <c r="M2917" t="b">
        <v>0</v>
      </c>
      <c r="N2917" t="s">
        <v>8251</v>
      </c>
      <c r="O2917" s="5">
        <f t="shared" si="274"/>
        <v>61.1</v>
      </c>
      <c r="P2917" s="6">
        <f t="shared" si="275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8"/>
        <v>42415.398032407407</v>
      </c>
      <c r="T2917" s="10">
        <f t="shared" si="27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8224</v>
      </c>
      <c r="H2918" t="s">
        <v>8227</v>
      </c>
      <c r="I2918">
        <v>1400498789</v>
      </c>
      <c r="J2918">
        <v>1398511589</v>
      </c>
      <c r="K2918" t="b">
        <v>0</v>
      </c>
      <c r="L2918" s="7">
        <v>7</v>
      </c>
      <c r="M2918" t="b">
        <v>0</v>
      </c>
      <c r="N2918" t="s">
        <v>8251</v>
      </c>
      <c r="O2918" s="5">
        <f t="shared" si="274"/>
        <v>7.8378378378378386</v>
      </c>
      <c r="P2918" s="6">
        <f t="shared" si="275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8"/>
        <v>41755.476724537039</v>
      </c>
      <c r="T2918" s="10">
        <f t="shared" si="27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8226</v>
      </c>
      <c r="I2919">
        <v>1442381847</v>
      </c>
      <c r="J2919">
        <v>1440826647</v>
      </c>
      <c r="K2919" t="b">
        <v>0</v>
      </c>
      <c r="L2919" s="7">
        <v>9</v>
      </c>
      <c r="M2919" t="b">
        <v>0</v>
      </c>
      <c r="N2919" t="s">
        <v>8251</v>
      </c>
      <c r="O2919" s="5">
        <f t="shared" si="274"/>
        <v>21.85</v>
      </c>
      <c r="P2919" s="6">
        <f t="shared" si="275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8"/>
        <v>42245.234340277777</v>
      </c>
      <c r="T2919" s="10">
        <f t="shared" si="27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8226</v>
      </c>
      <c r="I2920">
        <v>1446131207</v>
      </c>
      <c r="J2920">
        <v>1443712007</v>
      </c>
      <c r="K2920" t="b">
        <v>0</v>
      </c>
      <c r="L2920" s="7">
        <v>20</v>
      </c>
      <c r="M2920" t="b">
        <v>0</v>
      </c>
      <c r="N2920" t="s">
        <v>8251</v>
      </c>
      <c r="O2920" s="5">
        <f t="shared" si="274"/>
        <v>27.24</v>
      </c>
      <c r="P2920" s="6">
        <f t="shared" si="275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8"/>
        <v>42278.629710648151</v>
      </c>
      <c r="T2920" s="10">
        <f t="shared" si="27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8226</v>
      </c>
      <c r="I2921">
        <v>1407250329</v>
      </c>
      <c r="J2921">
        <v>1404658329</v>
      </c>
      <c r="K2921" t="b">
        <v>0</v>
      </c>
      <c r="L2921" s="7">
        <v>6</v>
      </c>
      <c r="M2921" t="b">
        <v>0</v>
      </c>
      <c r="N2921" t="s">
        <v>8251</v>
      </c>
      <c r="O2921" s="5">
        <f t="shared" si="274"/>
        <v>8.5</v>
      </c>
      <c r="P2921" s="6">
        <f t="shared" si="275"/>
        <v>8.5</v>
      </c>
      <c r="Q2921" t="str">
        <f t="shared" si="276"/>
        <v>theater</v>
      </c>
      <c r="R2921" t="str">
        <f t="shared" si="277"/>
        <v>plays</v>
      </c>
      <c r="S2921" s="10">
        <f t="shared" si="278"/>
        <v>41826.61954861111</v>
      </c>
      <c r="T2921" s="10">
        <f t="shared" si="27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8224</v>
      </c>
      <c r="H2922" t="s">
        <v>8231</v>
      </c>
      <c r="I2922">
        <v>1427306470</v>
      </c>
      <c r="J2922">
        <v>1424718070</v>
      </c>
      <c r="K2922" t="b">
        <v>0</v>
      </c>
      <c r="L2922" s="7">
        <v>13</v>
      </c>
      <c r="M2922" t="b">
        <v>0</v>
      </c>
      <c r="N2922" t="s">
        <v>8251</v>
      </c>
      <c r="O2922" s="5">
        <f t="shared" si="274"/>
        <v>26.840000000000003</v>
      </c>
      <c r="P2922" s="6">
        <f t="shared" si="275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8"/>
        <v>42058.792476851857</v>
      </c>
      <c r="T2922" s="10">
        <f t="shared" si="27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8226</v>
      </c>
      <c r="I2923">
        <v>1411679804</v>
      </c>
      <c r="J2923">
        <v>1409087804</v>
      </c>
      <c r="K2923" t="b">
        <v>0</v>
      </c>
      <c r="L2923" s="7">
        <v>3</v>
      </c>
      <c r="M2923" t="b">
        <v>1</v>
      </c>
      <c r="N2923" t="s">
        <v>8285</v>
      </c>
      <c r="O2923" s="5">
        <f t="shared" si="274"/>
        <v>129</v>
      </c>
      <c r="P2923" s="6">
        <f t="shared" si="275"/>
        <v>43</v>
      </c>
      <c r="Q2923" t="str">
        <f t="shared" si="276"/>
        <v>theater</v>
      </c>
      <c r="R2923" t="str">
        <f t="shared" si="277"/>
        <v>musical</v>
      </c>
      <c r="S2923" s="10">
        <f t="shared" si="278"/>
        <v>41877.886620370373</v>
      </c>
      <c r="T2923" s="10">
        <f t="shared" si="27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8227</v>
      </c>
      <c r="I2924">
        <v>1431982727</v>
      </c>
      <c r="J2924">
        <v>1428094727</v>
      </c>
      <c r="K2924" t="b">
        <v>0</v>
      </c>
      <c r="L2924" s="7">
        <v>6</v>
      </c>
      <c r="M2924" t="b">
        <v>1</v>
      </c>
      <c r="N2924" t="s">
        <v>8285</v>
      </c>
      <c r="O2924" s="5">
        <f t="shared" si="274"/>
        <v>100</v>
      </c>
      <c r="P2924" s="6">
        <f t="shared" si="275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8"/>
        <v>42097.874155092592</v>
      </c>
      <c r="T2924" s="10">
        <f t="shared" si="27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8226</v>
      </c>
      <c r="I2925">
        <v>1422068400</v>
      </c>
      <c r="J2925">
        <v>1420774779</v>
      </c>
      <c r="K2925" t="b">
        <v>0</v>
      </c>
      <c r="L2925" s="7">
        <v>10</v>
      </c>
      <c r="M2925" t="b">
        <v>1</v>
      </c>
      <c r="N2925" t="s">
        <v>8285</v>
      </c>
      <c r="O2925" s="5">
        <f t="shared" si="274"/>
        <v>100</v>
      </c>
      <c r="P2925" s="6">
        <f t="shared" si="275"/>
        <v>30</v>
      </c>
      <c r="Q2925" t="str">
        <f t="shared" si="276"/>
        <v>theater</v>
      </c>
      <c r="R2925" t="str">
        <f t="shared" si="277"/>
        <v>musical</v>
      </c>
      <c r="S2925" s="10">
        <f t="shared" si="278"/>
        <v>42013.15253472222</v>
      </c>
      <c r="T2925" s="10">
        <f t="shared" si="27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8226</v>
      </c>
      <c r="I2926">
        <v>1431143940</v>
      </c>
      <c r="J2926">
        <v>1428585710</v>
      </c>
      <c r="K2926" t="b">
        <v>0</v>
      </c>
      <c r="L2926" s="7">
        <v>147</v>
      </c>
      <c r="M2926" t="b">
        <v>1</v>
      </c>
      <c r="N2926" t="s">
        <v>8285</v>
      </c>
      <c r="O2926" s="5">
        <f t="shared" si="274"/>
        <v>103.2</v>
      </c>
      <c r="P2926" s="6">
        <f t="shared" si="275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8"/>
        <v>42103.556828703702</v>
      </c>
      <c r="T2926" s="10">
        <f t="shared" si="27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8226</v>
      </c>
      <c r="I2927">
        <v>1410444068</v>
      </c>
      <c r="J2927">
        <v>1407852068</v>
      </c>
      <c r="K2927" t="b">
        <v>0</v>
      </c>
      <c r="L2927" s="7">
        <v>199</v>
      </c>
      <c r="M2927" t="b">
        <v>1</v>
      </c>
      <c r="N2927" t="s">
        <v>8285</v>
      </c>
      <c r="O2927" s="5">
        <f t="shared" ref="O2927:O2990" si="280">(E2927/D2927)*100</f>
        <v>102.44597777777777</v>
      </c>
      <c r="P2927" s="6">
        <f t="shared" si="275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8"/>
        <v>41863.584120370368</v>
      </c>
      <c r="T2927" s="10">
        <f t="shared" si="27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8226</v>
      </c>
      <c r="I2928">
        <v>1424715779</v>
      </c>
      <c r="J2928">
        <v>1423506179</v>
      </c>
      <c r="K2928" t="b">
        <v>0</v>
      </c>
      <c r="L2928" s="7">
        <v>50</v>
      </c>
      <c r="M2928" t="b">
        <v>1</v>
      </c>
      <c r="N2928" t="s">
        <v>8285</v>
      </c>
      <c r="O2928" s="5">
        <f t="shared" si="280"/>
        <v>125</v>
      </c>
      <c r="P2928" s="6">
        <f t="shared" si="275"/>
        <v>75</v>
      </c>
      <c r="Q2928" t="str">
        <f t="shared" si="276"/>
        <v>theater</v>
      </c>
      <c r="R2928" t="str">
        <f t="shared" si="277"/>
        <v>musical</v>
      </c>
      <c r="S2928" s="10">
        <f t="shared" si="278"/>
        <v>42044.765960648147</v>
      </c>
      <c r="T2928" s="10">
        <f t="shared" si="27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8226</v>
      </c>
      <c r="I2929">
        <v>1405400400</v>
      </c>
      <c r="J2929">
        <v>1402934629</v>
      </c>
      <c r="K2929" t="b">
        <v>0</v>
      </c>
      <c r="L2929" s="7">
        <v>21</v>
      </c>
      <c r="M2929" t="b">
        <v>1</v>
      </c>
      <c r="N2929" t="s">
        <v>8285</v>
      </c>
      <c r="O2929" s="5">
        <f t="shared" si="280"/>
        <v>130.83333333333334</v>
      </c>
      <c r="P2929" s="6">
        <f t="shared" si="275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8"/>
        <v>41806.669317129628</v>
      </c>
      <c r="T2929" s="10">
        <f t="shared" si="27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8226</v>
      </c>
      <c r="I2930">
        <v>1457135846</v>
      </c>
      <c r="J2930">
        <v>1454543846</v>
      </c>
      <c r="K2930" t="b">
        <v>0</v>
      </c>
      <c r="L2930" s="7">
        <v>24</v>
      </c>
      <c r="M2930" t="b">
        <v>1</v>
      </c>
      <c r="N2930" t="s">
        <v>8285</v>
      </c>
      <c r="O2930" s="5">
        <f t="shared" si="280"/>
        <v>100</v>
      </c>
      <c r="P2930" s="6">
        <f t="shared" si="275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8"/>
        <v>42403.998217592598</v>
      </c>
      <c r="T2930" s="10">
        <f t="shared" si="27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8226</v>
      </c>
      <c r="I2931">
        <v>1401024758</v>
      </c>
      <c r="J2931">
        <v>1398432758</v>
      </c>
      <c r="K2931" t="b">
        <v>0</v>
      </c>
      <c r="L2931" s="7">
        <v>32</v>
      </c>
      <c r="M2931" t="b">
        <v>1</v>
      </c>
      <c r="N2931" t="s">
        <v>8285</v>
      </c>
      <c r="O2931" s="5">
        <f t="shared" si="280"/>
        <v>102.06937499999999</v>
      </c>
      <c r="P2931" s="6">
        <f t="shared" si="275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8"/>
        <v>41754.564328703702</v>
      </c>
      <c r="T2931" s="10">
        <f t="shared" si="27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8227</v>
      </c>
      <c r="I2932">
        <v>1431007264</v>
      </c>
      <c r="J2932">
        <v>1428415264</v>
      </c>
      <c r="K2932" t="b">
        <v>0</v>
      </c>
      <c r="L2932" s="7">
        <v>62</v>
      </c>
      <c r="M2932" t="b">
        <v>1</v>
      </c>
      <c r="N2932" t="s">
        <v>8285</v>
      </c>
      <c r="O2932" s="5">
        <f t="shared" si="280"/>
        <v>100.92000000000002</v>
      </c>
      <c r="P2932" s="6">
        <f t="shared" si="275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8"/>
        <v>42101.584074074075</v>
      </c>
      <c r="T2932" s="10">
        <f t="shared" si="27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8224</v>
      </c>
      <c r="H2933" t="s">
        <v>8231</v>
      </c>
      <c r="I2933">
        <v>1410761280</v>
      </c>
      <c r="J2933">
        <v>1408604363</v>
      </c>
      <c r="K2933" t="b">
        <v>0</v>
      </c>
      <c r="L2933" s="7">
        <v>9</v>
      </c>
      <c r="M2933" t="b">
        <v>1</v>
      </c>
      <c r="N2933" t="s">
        <v>8285</v>
      </c>
      <c r="O2933" s="5">
        <f t="shared" si="280"/>
        <v>106</v>
      </c>
      <c r="P2933" s="6">
        <f t="shared" si="275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8"/>
        <v>41872.291238425925</v>
      </c>
      <c r="T2933" s="10">
        <f t="shared" si="27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8224</v>
      </c>
      <c r="H2934" t="s">
        <v>8228</v>
      </c>
      <c r="I2934">
        <v>1424516400</v>
      </c>
      <c r="J2934">
        <v>1421812637</v>
      </c>
      <c r="K2934" t="b">
        <v>0</v>
      </c>
      <c r="L2934" s="7">
        <v>38</v>
      </c>
      <c r="M2934" t="b">
        <v>1</v>
      </c>
      <c r="N2934" t="s">
        <v>8285</v>
      </c>
      <c r="O2934" s="5">
        <f t="shared" si="280"/>
        <v>105.0967741935484</v>
      </c>
      <c r="P2934" s="6">
        <f t="shared" si="275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8"/>
        <v>42025.164780092593</v>
      </c>
      <c r="T2934" s="10">
        <f t="shared" si="27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8226</v>
      </c>
      <c r="I2935">
        <v>1465081053</v>
      </c>
      <c r="J2935">
        <v>1462489053</v>
      </c>
      <c r="K2935" t="b">
        <v>0</v>
      </c>
      <c r="L2935" s="7">
        <v>54</v>
      </c>
      <c r="M2935" t="b">
        <v>1</v>
      </c>
      <c r="N2935" t="s">
        <v>8285</v>
      </c>
      <c r="O2935" s="5">
        <f t="shared" si="280"/>
        <v>102.76</v>
      </c>
      <c r="P2935" s="6">
        <f t="shared" si="275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8"/>
        <v>42495.956631944442</v>
      </c>
      <c r="T2935" s="10">
        <f t="shared" si="27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8224</v>
      </c>
      <c r="H2936" t="s">
        <v>8231</v>
      </c>
      <c r="I2936">
        <v>1402845364</v>
      </c>
      <c r="J2936">
        <v>1400253364</v>
      </c>
      <c r="K2936" t="b">
        <v>0</v>
      </c>
      <c r="L2936" s="7">
        <v>37</v>
      </c>
      <c r="M2936" t="b">
        <v>1</v>
      </c>
      <c r="N2936" t="s">
        <v>8285</v>
      </c>
      <c r="O2936" s="5">
        <f t="shared" si="280"/>
        <v>108</v>
      </c>
      <c r="P2936" s="6">
        <f t="shared" si="275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8"/>
        <v>41775.636157407411</v>
      </c>
      <c r="T2936" s="10">
        <f t="shared" si="27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8226</v>
      </c>
      <c r="I2937">
        <v>1472490000</v>
      </c>
      <c r="J2937">
        <v>1467468008</v>
      </c>
      <c r="K2937" t="b">
        <v>0</v>
      </c>
      <c r="L2937" s="7">
        <v>39</v>
      </c>
      <c r="M2937" t="b">
        <v>1</v>
      </c>
      <c r="N2937" t="s">
        <v>8285</v>
      </c>
      <c r="O2937" s="5">
        <f t="shared" si="280"/>
        <v>100.88571428571429</v>
      </c>
      <c r="P2937" s="6">
        <f t="shared" si="275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8"/>
        <v>42553.583425925928</v>
      </c>
      <c r="T2937" s="10">
        <f t="shared" si="27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8226</v>
      </c>
      <c r="I2938">
        <v>1413176340</v>
      </c>
      <c r="J2938">
        <v>1412091423</v>
      </c>
      <c r="K2938" t="b">
        <v>0</v>
      </c>
      <c r="L2938" s="7">
        <v>34</v>
      </c>
      <c r="M2938" t="b">
        <v>1</v>
      </c>
      <c r="N2938" t="s">
        <v>8285</v>
      </c>
      <c r="O2938" s="5">
        <f t="shared" si="280"/>
        <v>128</v>
      </c>
      <c r="P2938" s="6">
        <f t="shared" si="275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8"/>
        <v>41912.650729166664</v>
      </c>
      <c r="T2938" s="10">
        <f t="shared" si="27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8227</v>
      </c>
      <c r="I2939">
        <v>1405249113</v>
      </c>
      <c r="J2939">
        <v>1402657113</v>
      </c>
      <c r="K2939" t="b">
        <v>0</v>
      </c>
      <c r="L2939" s="7">
        <v>55</v>
      </c>
      <c r="M2939" t="b">
        <v>1</v>
      </c>
      <c r="N2939" t="s">
        <v>8285</v>
      </c>
      <c r="O2939" s="5">
        <f t="shared" si="280"/>
        <v>133.33333333333331</v>
      </c>
      <c r="P2939" s="6">
        <f t="shared" si="275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8"/>
        <v>41803.457326388889</v>
      </c>
      <c r="T2939" s="10">
        <f t="shared" si="27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8226</v>
      </c>
      <c r="I2940">
        <v>1422636814</v>
      </c>
      <c r="J2940">
        <v>1420044814</v>
      </c>
      <c r="K2940" t="b">
        <v>0</v>
      </c>
      <c r="L2940" s="7">
        <v>32</v>
      </c>
      <c r="M2940" t="b">
        <v>1</v>
      </c>
      <c r="N2940" t="s">
        <v>8285</v>
      </c>
      <c r="O2940" s="5">
        <f t="shared" si="280"/>
        <v>101.375</v>
      </c>
      <c r="P2940" s="6">
        <f t="shared" si="275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8"/>
        <v>42004.703865740739</v>
      </c>
      <c r="T2940" s="10">
        <f t="shared" si="27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8226</v>
      </c>
      <c r="I2941">
        <v>1409187600</v>
      </c>
      <c r="J2941">
        <v>1406316312</v>
      </c>
      <c r="K2941" t="b">
        <v>0</v>
      </c>
      <c r="L2941" s="7">
        <v>25</v>
      </c>
      <c r="M2941" t="b">
        <v>1</v>
      </c>
      <c r="N2941" t="s">
        <v>8285</v>
      </c>
      <c r="O2941" s="5">
        <f t="shared" si="280"/>
        <v>102.875</v>
      </c>
      <c r="P2941" s="6">
        <f t="shared" si="275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8"/>
        <v>41845.809166666666</v>
      </c>
      <c r="T2941" s="10">
        <f t="shared" si="27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8226</v>
      </c>
      <c r="I2942">
        <v>1421606018</v>
      </c>
      <c r="J2942">
        <v>1418150018</v>
      </c>
      <c r="K2942" t="b">
        <v>0</v>
      </c>
      <c r="L2942" s="7">
        <v>33</v>
      </c>
      <c r="M2942" t="b">
        <v>1</v>
      </c>
      <c r="N2942" t="s">
        <v>8285</v>
      </c>
      <c r="O2942" s="5">
        <f t="shared" si="280"/>
        <v>107.24000000000001</v>
      </c>
      <c r="P2942" s="6">
        <f t="shared" si="275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8"/>
        <v>41982.773356481484</v>
      </c>
      <c r="T2942" s="10">
        <f t="shared" si="27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8226</v>
      </c>
      <c r="I2943">
        <v>1425250955</v>
      </c>
      <c r="J2943">
        <v>1422658955</v>
      </c>
      <c r="K2943" t="b">
        <v>0</v>
      </c>
      <c r="L2943" s="7">
        <v>1</v>
      </c>
      <c r="M2943" t="b">
        <v>0</v>
      </c>
      <c r="N2943" t="s">
        <v>8283</v>
      </c>
      <c r="O2943" s="5">
        <f t="shared" si="280"/>
        <v>4.0000000000000001E-3</v>
      </c>
      <c r="P2943" s="6">
        <f t="shared" si="275"/>
        <v>1</v>
      </c>
      <c r="Q2943" t="str">
        <f t="shared" si="276"/>
        <v>theater</v>
      </c>
      <c r="R2943" t="str">
        <f t="shared" si="277"/>
        <v>spaces</v>
      </c>
      <c r="S2943" s="10">
        <f t="shared" si="278"/>
        <v>42034.960127314815</v>
      </c>
      <c r="T2943" s="10">
        <f t="shared" si="27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8224</v>
      </c>
      <c r="H2944" t="s">
        <v>8231</v>
      </c>
      <c r="I2944">
        <v>1450297080</v>
      </c>
      <c r="J2944">
        <v>1448565459</v>
      </c>
      <c r="K2944" t="b">
        <v>0</v>
      </c>
      <c r="L2944" s="7">
        <v>202</v>
      </c>
      <c r="M2944" t="b">
        <v>0</v>
      </c>
      <c r="N2944" t="s">
        <v>8283</v>
      </c>
      <c r="O2944" s="5">
        <f t="shared" si="280"/>
        <v>20.424999999999997</v>
      </c>
      <c r="P2944" s="6">
        <f t="shared" si="275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8"/>
        <v>42334.803923611107</v>
      </c>
      <c r="T2944" s="10">
        <f t="shared" si="27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8226</v>
      </c>
      <c r="I2945">
        <v>1428894380</v>
      </c>
      <c r="J2945">
        <v>1426302380</v>
      </c>
      <c r="K2945" t="b">
        <v>0</v>
      </c>
      <c r="L2945" s="7">
        <v>0</v>
      </c>
      <c r="M2945" t="b">
        <v>0</v>
      </c>
      <c r="N2945" t="s">
        <v>8283</v>
      </c>
      <c r="O2945" s="5">
        <f t="shared" si="280"/>
        <v>0</v>
      </c>
      <c r="P2945" s="6">
        <f t="shared" si="275"/>
        <v>0</v>
      </c>
      <c r="Q2945" t="str">
        <f t="shared" si="276"/>
        <v>theater</v>
      </c>
      <c r="R2945" t="str">
        <f t="shared" si="277"/>
        <v>spaces</v>
      </c>
      <c r="S2945" s="10">
        <f t="shared" si="278"/>
        <v>42077.129398148143</v>
      </c>
      <c r="T2945" s="10">
        <f t="shared" si="27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8226</v>
      </c>
      <c r="I2946">
        <v>1433714198</v>
      </c>
      <c r="J2946">
        <v>1431122198</v>
      </c>
      <c r="K2946" t="b">
        <v>0</v>
      </c>
      <c r="L2946" s="7">
        <v>1</v>
      </c>
      <c r="M2946" t="b">
        <v>0</v>
      </c>
      <c r="N2946" t="s">
        <v>8283</v>
      </c>
      <c r="O2946" s="5">
        <f t="shared" si="280"/>
        <v>1</v>
      </c>
      <c r="P2946" s="6">
        <f t="shared" si="275"/>
        <v>100</v>
      </c>
      <c r="Q2946" t="str">
        <f t="shared" si="276"/>
        <v>theater</v>
      </c>
      <c r="R2946" t="str">
        <f t="shared" si="277"/>
        <v>spaces</v>
      </c>
      <c r="S2946" s="10">
        <f t="shared" si="278"/>
        <v>42132.9143287037</v>
      </c>
      <c r="T2946" s="10">
        <f t="shared" si="27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8226</v>
      </c>
      <c r="I2947">
        <v>1432437660</v>
      </c>
      <c r="J2947">
        <v>1429845660</v>
      </c>
      <c r="K2947" t="b">
        <v>0</v>
      </c>
      <c r="L2947" s="7">
        <v>0</v>
      </c>
      <c r="M2947" t="b">
        <v>0</v>
      </c>
      <c r="N2947" t="s">
        <v>8283</v>
      </c>
      <c r="O2947" s="5">
        <f t="shared" si="280"/>
        <v>0</v>
      </c>
      <c r="P2947" s="6">
        <f t="shared" ref="P2947:P3010" si="281">IF(L2947,E2947/L2947,0)</f>
        <v>0</v>
      </c>
      <c r="Q2947" t="str">
        <f t="shared" ref="Q2947:Q3010" si="282">LEFT(N2947,SEARCH("/",N2947,1)-1)</f>
        <v>theater</v>
      </c>
      <c r="R2947" t="str">
        <f t="shared" ref="R2947:R3010" si="283">RIGHT(N2947,LEN(N2947)-SEARCH("/",N2947))</f>
        <v>spaces</v>
      </c>
      <c r="S2947" s="10">
        <f t="shared" ref="S2947:S3010" si="284">(((J2947/60)/60/24)+DATE(1970,1,1))</f>
        <v>42118.139583333337</v>
      </c>
      <c r="T2947" s="10">
        <f t="shared" ref="T2947:T3010" si="285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8224</v>
      </c>
      <c r="H2948" t="s">
        <v>8227</v>
      </c>
      <c r="I2948">
        <v>1471265092</v>
      </c>
      <c r="J2948">
        <v>1468673092</v>
      </c>
      <c r="K2948" t="b">
        <v>0</v>
      </c>
      <c r="L2948" s="7">
        <v>2</v>
      </c>
      <c r="M2948" t="b">
        <v>0</v>
      </c>
      <c r="N2948" t="s">
        <v>8283</v>
      </c>
      <c r="O2948" s="5">
        <f t="shared" si="280"/>
        <v>0.1</v>
      </c>
      <c r="P2948" s="6">
        <f t="shared" si="281"/>
        <v>1</v>
      </c>
      <c r="Q2948" t="str">
        <f t="shared" si="282"/>
        <v>theater</v>
      </c>
      <c r="R2948" t="str">
        <f t="shared" si="283"/>
        <v>spaces</v>
      </c>
      <c r="S2948" s="10">
        <f t="shared" si="284"/>
        <v>42567.531157407408</v>
      </c>
      <c r="T2948" s="10">
        <f t="shared" si="2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8226</v>
      </c>
      <c r="I2949">
        <v>1480007460</v>
      </c>
      <c r="J2949">
        <v>1475760567</v>
      </c>
      <c r="K2949" t="b">
        <v>0</v>
      </c>
      <c r="L2949" s="7">
        <v>13</v>
      </c>
      <c r="M2949" t="b">
        <v>0</v>
      </c>
      <c r="N2949" t="s">
        <v>8283</v>
      </c>
      <c r="O2949" s="5">
        <f t="shared" si="280"/>
        <v>4.2880000000000003</v>
      </c>
      <c r="P2949" s="6">
        <f t="shared" si="281"/>
        <v>82.461538461538467</v>
      </c>
      <c r="Q2949" t="str">
        <f t="shared" si="282"/>
        <v>theater</v>
      </c>
      <c r="R2949" t="str">
        <f t="shared" si="283"/>
        <v>spaces</v>
      </c>
      <c r="S2949" s="10">
        <f t="shared" si="284"/>
        <v>42649.562118055561</v>
      </c>
      <c r="T2949" s="10">
        <f t="shared" si="2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8226</v>
      </c>
      <c r="I2950">
        <v>1433259293</v>
      </c>
      <c r="J2950">
        <v>1428075293</v>
      </c>
      <c r="K2950" t="b">
        <v>0</v>
      </c>
      <c r="L2950" s="7">
        <v>9</v>
      </c>
      <c r="M2950" t="b">
        <v>0</v>
      </c>
      <c r="N2950" t="s">
        <v>8283</v>
      </c>
      <c r="O2950" s="5">
        <f t="shared" si="280"/>
        <v>4.8000000000000004E-3</v>
      </c>
      <c r="P2950" s="6">
        <f t="shared" si="281"/>
        <v>2.6666666666666665</v>
      </c>
      <c r="Q2950" t="str">
        <f t="shared" si="282"/>
        <v>theater</v>
      </c>
      <c r="R2950" t="str">
        <f t="shared" si="283"/>
        <v>spaces</v>
      </c>
      <c r="S2950" s="10">
        <f t="shared" si="284"/>
        <v>42097.649224537032</v>
      </c>
      <c r="T2950" s="10">
        <f t="shared" si="2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8226</v>
      </c>
      <c r="I2951">
        <v>1447965917</v>
      </c>
      <c r="J2951">
        <v>1445370317</v>
      </c>
      <c r="K2951" t="b">
        <v>0</v>
      </c>
      <c r="L2951" s="7">
        <v>2</v>
      </c>
      <c r="M2951" t="b">
        <v>0</v>
      </c>
      <c r="N2951" t="s">
        <v>8283</v>
      </c>
      <c r="O2951" s="5">
        <f t="shared" si="280"/>
        <v>2.5</v>
      </c>
      <c r="P2951" s="6">
        <f t="shared" si="281"/>
        <v>12.5</v>
      </c>
      <c r="Q2951" t="str">
        <f t="shared" si="282"/>
        <v>theater</v>
      </c>
      <c r="R2951" t="str">
        <f t="shared" si="283"/>
        <v>spaces</v>
      </c>
      <c r="S2951" s="10">
        <f t="shared" si="284"/>
        <v>42297.823113425926</v>
      </c>
      <c r="T2951" s="10">
        <f t="shared" si="2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8226</v>
      </c>
      <c r="I2952">
        <v>1453538752</v>
      </c>
      <c r="J2952">
        <v>1450946752</v>
      </c>
      <c r="K2952" t="b">
        <v>0</v>
      </c>
      <c r="L2952" s="7">
        <v>0</v>
      </c>
      <c r="M2952" t="b">
        <v>0</v>
      </c>
      <c r="N2952" t="s">
        <v>8283</v>
      </c>
      <c r="O2952" s="5">
        <f t="shared" si="280"/>
        <v>0</v>
      </c>
      <c r="P2952" s="6">
        <f t="shared" si="281"/>
        <v>0</v>
      </c>
      <c r="Q2952" t="str">
        <f t="shared" si="282"/>
        <v>theater</v>
      </c>
      <c r="R2952" t="str">
        <f t="shared" si="283"/>
        <v>spaces</v>
      </c>
      <c r="S2952" s="10">
        <f t="shared" si="284"/>
        <v>42362.36518518519</v>
      </c>
      <c r="T2952" s="10">
        <f t="shared" si="2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8226</v>
      </c>
      <c r="I2953">
        <v>1412536573</v>
      </c>
      <c r="J2953">
        <v>1408648573</v>
      </c>
      <c r="K2953" t="b">
        <v>0</v>
      </c>
      <c r="L2953" s="7">
        <v>58</v>
      </c>
      <c r="M2953" t="b">
        <v>0</v>
      </c>
      <c r="N2953" t="s">
        <v>8283</v>
      </c>
      <c r="O2953" s="5">
        <f t="shared" si="280"/>
        <v>2.1919999999999997</v>
      </c>
      <c r="P2953" s="6">
        <f t="shared" si="281"/>
        <v>18.896551724137932</v>
      </c>
      <c r="Q2953" t="str">
        <f t="shared" si="282"/>
        <v>theater</v>
      </c>
      <c r="R2953" t="str">
        <f t="shared" si="283"/>
        <v>spaces</v>
      </c>
      <c r="S2953" s="10">
        <f t="shared" si="284"/>
        <v>41872.802928240737</v>
      </c>
      <c r="T2953" s="10">
        <f t="shared" si="2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8226</v>
      </c>
      <c r="I2954">
        <v>1476676800</v>
      </c>
      <c r="J2954">
        <v>1473957239</v>
      </c>
      <c r="K2954" t="b">
        <v>0</v>
      </c>
      <c r="L2954" s="7">
        <v>8</v>
      </c>
      <c r="M2954" t="b">
        <v>0</v>
      </c>
      <c r="N2954" t="s">
        <v>8283</v>
      </c>
      <c r="O2954" s="5">
        <f t="shared" si="280"/>
        <v>8.0250000000000004</v>
      </c>
      <c r="P2954" s="6">
        <f t="shared" si="281"/>
        <v>200.625</v>
      </c>
      <c r="Q2954" t="str">
        <f t="shared" si="282"/>
        <v>theater</v>
      </c>
      <c r="R2954" t="str">
        <f t="shared" si="283"/>
        <v>spaces</v>
      </c>
      <c r="S2954" s="10">
        <f t="shared" si="284"/>
        <v>42628.690266203703</v>
      </c>
      <c r="T2954" s="10">
        <f t="shared" si="2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8226</v>
      </c>
      <c r="I2955">
        <v>1444330821</v>
      </c>
      <c r="J2955">
        <v>1441738821</v>
      </c>
      <c r="K2955" t="b">
        <v>0</v>
      </c>
      <c r="L2955" s="7">
        <v>3</v>
      </c>
      <c r="M2955" t="b">
        <v>0</v>
      </c>
      <c r="N2955" t="s">
        <v>8283</v>
      </c>
      <c r="O2955" s="5">
        <f t="shared" si="280"/>
        <v>0.15125</v>
      </c>
      <c r="P2955" s="6">
        <f t="shared" si="281"/>
        <v>201.66666666666666</v>
      </c>
      <c r="Q2955" t="str">
        <f t="shared" si="282"/>
        <v>theater</v>
      </c>
      <c r="R2955" t="str">
        <f t="shared" si="283"/>
        <v>spaces</v>
      </c>
      <c r="S2955" s="10">
        <f t="shared" si="284"/>
        <v>42255.791909722218</v>
      </c>
      <c r="T2955" s="10">
        <f t="shared" si="2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8226</v>
      </c>
      <c r="I2956">
        <v>1489669203</v>
      </c>
      <c r="J2956">
        <v>1487944803</v>
      </c>
      <c r="K2956" t="b">
        <v>0</v>
      </c>
      <c r="L2956" s="7">
        <v>0</v>
      </c>
      <c r="M2956" t="b">
        <v>0</v>
      </c>
      <c r="N2956" t="s">
        <v>8283</v>
      </c>
      <c r="O2956" s="5">
        <f t="shared" si="280"/>
        <v>0</v>
      </c>
      <c r="P2956" s="6">
        <f t="shared" si="281"/>
        <v>0</v>
      </c>
      <c r="Q2956" t="str">
        <f t="shared" si="282"/>
        <v>theater</v>
      </c>
      <c r="R2956" t="str">
        <f t="shared" si="283"/>
        <v>spaces</v>
      </c>
      <c r="S2956" s="10">
        <f t="shared" si="284"/>
        <v>42790.583368055552</v>
      </c>
      <c r="T2956" s="10">
        <f t="shared" si="2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8226</v>
      </c>
      <c r="I2957">
        <v>1434476849</v>
      </c>
      <c r="J2957">
        <v>1431884849</v>
      </c>
      <c r="K2957" t="b">
        <v>0</v>
      </c>
      <c r="L2957" s="7">
        <v>11</v>
      </c>
      <c r="M2957" t="b">
        <v>0</v>
      </c>
      <c r="N2957" t="s">
        <v>8283</v>
      </c>
      <c r="O2957" s="5">
        <f t="shared" si="280"/>
        <v>59.583333333333336</v>
      </c>
      <c r="P2957" s="6">
        <f t="shared" si="281"/>
        <v>65</v>
      </c>
      <c r="Q2957" t="str">
        <f t="shared" si="282"/>
        <v>theater</v>
      </c>
      <c r="R2957" t="str">
        <f t="shared" si="283"/>
        <v>spaces</v>
      </c>
      <c r="S2957" s="10">
        <f t="shared" si="284"/>
        <v>42141.741307870368</v>
      </c>
      <c r="T2957" s="10">
        <f t="shared" si="2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8226</v>
      </c>
      <c r="I2958">
        <v>1462402850</v>
      </c>
      <c r="J2958">
        <v>1459810850</v>
      </c>
      <c r="K2958" t="b">
        <v>0</v>
      </c>
      <c r="L2958" s="7">
        <v>20</v>
      </c>
      <c r="M2958" t="b">
        <v>0</v>
      </c>
      <c r="N2958" t="s">
        <v>8283</v>
      </c>
      <c r="O2958" s="5">
        <f t="shared" si="280"/>
        <v>16.734177215189874</v>
      </c>
      <c r="P2958" s="6">
        <f t="shared" si="281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4"/>
        <v>42464.958912037036</v>
      </c>
      <c r="T2958" s="10">
        <f t="shared" si="2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8226</v>
      </c>
      <c r="I2959">
        <v>1427498172</v>
      </c>
      <c r="J2959">
        <v>1422317772</v>
      </c>
      <c r="K2959" t="b">
        <v>0</v>
      </c>
      <c r="L2959" s="7">
        <v>3</v>
      </c>
      <c r="M2959" t="b">
        <v>0</v>
      </c>
      <c r="N2959" t="s">
        <v>8283</v>
      </c>
      <c r="O2959" s="5">
        <f t="shared" si="280"/>
        <v>1.8666666666666669</v>
      </c>
      <c r="P2959" s="6">
        <f t="shared" si="281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4"/>
        <v>42031.011249999996</v>
      </c>
      <c r="T2959" s="10">
        <f t="shared" si="2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8226</v>
      </c>
      <c r="I2960">
        <v>1462729317</v>
      </c>
      <c r="J2960">
        <v>1457548917</v>
      </c>
      <c r="K2960" t="b">
        <v>0</v>
      </c>
      <c r="L2960" s="7">
        <v>0</v>
      </c>
      <c r="M2960" t="b">
        <v>0</v>
      </c>
      <c r="N2960" t="s">
        <v>8283</v>
      </c>
      <c r="O2960" s="5">
        <f t="shared" si="280"/>
        <v>0</v>
      </c>
      <c r="P2960" s="6">
        <f t="shared" si="281"/>
        <v>0</v>
      </c>
      <c r="Q2960" t="str">
        <f t="shared" si="282"/>
        <v>theater</v>
      </c>
      <c r="R2960" t="str">
        <f t="shared" si="283"/>
        <v>spaces</v>
      </c>
      <c r="S2960" s="10">
        <f t="shared" si="284"/>
        <v>42438.779131944444</v>
      </c>
      <c r="T2960" s="10">
        <f t="shared" si="2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8224</v>
      </c>
      <c r="H2961" t="s">
        <v>8227</v>
      </c>
      <c r="I2961">
        <v>1465258325</v>
      </c>
      <c r="J2961">
        <v>1462666325</v>
      </c>
      <c r="K2961" t="b">
        <v>0</v>
      </c>
      <c r="L2961" s="7">
        <v>0</v>
      </c>
      <c r="M2961" t="b">
        <v>0</v>
      </c>
      <c r="N2961" t="s">
        <v>8283</v>
      </c>
      <c r="O2961" s="5">
        <f t="shared" si="280"/>
        <v>0</v>
      </c>
      <c r="P2961" s="6">
        <f t="shared" si="281"/>
        <v>0</v>
      </c>
      <c r="Q2961" t="str">
        <f t="shared" si="282"/>
        <v>theater</v>
      </c>
      <c r="R2961" t="str">
        <f t="shared" si="283"/>
        <v>spaces</v>
      </c>
      <c r="S2961" s="10">
        <f t="shared" si="284"/>
        <v>42498.008391203708</v>
      </c>
      <c r="T2961" s="10">
        <f t="shared" si="2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8226</v>
      </c>
      <c r="I2962">
        <v>1410459023</v>
      </c>
      <c r="J2962">
        <v>1407867023</v>
      </c>
      <c r="K2962" t="b">
        <v>0</v>
      </c>
      <c r="L2962" s="7">
        <v>0</v>
      </c>
      <c r="M2962" t="b">
        <v>0</v>
      </c>
      <c r="N2962" t="s">
        <v>8283</v>
      </c>
      <c r="O2962" s="5">
        <f t="shared" si="280"/>
        <v>0</v>
      </c>
      <c r="P2962" s="6">
        <f t="shared" si="281"/>
        <v>0</v>
      </c>
      <c r="Q2962" t="str">
        <f t="shared" si="282"/>
        <v>theater</v>
      </c>
      <c r="R2962" t="str">
        <f t="shared" si="283"/>
        <v>spaces</v>
      </c>
      <c r="S2962" s="10">
        <f t="shared" si="284"/>
        <v>41863.757210648146</v>
      </c>
      <c r="T2962" s="10">
        <f t="shared" si="2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8226</v>
      </c>
      <c r="I2963">
        <v>1427342400</v>
      </c>
      <c r="J2963">
        <v>1424927159</v>
      </c>
      <c r="K2963" t="b">
        <v>0</v>
      </c>
      <c r="L2963" s="7">
        <v>108</v>
      </c>
      <c r="M2963" t="b">
        <v>1</v>
      </c>
      <c r="N2963" t="s">
        <v>8251</v>
      </c>
      <c r="O2963" s="5">
        <f t="shared" si="280"/>
        <v>109.62</v>
      </c>
      <c r="P2963" s="6">
        <f t="shared" si="281"/>
        <v>50.75</v>
      </c>
      <c r="Q2963" t="str">
        <f t="shared" si="282"/>
        <v>theater</v>
      </c>
      <c r="R2963" t="str">
        <f t="shared" si="283"/>
        <v>plays</v>
      </c>
      <c r="S2963" s="10">
        <f t="shared" si="284"/>
        <v>42061.212488425925</v>
      </c>
      <c r="T2963" s="10">
        <f t="shared" si="2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8226</v>
      </c>
      <c r="I2964">
        <v>1425193140</v>
      </c>
      <c r="J2964">
        <v>1422769906</v>
      </c>
      <c r="K2964" t="b">
        <v>0</v>
      </c>
      <c r="L2964" s="7">
        <v>20</v>
      </c>
      <c r="M2964" t="b">
        <v>1</v>
      </c>
      <c r="N2964" t="s">
        <v>8251</v>
      </c>
      <c r="O2964" s="5">
        <f t="shared" si="280"/>
        <v>121.8</v>
      </c>
      <c r="P2964" s="6">
        <f t="shared" si="281"/>
        <v>60.9</v>
      </c>
      <c r="Q2964" t="str">
        <f t="shared" si="282"/>
        <v>theater</v>
      </c>
      <c r="R2964" t="str">
        <f t="shared" si="283"/>
        <v>plays</v>
      </c>
      <c r="S2964" s="10">
        <f t="shared" si="284"/>
        <v>42036.24428240741</v>
      </c>
      <c r="T2964" s="10">
        <f t="shared" si="2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8226</v>
      </c>
      <c r="I2965">
        <v>1435835824</v>
      </c>
      <c r="J2965">
        <v>1433243824</v>
      </c>
      <c r="K2965" t="b">
        <v>0</v>
      </c>
      <c r="L2965" s="7">
        <v>98</v>
      </c>
      <c r="M2965" t="b">
        <v>1</v>
      </c>
      <c r="N2965" t="s">
        <v>8251</v>
      </c>
      <c r="O2965" s="5">
        <f t="shared" si="280"/>
        <v>106.85</v>
      </c>
      <c r="P2965" s="6">
        <f t="shared" si="281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4"/>
        <v>42157.470185185186</v>
      </c>
      <c r="T2965" s="10">
        <f t="shared" si="2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8226</v>
      </c>
      <c r="I2966">
        <v>1407360720</v>
      </c>
      <c r="J2966">
        <v>1404769819</v>
      </c>
      <c r="K2966" t="b">
        <v>0</v>
      </c>
      <c r="L2966" s="7">
        <v>196</v>
      </c>
      <c r="M2966" t="b">
        <v>1</v>
      </c>
      <c r="N2966" t="s">
        <v>8251</v>
      </c>
      <c r="O2966" s="5">
        <f t="shared" si="280"/>
        <v>100.71379999999999</v>
      </c>
      <c r="P2966" s="6">
        <f t="shared" si="281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4"/>
        <v>41827.909942129627</v>
      </c>
      <c r="T2966" s="10">
        <f t="shared" si="2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8226</v>
      </c>
      <c r="I2967">
        <v>1436290233</v>
      </c>
      <c r="J2967">
        <v>1433698233</v>
      </c>
      <c r="K2967" t="b">
        <v>0</v>
      </c>
      <c r="L2967" s="7">
        <v>39</v>
      </c>
      <c r="M2967" t="b">
        <v>1</v>
      </c>
      <c r="N2967" t="s">
        <v>8251</v>
      </c>
      <c r="O2967" s="5">
        <f t="shared" si="280"/>
        <v>109.00000000000001</v>
      </c>
      <c r="P2967" s="6">
        <f t="shared" si="281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4"/>
        <v>42162.729548611111</v>
      </c>
      <c r="T2967" s="10">
        <f t="shared" si="2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8226</v>
      </c>
      <c r="I2968">
        <v>1442425412</v>
      </c>
      <c r="J2968">
        <v>1439833412</v>
      </c>
      <c r="K2968" t="b">
        <v>0</v>
      </c>
      <c r="L2968" s="7">
        <v>128</v>
      </c>
      <c r="M2968" t="b">
        <v>1</v>
      </c>
      <c r="N2968" t="s">
        <v>8251</v>
      </c>
      <c r="O2968" s="5">
        <f t="shared" si="280"/>
        <v>113.63000000000001</v>
      </c>
      <c r="P2968" s="6">
        <f t="shared" si="281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4"/>
        <v>42233.738564814819</v>
      </c>
      <c r="T2968" s="10">
        <f t="shared" si="2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8226</v>
      </c>
      <c r="I2969">
        <v>1425872692</v>
      </c>
      <c r="J2969">
        <v>1423284292</v>
      </c>
      <c r="K2969" t="b">
        <v>0</v>
      </c>
      <c r="L2969" s="7">
        <v>71</v>
      </c>
      <c r="M2969" t="b">
        <v>1</v>
      </c>
      <c r="N2969" t="s">
        <v>8251</v>
      </c>
      <c r="O2969" s="5">
        <f t="shared" si="280"/>
        <v>113.92</v>
      </c>
      <c r="P2969" s="6">
        <f t="shared" si="281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4"/>
        <v>42042.197824074072</v>
      </c>
      <c r="T2969" s="10">
        <f t="shared" si="2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8226</v>
      </c>
      <c r="I2970">
        <v>1471406340</v>
      </c>
      <c r="J2970">
        <v>1470227660</v>
      </c>
      <c r="K2970" t="b">
        <v>0</v>
      </c>
      <c r="L2970" s="7">
        <v>47</v>
      </c>
      <c r="M2970" t="b">
        <v>1</v>
      </c>
      <c r="N2970" t="s">
        <v>8251</v>
      </c>
      <c r="O2970" s="5">
        <f t="shared" si="280"/>
        <v>106</v>
      </c>
      <c r="P2970" s="6">
        <f t="shared" si="281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4"/>
        <v>42585.523842592593</v>
      </c>
      <c r="T2970" s="10">
        <f t="shared" si="2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8224</v>
      </c>
      <c r="H2971" t="s">
        <v>8231</v>
      </c>
      <c r="I2971">
        <v>1430693460</v>
      </c>
      <c r="J2971">
        <v>1428087153</v>
      </c>
      <c r="K2971" t="b">
        <v>0</v>
      </c>
      <c r="L2971" s="7">
        <v>17</v>
      </c>
      <c r="M2971" t="b">
        <v>1</v>
      </c>
      <c r="N2971" t="s">
        <v>8251</v>
      </c>
      <c r="O2971" s="5">
        <f t="shared" si="280"/>
        <v>162.5</v>
      </c>
      <c r="P2971" s="6">
        <f t="shared" si="281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4"/>
        <v>42097.786493055552</v>
      </c>
      <c r="T2971" s="10">
        <f t="shared" si="2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8226</v>
      </c>
      <c r="I2972">
        <v>1405699451</v>
      </c>
      <c r="J2972">
        <v>1403107451</v>
      </c>
      <c r="K2972" t="b">
        <v>0</v>
      </c>
      <c r="L2972" s="7">
        <v>91</v>
      </c>
      <c r="M2972" t="b">
        <v>1</v>
      </c>
      <c r="N2972" t="s">
        <v>8251</v>
      </c>
      <c r="O2972" s="5">
        <f t="shared" si="280"/>
        <v>106</v>
      </c>
      <c r="P2972" s="6">
        <f t="shared" si="281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4"/>
        <v>41808.669571759259</v>
      </c>
      <c r="T2972" s="10">
        <f t="shared" si="2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8226</v>
      </c>
      <c r="I2973">
        <v>1409500078</v>
      </c>
      <c r="J2973">
        <v>1406908078</v>
      </c>
      <c r="K2973" t="b">
        <v>0</v>
      </c>
      <c r="L2973" s="7">
        <v>43</v>
      </c>
      <c r="M2973" t="b">
        <v>1</v>
      </c>
      <c r="N2973" t="s">
        <v>8251</v>
      </c>
      <c r="O2973" s="5">
        <f t="shared" si="280"/>
        <v>100.15624999999999</v>
      </c>
      <c r="P2973" s="6">
        <f t="shared" si="281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4"/>
        <v>41852.658310185187</v>
      </c>
      <c r="T2973" s="10">
        <f t="shared" si="2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8226</v>
      </c>
      <c r="I2974">
        <v>1480899600</v>
      </c>
      <c r="J2974">
        <v>1479609520</v>
      </c>
      <c r="K2974" t="b">
        <v>0</v>
      </c>
      <c r="L2974" s="7">
        <v>17</v>
      </c>
      <c r="M2974" t="b">
        <v>1</v>
      </c>
      <c r="N2974" t="s">
        <v>8251</v>
      </c>
      <c r="O2974" s="5">
        <f t="shared" si="280"/>
        <v>105.35000000000001</v>
      </c>
      <c r="P2974" s="6">
        <f t="shared" si="281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4"/>
        <v>42694.110185185185</v>
      </c>
      <c r="T2974" s="10">
        <f t="shared" si="2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8226</v>
      </c>
      <c r="I2975">
        <v>1451620800</v>
      </c>
      <c r="J2975">
        <v>1449171508</v>
      </c>
      <c r="K2975" t="b">
        <v>0</v>
      </c>
      <c r="L2975" s="7">
        <v>33</v>
      </c>
      <c r="M2975" t="b">
        <v>1</v>
      </c>
      <c r="N2975" t="s">
        <v>8251</v>
      </c>
      <c r="O2975" s="5">
        <f t="shared" si="280"/>
        <v>174.8</v>
      </c>
      <c r="P2975" s="6">
        <f t="shared" si="281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4"/>
        <v>42341.818379629629</v>
      </c>
      <c r="T2975" s="10">
        <f t="shared" si="2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8226</v>
      </c>
      <c r="I2976">
        <v>1411695300</v>
      </c>
      <c r="J2976">
        <v>1409275671</v>
      </c>
      <c r="K2976" t="b">
        <v>0</v>
      </c>
      <c r="L2976" s="7">
        <v>87</v>
      </c>
      <c r="M2976" t="b">
        <v>1</v>
      </c>
      <c r="N2976" t="s">
        <v>8251</v>
      </c>
      <c r="O2976" s="5">
        <f t="shared" si="280"/>
        <v>102</v>
      </c>
      <c r="P2976" s="6">
        <f t="shared" si="281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4"/>
        <v>41880.061006944445</v>
      </c>
      <c r="T2976" s="10">
        <f t="shared" si="2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8226</v>
      </c>
      <c r="I2977">
        <v>1417057200</v>
      </c>
      <c r="J2977">
        <v>1414599886</v>
      </c>
      <c r="K2977" t="b">
        <v>0</v>
      </c>
      <c r="L2977" s="7">
        <v>113</v>
      </c>
      <c r="M2977" t="b">
        <v>1</v>
      </c>
      <c r="N2977" t="s">
        <v>8251</v>
      </c>
      <c r="O2977" s="5">
        <f t="shared" si="280"/>
        <v>100.125</v>
      </c>
      <c r="P2977" s="6">
        <f t="shared" si="281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4"/>
        <v>41941.683865740742</v>
      </c>
      <c r="T2977" s="10">
        <f t="shared" si="2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8227</v>
      </c>
      <c r="I2978">
        <v>1457870400</v>
      </c>
      <c r="J2978">
        <v>1456421530</v>
      </c>
      <c r="K2978" t="b">
        <v>0</v>
      </c>
      <c r="L2978" s="7">
        <v>14</v>
      </c>
      <c r="M2978" t="b">
        <v>1</v>
      </c>
      <c r="N2978" t="s">
        <v>8251</v>
      </c>
      <c r="O2978" s="5">
        <f t="shared" si="280"/>
        <v>171.42857142857142</v>
      </c>
      <c r="P2978" s="6">
        <f t="shared" si="281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4"/>
        <v>42425.730671296296</v>
      </c>
      <c r="T2978" s="10">
        <f t="shared" si="2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8226</v>
      </c>
      <c r="I2979">
        <v>1427076840</v>
      </c>
      <c r="J2979">
        <v>1421960934</v>
      </c>
      <c r="K2979" t="b">
        <v>0</v>
      </c>
      <c r="L2979" s="7">
        <v>30</v>
      </c>
      <c r="M2979" t="b">
        <v>1</v>
      </c>
      <c r="N2979" t="s">
        <v>8251</v>
      </c>
      <c r="O2979" s="5">
        <f t="shared" si="280"/>
        <v>113.56666666666666</v>
      </c>
      <c r="P2979" s="6">
        <f t="shared" si="281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4"/>
        <v>42026.88118055556</v>
      </c>
      <c r="T2979" s="10">
        <f t="shared" si="2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8226</v>
      </c>
      <c r="I2980">
        <v>1413784740</v>
      </c>
      <c r="J2980">
        <v>1412954547</v>
      </c>
      <c r="K2980" t="b">
        <v>0</v>
      </c>
      <c r="L2980" s="7">
        <v>16</v>
      </c>
      <c r="M2980" t="b">
        <v>1</v>
      </c>
      <c r="N2980" t="s">
        <v>8251</v>
      </c>
      <c r="O2980" s="5">
        <f t="shared" si="280"/>
        <v>129.46666666666667</v>
      </c>
      <c r="P2980" s="6">
        <f t="shared" si="281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4"/>
        <v>41922.640590277777</v>
      </c>
      <c r="T2980" s="10">
        <f t="shared" si="2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8226</v>
      </c>
      <c r="I2981">
        <v>1420524000</v>
      </c>
      <c r="J2981">
        <v>1419104823</v>
      </c>
      <c r="K2981" t="b">
        <v>0</v>
      </c>
      <c r="L2981" s="7">
        <v>46</v>
      </c>
      <c r="M2981" t="b">
        <v>1</v>
      </c>
      <c r="N2981" t="s">
        <v>8251</v>
      </c>
      <c r="O2981" s="5">
        <f t="shared" si="280"/>
        <v>101.4</v>
      </c>
      <c r="P2981" s="6">
        <f t="shared" si="281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4"/>
        <v>41993.824340277773</v>
      </c>
      <c r="T2981" s="10">
        <f t="shared" si="2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8226</v>
      </c>
      <c r="I2982">
        <v>1440381600</v>
      </c>
      <c r="J2982">
        <v>1438639130</v>
      </c>
      <c r="K2982" t="b">
        <v>0</v>
      </c>
      <c r="L2982" s="7">
        <v>24</v>
      </c>
      <c r="M2982" t="b">
        <v>1</v>
      </c>
      <c r="N2982" t="s">
        <v>8251</v>
      </c>
      <c r="O2982" s="5">
        <f t="shared" si="280"/>
        <v>109.16666666666666</v>
      </c>
      <c r="P2982" s="6">
        <f t="shared" si="281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4"/>
        <v>42219.915856481486</v>
      </c>
      <c r="T2982" s="10">
        <f t="shared" si="2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8224</v>
      </c>
      <c r="H2983" t="s">
        <v>8229</v>
      </c>
      <c r="I2983">
        <v>1443014756</v>
      </c>
      <c r="J2983">
        <v>1439126756</v>
      </c>
      <c r="K2983" t="b">
        <v>1</v>
      </c>
      <c r="L2983" s="7">
        <v>97</v>
      </c>
      <c r="M2983" t="b">
        <v>1</v>
      </c>
      <c r="N2983" t="s">
        <v>8283</v>
      </c>
      <c r="O2983" s="5">
        <f t="shared" si="280"/>
        <v>128.92500000000001</v>
      </c>
      <c r="P2983" s="6">
        <f t="shared" si="281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4"/>
        <v>42225.559675925921</v>
      </c>
      <c r="T2983" s="10">
        <f t="shared" si="2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8227</v>
      </c>
      <c r="I2984">
        <v>1455208143</v>
      </c>
      <c r="J2984">
        <v>1452616143</v>
      </c>
      <c r="K2984" t="b">
        <v>1</v>
      </c>
      <c r="L2984" s="7">
        <v>59</v>
      </c>
      <c r="M2984" t="b">
        <v>1</v>
      </c>
      <c r="N2984" t="s">
        <v>8283</v>
      </c>
      <c r="O2984" s="5">
        <f t="shared" si="280"/>
        <v>102.06</v>
      </c>
      <c r="P2984" s="6">
        <f t="shared" si="281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4"/>
        <v>42381.686840277776</v>
      </c>
      <c r="T2984" s="10">
        <f t="shared" si="2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8226</v>
      </c>
      <c r="I2985">
        <v>1415722236</v>
      </c>
      <c r="J2985">
        <v>1410534636</v>
      </c>
      <c r="K2985" t="b">
        <v>1</v>
      </c>
      <c r="L2985" s="7">
        <v>1095</v>
      </c>
      <c r="M2985" t="b">
        <v>1</v>
      </c>
      <c r="N2985" t="s">
        <v>8283</v>
      </c>
      <c r="O2985" s="5">
        <f t="shared" si="280"/>
        <v>146.53957758620692</v>
      </c>
      <c r="P2985" s="6">
        <f t="shared" si="281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4"/>
        <v>41894.632361111115</v>
      </c>
      <c r="T2985" s="10">
        <f t="shared" si="2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8226</v>
      </c>
      <c r="I2986">
        <v>1472020881</v>
      </c>
      <c r="J2986">
        <v>1469428881</v>
      </c>
      <c r="K2986" t="b">
        <v>1</v>
      </c>
      <c r="L2986" s="7">
        <v>218</v>
      </c>
      <c r="M2986" t="b">
        <v>1</v>
      </c>
      <c r="N2986" t="s">
        <v>8283</v>
      </c>
      <c r="O2986" s="5">
        <f t="shared" si="280"/>
        <v>100.352</v>
      </c>
      <c r="P2986" s="6">
        <f t="shared" si="281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4"/>
        <v>42576.278715277775</v>
      </c>
      <c r="T2986" s="10">
        <f t="shared" si="2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8224</v>
      </c>
      <c r="H2987" t="s">
        <v>8230</v>
      </c>
      <c r="I2987">
        <v>1477886400</v>
      </c>
      <c r="J2987">
        <v>1476228128</v>
      </c>
      <c r="K2987" t="b">
        <v>0</v>
      </c>
      <c r="L2987" s="7">
        <v>111</v>
      </c>
      <c r="M2987" t="b">
        <v>1</v>
      </c>
      <c r="N2987" t="s">
        <v>8283</v>
      </c>
      <c r="O2987" s="5">
        <f t="shared" si="280"/>
        <v>121.64999999999999</v>
      </c>
      <c r="P2987" s="6">
        <f t="shared" si="281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4"/>
        <v>42654.973703703698</v>
      </c>
      <c r="T2987" s="10">
        <f t="shared" si="2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8227</v>
      </c>
      <c r="I2988">
        <v>1462100406</v>
      </c>
      <c r="J2988">
        <v>1456920006</v>
      </c>
      <c r="K2988" t="b">
        <v>0</v>
      </c>
      <c r="L2988" s="7">
        <v>56</v>
      </c>
      <c r="M2988" t="b">
        <v>1</v>
      </c>
      <c r="N2988" t="s">
        <v>8283</v>
      </c>
      <c r="O2988" s="5">
        <f t="shared" si="280"/>
        <v>105.5</v>
      </c>
      <c r="P2988" s="6">
        <f t="shared" si="281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4"/>
        <v>42431.500069444446</v>
      </c>
      <c r="T2988" s="10">
        <f t="shared" si="28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8226</v>
      </c>
      <c r="I2989">
        <v>1476316800</v>
      </c>
      <c r="J2989">
        <v>1473837751</v>
      </c>
      <c r="K2989" t="b">
        <v>0</v>
      </c>
      <c r="L2989" s="7">
        <v>265</v>
      </c>
      <c r="M2989" t="b">
        <v>1</v>
      </c>
      <c r="N2989" t="s">
        <v>8283</v>
      </c>
      <c r="O2989" s="5">
        <f t="shared" si="280"/>
        <v>110.4008</v>
      </c>
      <c r="P2989" s="6">
        <f t="shared" si="281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4"/>
        <v>42627.307303240741</v>
      </c>
      <c r="T2989" s="10">
        <f t="shared" si="28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8227</v>
      </c>
      <c r="I2990">
        <v>1466412081</v>
      </c>
      <c r="J2990">
        <v>1463820081</v>
      </c>
      <c r="K2990" t="b">
        <v>0</v>
      </c>
      <c r="L2990" s="7">
        <v>28</v>
      </c>
      <c r="M2990" t="b">
        <v>1</v>
      </c>
      <c r="N2990" t="s">
        <v>8283</v>
      </c>
      <c r="O2990" s="5">
        <f t="shared" si="280"/>
        <v>100</v>
      </c>
      <c r="P2990" s="6">
        <f t="shared" si="281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4"/>
        <v>42511.362048611118</v>
      </c>
      <c r="T2990" s="10">
        <f t="shared" si="285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8226</v>
      </c>
      <c r="I2991">
        <v>1450673940</v>
      </c>
      <c r="J2991">
        <v>1448756962</v>
      </c>
      <c r="K2991" t="b">
        <v>0</v>
      </c>
      <c r="L2991" s="7">
        <v>364</v>
      </c>
      <c r="M2991" t="b">
        <v>1</v>
      </c>
      <c r="N2991" t="s">
        <v>8283</v>
      </c>
      <c r="O2991" s="5">
        <f t="shared" ref="O2991:O3054" si="286">(E2991/D2991)*100</f>
        <v>176.535</v>
      </c>
      <c r="P2991" s="6">
        <f t="shared" si="281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4"/>
        <v>42337.02039351852</v>
      </c>
      <c r="T2991" s="10">
        <f t="shared" si="28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8226</v>
      </c>
      <c r="I2992">
        <v>1452174420</v>
      </c>
      <c r="J2992">
        <v>1449150420</v>
      </c>
      <c r="K2992" t="b">
        <v>0</v>
      </c>
      <c r="L2992" s="7">
        <v>27</v>
      </c>
      <c r="M2992" t="b">
        <v>1</v>
      </c>
      <c r="N2992" t="s">
        <v>8283</v>
      </c>
      <c r="O2992" s="5">
        <f t="shared" si="286"/>
        <v>100</v>
      </c>
      <c r="P2992" s="6">
        <f t="shared" si="281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4"/>
        <v>42341.57430555555</v>
      </c>
      <c r="T2992" s="10">
        <f t="shared" si="28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8226</v>
      </c>
      <c r="I2993">
        <v>1485547530</v>
      </c>
      <c r="J2993">
        <v>1483646730</v>
      </c>
      <c r="K2993" t="b">
        <v>0</v>
      </c>
      <c r="L2993" s="7">
        <v>93</v>
      </c>
      <c r="M2993" t="b">
        <v>1</v>
      </c>
      <c r="N2993" t="s">
        <v>8283</v>
      </c>
      <c r="O2993" s="5">
        <f t="shared" si="286"/>
        <v>103.29411764705883</v>
      </c>
      <c r="P2993" s="6">
        <f t="shared" si="281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4"/>
        <v>42740.837152777778</v>
      </c>
      <c r="T2993" s="10">
        <f t="shared" si="28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8226</v>
      </c>
      <c r="I2994">
        <v>1476037510</v>
      </c>
      <c r="J2994">
        <v>1473445510</v>
      </c>
      <c r="K2994" t="b">
        <v>0</v>
      </c>
      <c r="L2994" s="7">
        <v>64</v>
      </c>
      <c r="M2994" t="b">
        <v>1</v>
      </c>
      <c r="N2994" t="s">
        <v>8283</v>
      </c>
      <c r="O2994" s="5">
        <f t="shared" si="286"/>
        <v>104.5</v>
      </c>
      <c r="P2994" s="6">
        <f t="shared" si="281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4"/>
        <v>42622.767476851848</v>
      </c>
      <c r="T2994" s="10">
        <f t="shared" si="285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8226</v>
      </c>
      <c r="I2995">
        <v>1455998867</v>
      </c>
      <c r="J2995">
        <v>1453406867</v>
      </c>
      <c r="K2995" t="b">
        <v>0</v>
      </c>
      <c r="L2995" s="7">
        <v>22</v>
      </c>
      <c r="M2995" t="b">
        <v>1</v>
      </c>
      <c r="N2995" t="s">
        <v>8283</v>
      </c>
      <c r="O2995" s="5">
        <f t="shared" si="286"/>
        <v>100.29999999999998</v>
      </c>
      <c r="P2995" s="6">
        <f t="shared" si="281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4"/>
        <v>42390.838738425926</v>
      </c>
      <c r="T2995" s="10">
        <f t="shared" si="28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8227</v>
      </c>
      <c r="I2996">
        <v>1412335772</v>
      </c>
      <c r="J2996">
        <v>1409743772</v>
      </c>
      <c r="K2996" t="b">
        <v>0</v>
      </c>
      <c r="L2996" s="7">
        <v>59</v>
      </c>
      <c r="M2996" t="b">
        <v>1</v>
      </c>
      <c r="N2996" t="s">
        <v>8283</v>
      </c>
      <c r="O2996" s="5">
        <f t="shared" si="286"/>
        <v>457.74666666666673</v>
      </c>
      <c r="P2996" s="6">
        <f t="shared" si="281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4"/>
        <v>41885.478842592594</v>
      </c>
      <c r="T2996" s="10">
        <f t="shared" si="28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8226</v>
      </c>
      <c r="I2997">
        <v>1484841471</v>
      </c>
      <c r="J2997">
        <v>1482249471</v>
      </c>
      <c r="K2997" t="b">
        <v>0</v>
      </c>
      <c r="L2997" s="7">
        <v>249</v>
      </c>
      <c r="M2997" t="b">
        <v>1</v>
      </c>
      <c r="N2997" t="s">
        <v>8283</v>
      </c>
      <c r="O2997" s="5">
        <f t="shared" si="286"/>
        <v>104.96000000000001</v>
      </c>
      <c r="P2997" s="6">
        <f t="shared" si="281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4"/>
        <v>42724.665173611109</v>
      </c>
      <c r="T2997" s="10">
        <f t="shared" si="28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8226</v>
      </c>
      <c r="I2998">
        <v>1432677240</v>
      </c>
      <c r="J2998">
        <v>1427493240</v>
      </c>
      <c r="K2998" t="b">
        <v>0</v>
      </c>
      <c r="L2998" s="7">
        <v>392</v>
      </c>
      <c r="M2998" t="b">
        <v>1</v>
      </c>
      <c r="N2998" t="s">
        <v>8283</v>
      </c>
      <c r="O2998" s="5">
        <f t="shared" si="286"/>
        <v>171.94285714285715</v>
      </c>
      <c r="P2998" s="6">
        <f t="shared" si="281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4"/>
        <v>42090.912500000006</v>
      </c>
      <c r="T2998" s="10">
        <f t="shared" si="28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8226</v>
      </c>
      <c r="I2999">
        <v>1488171540</v>
      </c>
      <c r="J2999">
        <v>1486661793</v>
      </c>
      <c r="K2999" t="b">
        <v>0</v>
      </c>
      <c r="L2999" s="7">
        <v>115</v>
      </c>
      <c r="M2999" t="b">
        <v>1</v>
      </c>
      <c r="N2999" t="s">
        <v>8283</v>
      </c>
      <c r="O2999" s="5">
        <f t="shared" si="286"/>
        <v>103.73000000000002</v>
      </c>
      <c r="P2999" s="6">
        <f t="shared" si="281"/>
        <v>90.2</v>
      </c>
      <c r="Q2999" t="str">
        <f t="shared" si="282"/>
        <v>theater</v>
      </c>
      <c r="R2999" t="str">
        <f t="shared" si="283"/>
        <v>spaces</v>
      </c>
      <c r="S2999" s="10">
        <f t="shared" si="284"/>
        <v>42775.733715277776</v>
      </c>
      <c r="T2999" s="10">
        <f t="shared" si="28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8226</v>
      </c>
      <c r="I3000">
        <v>1402892700</v>
      </c>
      <c r="J3000">
        <v>1400474329</v>
      </c>
      <c r="K3000" t="b">
        <v>0</v>
      </c>
      <c r="L3000" s="7">
        <v>433</v>
      </c>
      <c r="M3000" t="b">
        <v>1</v>
      </c>
      <c r="N3000" t="s">
        <v>8283</v>
      </c>
      <c r="O3000" s="5">
        <f t="shared" si="286"/>
        <v>103.029</v>
      </c>
      <c r="P3000" s="6">
        <f t="shared" si="281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4"/>
        <v>41778.193622685183</v>
      </c>
      <c r="T3000" s="10">
        <f t="shared" si="2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8226</v>
      </c>
      <c r="I3001">
        <v>1488333600</v>
      </c>
      <c r="J3001">
        <v>1487094360</v>
      </c>
      <c r="K3001" t="b">
        <v>0</v>
      </c>
      <c r="L3001" s="7">
        <v>20</v>
      </c>
      <c r="M3001" t="b">
        <v>1</v>
      </c>
      <c r="N3001" t="s">
        <v>8283</v>
      </c>
      <c r="O3001" s="5">
        <f t="shared" si="286"/>
        <v>118.88888888888889</v>
      </c>
      <c r="P3001" s="6">
        <f t="shared" si="281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4"/>
        <v>42780.740277777775</v>
      </c>
      <c r="T3001" s="10">
        <f t="shared" si="2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8226</v>
      </c>
      <c r="I3002">
        <v>1485885600</v>
      </c>
      <c r="J3002">
        <v>1484682670</v>
      </c>
      <c r="K3002" t="b">
        <v>0</v>
      </c>
      <c r="L3002" s="7">
        <v>8</v>
      </c>
      <c r="M3002" t="b">
        <v>1</v>
      </c>
      <c r="N3002" t="s">
        <v>8283</v>
      </c>
      <c r="O3002" s="5">
        <f t="shared" si="286"/>
        <v>100</v>
      </c>
      <c r="P3002" s="6">
        <f t="shared" si="281"/>
        <v>62.5</v>
      </c>
      <c r="Q3002" t="str">
        <f t="shared" si="282"/>
        <v>theater</v>
      </c>
      <c r="R3002" t="str">
        <f t="shared" si="283"/>
        <v>spaces</v>
      </c>
      <c r="S3002" s="10">
        <f t="shared" si="284"/>
        <v>42752.827199074076</v>
      </c>
      <c r="T3002" s="10">
        <f t="shared" si="2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8226</v>
      </c>
      <c r="I3003">
        <v>1468445382</v>
      </c>
      <c r="J3003">
        <v>1465853382</v>
      </c>
      <c r="K3003" t="b">
        <v>0</v>
      </c>
      <c r="L3003" s="7">
        <v>175</v>
      </c>
      <c r="M3003" t="b">
        <v>1</v>
      </c>
      <c r="N3003" t="s">
        <v>8283</v>
      </c>
      <c r="O3003" s="5">
        <f t="shared" si="286"/>
        <v>318.69988910451895</v>
      </c>
      <c r="P3003" s="6">
        <f t="shared" si="281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4"/>
        <v>42534.895625000005</v>
      </c>
      <c r="T3003" s="10">
        <f t="shared" si="2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8226</v>
      </c>
      <c r="I3004">
        <v>1356552252</v>
      </c>
      <c r="J3004">
        <v>1353960252</v>
      </c>
      <c r="K3004" t="b">
        <v>0</v>
      </c>
      <c r="L3004" s="7">
        <v>104</v>
      </c>
      <c r="M3004" t="b">
        <v>1</v>
      </c>
      <c r="N3004" t="s">
        <v>8283</v>
      </c>
      <c r="O3004" s="5">
        <f t="shared" si="286"/>
        <v>108.50614285714286</v>
      </c>
      <c r="P3004" s="6">
        <f t="shared" si="281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4"/>
        <v>41239.83625</v>
      </c>
      <c r="T3004" s="10">
        <f t="shared" si="2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8226</v>
      </c>
      <c r="I3005">
        <v>1456811940</v>
      </c>
      <c r="J3005">
        <v>1454098976</v>
      </c>
      <c r="K3005" t="b">
        <v>0</v>
      </c>
      <c r="L3005" s="7">
        <v>17</v>
      </c>
      <c r="M3005" t="b">
        <v>1</v>
      </c>
      <c r="N3005" t="s">
        <v>8283</v>
      </c>
      <c r="O3005" s="5">
        <f t="shared" si="286"/>
        <v>101.16666666666667</v>
      </c>
      <c r="P3005" s="6">
        <f t="shared" si="281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4"/>
        <v>42398.849259259259</v>
      </c>
      <c r="T3005" s="10">
        <f t="shared" si="2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8226</v>
      </c>
      <c r="I3006">
        <v>1416089324</v>
      </c>
      <c r="J3006">
        <v>1413493724</v>
      </c>
      <c r="K3006" t="b">
        <v>0</v>
      </c>
      <c r="L3006" s="7">
        <v>277</v>
      </c>
      <c r="M3006" t="b">
        <v>1</v>
      </c>
      <c r="N3006" t="s">
        <v>8283</v>
      </c>
      <c r="O3006" s="5">
        <f t="shared" si="286"/>
        <v>112.815</v>
      </c>
      <c r="P3006" s="6">
        <f t="shared" si="281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4"/>
        <v>41928.881064814814</v>
      </c>
      <c r="T3006" s="10">
        <f t="shared" si="28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8226</v>
      </c>
      <c r="I3007">
        <v>1412611905</v>
      </c>
      <c r="J3007">
        <v>1410019905</v>
      </c>
      <c r="K3007" t="b">
        <v>0</v>
      </c>
      <c r="L3007" s="7">
        <v>118</v>
      </c>
      <c r="M3007" t="b">
        <v>1</v>
      </c>
      <c r="N3007" t="s">
        <v>8283</v>
      </c>
      <c r="O3007" s="5">
        <f t="shared" si="286"/>
        <v>120.49622641509434</v>
      </c>
      <c r="P3007" s="6">
        <f t="shared" si="281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4"/>
        <v>41888.674826388888</v>
      </c>
      <c r="T3007" s="10">
        <f t="shared" si="28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8224</v>
      </c>
      <c r="H3008" t="s">
        <v>8231</v>
      </c>
      <c r="I3008">
        <v>1418580591</v>
      </c>
      <c r="J3008">
        <v>1415988591</v>
      </c>
      <c r="K3008" t="b">
        <v>0</v>
      </c>
      <c r="L3008" s="7">
        <v>97</v>
      </c>
      <c r="M3008" t="b">
        <v>1</v>
      </c>
      <c r="N3008" t="s">
        <v>8283</v>
      </c>
      <c r="O3008" s="5">
        <f t="shared" si="286"/>
        <v>107.74999999999999</v>
      </c>
      <c r="P3008" s="6">
        <f t="shared" si="281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4"/>
        <v>41957.756840277783</v>
      </c>
      <c r="T3008" s="10">
        <f t="shared" si="28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8226</v>
      </c>
      <c r="I3009">
        <v>1429938683</v>
      </c>
      <c r="J3009">
        <v>1428124283</v>
      </c>
      <c r="K3009" t="b">
        <v>0</v>
      </c>
      <c r="L3009" s="7">
        <v>20</v>
      </c>
      <c r="M3009" t="b">
        <v>1</v>
      </c>
      <c r="N3009" t="s">
        <v>8283</v>
      </c>
      <c r="O3009" s="5">
        <f t="shared" si="286"/>
        <v>180</v>
      </c>
      <c r="P3009" s="6">
        <f t="shared" si="281"/>
        <v>54</v>
      </c>
      <c r="Q3009" t="str">
        <f t="shared" si="282"/>
        <v>theater</v>
      </c>
      <c r="R3009" t="str">
        <f t="shared" si="283"/>
        <v>spaces</v>
      </c>
      <c r="S3009" s="10">
        <f t="shared" si="284"/>
        <v>42098.216238425928</v>
      </c>
      <c r="T3009" s="10">
        <f t="shared" si="28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8226</v>
      </c>
      <c r="I3010">
        <v>1453352719</v>
      </c>
      <c r="J3010">
        <v>1450760719</v>
      </c>
      <c r="K3010" t="b">
        <v>0</v>
      </c>
      <c r="L3010" s="7">
        <v>26</v>
      </c>
      <c r="M3010" t="b">
        <v>1</v>
      </c>
      <c r="N3010" t="s">
        <v>8283</v>
      </c>
      <c r="O3010" s="5">
        <f t="shared" si="286"/>
        <v>101.16666666666667</v>
      </c>
      <c r="P3010" s="6">
        <f t="shared" si="281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4"/>
        <v>42360.212025462963</v>
      </c>
      <c r="T3010" s="10">
        <f t="shared" si="28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8226</v>
      </c>
      <c r="I3011">
        <v>1417012840</v>
      </c>
      <c r="J3011">
        <v>1414417240</v>
      </c>
      <c r="K3011" t="b">
        <v>0</v>
      </c>
      <c r="L3011" s="7">
        <v>128</v>
      </c>
      <c r="M3011" t="b">
        <v>1</v>
      </c>
      <c r="N3011" t="s">
        <v>8283</v>
      </c>
      <c r="O3011" s="5">
        <f t="shared" si="286"/>
        <v>119.756</v>
      </c>
      <c r="P3011" s="6">
        <f t="shared" ref="P3011:P3074" si="287">IF(L3011,E3011/L3011,0)</f>
        <v>233.8984375</v>
      </c>
      <c r="Q3011" t="str">
        <f t="shared" ref="Q3011:Q3074" si="288">LEFT(N3011,SEARCH("/",N3011,1)-1)</f>
        <v>theater</v>
      </c>
      <c r="R3011" t="str">
        <f t="shared" ref="R3011:R3074" si="289">RIGHT(N3011,LEN(N3011)-SEARCH("/",N3011))</f>
        <v>spaces</v>
      </c>
      <c r="S3011" s="10">
        <f t="shared" ref="S3011:S3074" si="290">(((J3011/60)/60/24)+DATE(1970,1,1))</f>
        <v>41939.569907407407</v>
      </c>
      <c r="T3011" s="10">
        <f t="shared" ref="T3011:T3074" si="291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8226</v>
      </c>
      <c r="I3012">
        <v>1424548719</v>
      </c>
      <c r="J3012">
        <v>1419364719</v>
      </c>
      <c r="K3012" t="b">
        <v>0</v>
      </c>
      <c r="L3012" s="7">
        <v>15</v>
      </c>
      <c r="M3012" t="b">
        <v>1</v>
      </c>
      <c r="N3012" t="s">
        <v>8283</v>
      </c>
      <c r="O3012" s="5">
        <f t="shared" si="286"/>
        <v>158</v>
      </c>
      <c r="P3012" s="6">
        <f t="shared" si="287"/>
        <v>158</v>
      </c>
      <c r="Q3012" t="str">
        <f t="shared" si="288"/>
        <v>theater</v>
      </c>
      <c r="R3012" t="str">
        <f t="shared" si="289"/>
        <v>spaces</v>
      </c>
      <c r="S3012" s="10">
        <f t="shared" si="290"/>
        <v>41996.832395833335</v>
      </c>
      <c r="T3012" s="10">
        <f t="shared" si="2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8224</v>
      </c>
      <c r="H3013" t="s">
        <v>8229</v>
      </c>
      <c r="I3013">
        <v>1450911540</v>
      </c>
      <c r="J3013">
        <v>1448536516</v>
      </c>
      <c r="K3013" t="b">
        <v>0</v>
      </c>
      <c r="L3013" s="7">
        <v>25</v>
      </c>
      <c r="M3013" t="b">
        <v>1</v>
      </c>
      <c r="N3013" t="s">
        <v>8283</v>
      </c>
      <c r="O3013" s="5">
        <f t="shared" si="286"/>
        <v>123.66666666666666</v>
      </c>
      <c r="P3013" s="6">
        <f t="shared" si="287"/>
        <v>14.84</v>
      </c>
      <c r="Q3013" t="str">
        <f t="shared" si="288"/>
        <v>theater</v>
      </c>
      <c r="R3013" t="str">
        <f t="shared" si="289"/>
        <v>spaces</v>
      </c>
      <c r="S3013" s="10">
        <f t="shared" si="290"/>
        <v>42334.468935185185</v>
      </c>
      <c r="T3013" s="10">
        <f t="shared" si="2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8226</v>
      </c>
      <c r="I3014">
        <v>1423587130</v>
      </c>
      <c r="J3014">
        <v>1421772730</v>
      </c>
      <c r="K3014" t="b">
        <v>0</v>
      </c>
      <c r="L3014" s="7">
        <v>55</v>
      </c>
      <c r="M3014" t="b">
        <v>1</v>
      </c>
      <c r="N3014" t="s">
        <v>8283</v>
      </c>
      <c r="O3014" s="5">
        <f t="shared" si="286"/>
        <v>117.12499999999999</v>
      </c>
      <c r="P3014" s="6">
        <f t="shared" si="287"/>
        <v>85.181818181818187</v>
      </c>
      <c r="Q3014" t="str">
        <f t="shared" si="288"/>
        <v>theater</v>
      </c>
      <c r="R3014" t="str">
        <f t="shared" si="289"/>
        <v>spaces</v>
      </c>
      <c r="S3014" s="10">
        <f t="shared" si="290"/>
        <v>42024.702893518523</v>
      </c>
      <c r="T3014" s="10">
        <f t="shared" si="2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8226</v>
      </c>
      <c r="I3015">
        <v>1434917049</v>
      </c>
      <c r="J3015">
        <v>1432325049</v>
      </c>
      <c r="K3015" t="b">
        <v>0</v>
      </c>
      <c r="L3015" s="7">
        <v>107</v>
      </c>
      <c r="M3015" t="b">
        <v>1</v>
      </c>
      <c r="N3015" t="s">
        <v>8283</v>
      </c>
      <c r="O3015" s="5">
        <f t="shared" si="286"/>
        <v>156.96</v>
      </c>
      <c r="P3015" s="6">
        <f t="shared" si="287"/>
        <v>146.69158878504672</v>
      </c>
      <c r="Q3015" t="str">
        <f t="shared" si="288"/>
        <v>theater</v>
      </c>
      <c r="R3015" t="str">
        <f t="shared" si="289"/>
        <v>spaces</v>
      </c>
      <c r="S3015" s="10">
        <f t="shared" si="290"/>
        <v>42146.836215277777</v>
      </c>
      <c r="T3015" s="10">
        <f t="shared" si="2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8226</v>
      </c>
      <c r="I3016">
        <v>1415163600</v>
      </c>
      <c r="J3016">
        <v>1412737080</v>
      </c>
      <c r="K3016" t="b">
        <v>0</v>
      </c>
      <c r="L3016" s="7">
        <v>557</v>
      </c>
      <c r="M3016" t="b">
        <v>1</v>
      </c>
      <c r="N3016" t="s">
        <v>8283</v>
      </c>
      <c r="O3016" s="5">
        <f t="shared" si="286"/>
        <v>113.104</v>
      </c>
      <c r="P3016" s="6">
        <f t="shared" si="287"/>
        <v>50.764811490125673</v>
      </c>
      <c r="Q3016" t="str">
        <f t="shared" si="288"/>
        <v>theater</v>
      </c>
      <c r="R3016" t="str">
        <f t="shared" si="289"/>
        <v>spaces</v>
      </c>
      <c r="S3016" s="10">
        <f t="shared" si="290"/>
        <v>41920.123611111114</v>
      </c>
      <c r="T3016" s="10">
        <f t="shared" si="2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8226</v>
      </c>
      <c r="I3017">
        <v>1402459200</v>
      </c>
      <c r="J3017">
        <v>1401125238</v>
      </c>
      <c r="K3017" t="b">
        <v>0</v>
      </c>
      <c r="L3017" s="7">
        <v>40</v>
      </c>
      <c r="M3017" t="b">
        <v>1</v>
      </c>
      <c r="N3017" t="s">
        <v>8283</v>
      </c>
      <c r="O3017" s="5">
        <f t="shared" si="286"/>
        <v>103.17647058823529</v>
      </c>
      <c r="P3017" s="6">
        <f t="shared" si="287"/>
        <v>87.7</v>
      </c>
      <c r="Q3017" t="str">
        <f t="shared" si="288"/>
        <v>theater</v>
      </c>
      <c r="R3017" t="str">
        <f t="shared" si="289"/>
        <v>spaces</v>
      </c>
      <c r="S3017" s="10">
        <f t="shared" si="290"/>
        <v>41785.72729166667</v>
      </c>
      <c r="T3017" s="10">
        <f t="shared" si="2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8226</v>
      </c>
      <c r="I3018">
        <v>1405688952</v>
      </c>
      <c r="J3018">
        <v>1400504952</v>
      </c>
      <c r="K3018" t="b">
        <v>0</v>
      </c>
      <c r="L3018" s="7">
        <v>36</v>
      </c>
      <c r="M3018" t="b">
        <v>1</v>
      </c>
      <c r="N3018" t="s">
        <v>8283</v>
      </c>
      <c r="O3018" s="5">
        <f t="shared" si="286"/>
        <v>102.61176470588236</v>
      </c>
      <c r="P3018" s="6">
        <f t="shared" si="287"/>
        <v>242.27777777777777</v>
      </c>
      <c r="Q3018" t="str">
        <f t="shared" si="288"/>
        <v>theater</v>
      </c>
      <c r="R3018" t="str">
        <f t="shared" si="289"/>
        <v>spaces</v>
      </c>
      <c r="S3018" s="10">
        <f t="shared" si="290"/>
        <v>41778.548055555555</v>
      </c>
      <c r="T3018" s="10">
        <f t="shared" si="2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8226</v>
      </c>
      <c r="I3019">
        <v>1408566243</v>
      </c>
      <c r="J3019">
        <v>1405974243</v>
      </c>
      <c r="K3019" t="b">
        <v>0</v>
      </c>
      <c r="L3019" s="7">
        <v>159</v>
      </c>
      <c r="M3019" t="b">
        <v>1</v>
      </c>
      <c r="N3019" t="s">
        <v>8283</v>
      </c>
      <c r="O3019" s="5">
        <f t="shared" si="286"/>
        <v>105.84090909090908</v>
      </c>
      <c r="P3019" s="6">
        <f t="shared" si="287"/>
        <v>146.44654088050314</v>
      </c>
      <c r="Q3019" t="str">
        <f t="shared" si="288"/>
        <v>theater</v>
      </c>
      <c r="R3019" t="str">
        <f t="shared" si="289"/>
        <v>spaces</v>
      </c>
      <c r="S3019" s="10">
        <f t="shared" si="290"/>
        <v>41841.850034722222</v>
      </c>
      <c r="T3019" s="10">
        <f t="shared" si="2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8224</v>
      </c>
      <c r="H3020" t="s">
        <v>8229</v>
      </c>
      <c r="I3020">
        <v>1437429600</v>
      </c>
      <c r="J3020">
        <v>1433747376</v>
      </c>
      <c r="K3020" t="b">
        <v>0</v>
      </c>
      <c r="L3020" s="7">
        <v>41</v>
      </c>
      <c r="M3020" t="b">
        <v>1</v>
      </c>
      <c r="N3020" t="s">
        <v>8283</v>
      </c>
      <c r="O3020" s="5">
        <f t="shared" si="286"/>
        <v>100.71428571428571</v>
      </c>
      <c r="P3020" s="6">
        <f t="shared" si="287"/>
        <v>103.17073170731707</v>
      </c>
      <c r="Q3020" t="str">
        <f t="shared" si="288"/>
        <v>theater</v>
      </c>
      <c r="R3020" t="str">
        <f t="shared" si="289"/>
        <v>spaces</v>
      </c>
      <c r="S3020" s="10">
        <f t="shared" si="290"/>
        <v>42163.29833333334</v>
      </c>
      <c r="T3020" s="10">
        <f t="shared" si="2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8226</v>
      </c>
      <c r="I3021">
        <v>1401159600</v>
      </c>
      <c r="J3021">
        <v>1398801620</v>
      </c>
      <c r="K3021" t="b">
        <v>0</v>
      </c>
      <c r="L3021" s="7">
        <v>226</v>
      </c>
      <c r="M3021" t="b">
        <v>1</v>
      </c>
      <c r="N3021" t="s">
        <v>8283</v>
      </c>
      <c r="O3021" s="5">
        <f t="shared" si="286"/>
        <v>121.23333333333332</v>
      </c>
      <c r="P3021" s="6">
        <f t="shared" si="287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90"/>
        <v>41758.833564814813</v>
      </c>
      <c r="T3021" s="10">
        <f t="shared" si="2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8226</v>
      </c>
      <c r="I3022">
        <v>1439583533</v>
      </c>
      <c r="J3022">
        <v>1434399533</v>
      </c>
      <c r="K3022" t="b">
        <v>0</v>
      </c>
      <c r="L3022" s="7">
        <v>30</v>
      </c>
      <c r="M3022" t="b">
        <v>1</v>
      </c>
      <c r="N3022" t="s">
        <v>8283</v>
      </c>
      <c r="O3022" s="5">
        <f t="shared" si="286"/>
        <v>100.57142857142858</v>
      </c>
      <c r="P3022" s="6">
        <f t="shared" si="287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90"/>
        <v>42170.846446759257</v>
      </c>
      <c r="T3022" s="10">
        <f t="shared" si="2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8226</v>
      </c>
      <c r="I3023">
        <v>1479794340</v>
      </c>
      <c r="J3023">
        <v>1476715869</v>
      </c>
      <c r="K3023" t="b">
        <v>0</v>
      </c>
      <c r="L3023" s="7">
        <v>103</v>
      </c>
      <c r="M3023" t="b">
        <v>1</v>
      </c>
      <c r="N3023" t="s">
        <v>8283</v>
      </c>
      <c r="O3023" s="5">
        <f t="shared" si="286"/>
        <v>116.02222222222223</v>
      </c>
      <c r="P3023" s="6">
        <f t="shared" si="287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90"/>
        <v>42660.618854166663</v>
      </c>
      <c r="T3023" s="10">
        <f t="shared" si="2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8226</v>
      </c>
      <c r="I3024">
        <v>1472338409</v>
      </c>
      <c r="J3024">
        <v>1468450409</v>
      </c>
      <c r="K3024" t="b">
        <v>0</v>
      </c>
      <c r="L3024" s="7">
        <v>62</v>
      </c>
      <c r="M3024" t="b">
        <v>1</v>
      </c>
      <c r="N3024" t="s">
        <v>8283</v>
      </c>
      <c r="O3024" s="5">
        <f t="shared" si="286"/>
        <v>100.88</v>
      </c>
      <c r="P3024" s="6">
        <f t="shared" si="287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90"/>
        <v>42564.95380787037</v>
      </c>
      <c r="T3024" s="10">
        <f t="shared" si="2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8227</v>
      </c>
      <c r="I3025">
        <v>1434039186</v>
      </c>
      <c r="J3025">
        <v>1430151186</v>
      </c>
      <c r="K3025" t="b">
        <v>0</v>
      </c>
      <c r="L3025" s="7">
        <v>6</v>
      </c>
      <c r="M3025" t="b">
        <v>1</v>
      </c>
      <c r="N3025" t="s">
        <v>8283</v>
      </c>
      <c r="O3025" s="5">
        <f t="shared" si="286"/>
        <v>103</v>
      </c>
      <c r="P3025" s="6">
        <f t="shared" si="287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90"/>
        <v>42121.675763888896</v>
      </c>
      <c r="T3025" s="10">
        <f t="shared" si="2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8226</v>
      </c>
      <c r="I3026">
        <v>1349567475</v>
      </c>
      <c r="J3026">
        <v>1346975475</v>
      </c>
      <c r="K3026" t="b">
        <v>0</v>
      </c>
      <c r="L3026" s="7">
        <v>182</v>
      </c>
      <c r="M3026" t="b">
        <v>1</v>
      </c>
      <c r="N3026" t="s">
        <v>8283</v>
      </c>
      <c r="O3026" s="5">
        <f t="shared" si="286"/>
        <v>246.42</v>
      </c>
      <c r="P3026" s="6">
        <f t="shared" si="287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90"/>
        <v>41158.993923611109</v>
      </c>
      <c r="T3026" s="10">
        <f t="shared" si="2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8227</v>
      </c>
      <c r="I3027">
        <v>1401465600</v>
      </c>
      <c r="J3027">
        <v>1399032813</v>
      </c>
      <c r="K3027" t="b">
        <v>0</v>
      </c>
      <c r="L3027" s="7">
        <v>145</v>
      </c>
      <c r="M3027" t="b">
        <v>1</v>
      </c>
      <c r="N3027" t="s">
        <v>8283</v>
      </c>
      <c r="O3027" s="5">
        <f t="shared" si="286"/>
        <v>302.2</v>
      </c>
      <c r="P3027" s="6">
        <f t="shared" si="287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90"/>
        <v>41761.509409722225</v>
      </c>
      <c r="T3027" s="10">
        <f t="shared" si="2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8227</v>
      </c>
      <c r="I3028">
        <v>1488538892</v>
      </c>
      <c r="J3028">
        <v>1487329292</v>
      </c>
      <c r="K3028" t="b">
        <v>0</v>
      </c>
      <c r="L3028" s="7">
        <v>25</v>
      </c>
      <c r="M3028" t="b">
        <v>1</v>
      </c>
      <c r="N3028" t="s">
        <v>8283</v>
      </c>
      <c r="O3028" s="5">
        <f t="shared" si="286"/>
        <v>143.33333333333334</v>
      </c>
      <c r="P3028" s="6">
        <f t="shared" si="287"/>
        <v>51.6</v>
      </c>
      <c r="Q3028" t="str">
        <f t="shared" si="288"/>
        <v>theater</v>
      </c>
      <c r="R3028" t="str">
        <f t="shared" si="289"/>
        <v>spaces</v>
      </c>
      <c r="S3028" s="10">
        <f t="shared" si="290"/>
        <v>42783.459398148145</v>
      </c>
      <c r="T3028" s="10">
        <f t="shared" si="2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8226</v>
      </c>
      <c r="I3029">
        <v>1426866851</v>
      </c>
      <c r="J3029">
        <v>1424278451</v>
      </c>
      <c r="K3029" t="b">
        <v>0</v>
      </c>
      <c r="L3029" s="7">
        <v>320</v>
      </c>
      <c r="M3029" t="b">
        <v>1</v>
      </c>
      <c r="N3029" t="s">
        <v>8283</v>
      </c>
      <c r="O3029" s="5">
        <f t="shared" si="286"/>
        <v>131.44</v>
      </c>
      <c r="P3029" s="6">
        <f t="shared" si="287"/>
        <v>164.3</v>
      </c>
      <c r="Q3029" t="str">
        <f t="shared" si="288"/>
        <v>theater</v>
      </c>
      <c r="R3029" t="str">
        <f t="shared" si="289"/>
        <v>spaces</v>
      </c>
      <c r="S3029" s="10">
        <f t="shared" si="290"/>
        <v>42053.704293981486</v>
      </c>
      <c r="T3029" s="10">
        <f t="shared" si="2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8226</v>
      </c>
      <c r="I3030">
        <v>1471242025</v>
      </c>
      <c r="J3030">
        <v>1468650025</v>
      </c>
      <c r="K3030" t="b">
        <v>0</v>
      </c>
      <c r="L3030" s="7">
        <v>99</v>
      </c>
      <c r="M3030" t="b">
        <v>1</v>
      </c>
      <c r="N3030" t="s">
        <v>8283</v>
      </c>
      <c r="O3030" s="5">
        <f t="shared" si="286"/>
        <v>168.01999999999998</v>
      </c>
      <c r="P3030" s="6">
        <f t="shared" si="287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90"/>
        <v>42567.264178240745</v>
      </c>
      <c r="T3030" s="10">
        <f t="shared" si="2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8226</v>
      </c>
      <c r="I3031">
        <v>1416285300</v>
      </c>
      <c r="J3031">
        <v>1413824447</v>
      </c>
      <c r="K3031" t="b">
        <v>0</v>
      </c>
      <c r="L3031" s="7">
        <v>348</v>
      </c>
      <c r="M3031" t="b">
        <v>1</v>
      </c>
      <c r="N3031" t="s">
        <v>8283</v>
      </c>
      <c r="O3031" s="5">
        <f t="shared" si="286"/>
        <v>109.67666666666666</v>
      </c>
      <c r="P3031" s="6">
        <f t="shared" si="287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90"/>
        <v>41932.708877314813</v>
      </c>
      <c r="T3031" s="10">
        <f t="shared" si="2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8226</v>
      </c>
      <c r="I3032">
        <v>1442426171</v>
      </c>
      <c r="J3032">
        <v>1439834171</v>
      </c>
      <c r="K3032" t="b">
        <v>0</v>
      </c>
      <c r="L3032" s="7">
        <v>41</v>
      </c>
      <c r="M3032" t="b">
        <v>1</v>
      </c>
      <c r="N3032" t="s">
        <v>8283</v>
      </c>
      <c r="O3032" s="5">
        <f t="shared" si="286"/>
        <v>106.6857142857143</v>
      </c>
      <c r="P3032" s="6">
        <f t="shared" si="287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90"/>
        <v>42233.747349537036</v>
      </c>
      <c r="T3032" s="10">
        <f t="shared" si="2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8226</v>
      </c>
      <c r="I3033">
        <v>1476479447</v>
      </c>
      <c r="J3033">
        <v>1471295447</v>
      </c>
      <c r="K3033" t="b">
        <v>0</v>
      </c>
      <c r="L3033" s="7">
        <v>29</v>
      </c>
      <c r="M3033" t="b">
        <v>1</v>
      </c>
      <c r="N3033" t="s">
        <v>8283</v>
      </c>
      <c r="O3033" s="5">
        <f t="shared" si="286"/>
        <v>100</v>
      </c>
      <c r="P3033" s="6">
        <f t="shared" si="287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90"/>
        <v>42597.882488425923</v>
      </c>
      <c r="T3033" s="10">
        <f t="shared" si="2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8226</v>
      </c>
      <c r="I3034">
        <v>1441933459</v>
      </c>
      <c r="J3034">
        <v>1439341459</v>
      </c>
      <c r="K3034" t="b">
        <v>0</v>
      </c>
      <c r="L3034" s="7">
        <v>25</v>
      </c>
      <c r="M3034" t="b">
        <v>1</v>
      </c>
      <c r="N3034" t="s">
        <v>8283</v>
      </c>
      <c r="O3034" s="5">
        <f t="shared" si="286"/>
        <v>127.2</v>
      </c>
      <c r="P3034" s="6">
        <f t="shared" si="287"/>
        <v>50.88</v>
      </c>
      <c r="Q3034" t="str">
        <f t="shared" si="288"/>
        <v>theater</v>
      </c>
      <c r="R3034" t="str">
        <f t="shared" si="289"/>
        <v>spaces</v>
      </c>
      <c r="S3034" s="10">
        <f t="shared" si="290"/>
        <v>42228.044664351852</v>
      </c>
      <c r="T3034" s="10">
        <f t="shared" si="2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8226</v>
      </c>
      <c r="I3035">
        <v>1471487925</v>
      </c>
      <c r="J3035">
        <v>1468895925</v>
      </c>
      <c r="K3035" t="b">
        <v>0</v>
      </c>
      <c r="L3035" s="7">
        <v>23</v>
      </c>
      <c r="M3035" t="b">
        <v>1</v>
      </c>
      <c r="N3035" t="s">
        <v>8283</v>
      </c>
      <c r="O3035" s="5">
        <f t="shared" si="286"/>
        <v>146.53333333333333</v>
      </c>
      <c r="P3035" s="6">
        <f t="shared" si="287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90"/>
        <v>42570.110243055555</v>
      </c>
      <c r="T3035" s="10">
        <f t="shared" si="2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8226</v>
      </c>
      <c r="I3036">
        <v>1477972740</v>
      </c>
      <c r="J3036">
        <v>1475326255</v>
      </c>
      <c r="K3036" t="b">
        <v>0</v>
      </c>
      <c r="L3036" s="7">
        <v>1260</v>
      </c>
      <c r="M3036" t="b">
        <v>1</v>
      </c>
      <c r="N3036" t="s">
        <v>8283</v>
      </c>
      <c r="O3036" s="5">
        <f t="shared" si="286"/>
        <v>112.53599999999999</v>
      </c>
      <c r="P3036" s="6">
        <f t="shared" si="287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90"/>
        <v>42644.535358796296</v>
      </c>
      <c r="T3036" s="10">
        <f t="shared" si="2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8226</v>
      </c>
      <c r="I3037">
        <v>1367674009</v>
      </c>
      <c r="J3037">
        <v>1365082009</v>
      </c>
      <c r="K3037" t="b">
        <v>0</v>
      </c>
      <c r="L3037" s="7">
        <v>307</v>
      </c>
      <c r="M3037" t="b">
        <v>1</v>
      </c>
      <c r="N3037" t="s">
        <v>8283</v>
      </c>
      <c r="O3037" s="5">
        <f t="shared" si="286"/>
        <v>108.78684000000001</v>
      </c>
      <c r="P3037" s="6">
        <f t="shared" si="287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90"/>
        <v>41368.560289351852</v>
      </c>
      <c r="T3037" s="10">
        <f t="shared" si="2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8226</v>
      </c>
      <c r="I3038">
        <v>1376654340</v>
      </c>
      <c r="J3038">
        <v>1373568644</v>
      </c>
      <c r="K3038" t="b">
        <v>0</v>
      </c>
      <c r="L3038" s="7">
        <v>329</v>
      </c>
      <c r="M3038" t="b">
        <v>1</v>
      </c>
      <c r="N3038" t="s">
        <v>8283</v>
      </c>
      <c r="O3038" s="5">
        <f t="shared" si="286"/>
        <v>126.732</v>
      </c>
      <c r="P3038" s="6">
        <f t="shared" si="287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90"/>
        <v>41466.785231481481</v>
      </c>
      <c r="T3038" s="10">
        <f t="shared" si="2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8226</v>
      </c>
      <c r="I3039">
        <v>1285995540</v>
      </c>
      <c r="J3039">
        <v>1279574773</v>
      </c>
      <c r="K3039" t="b">
        <v>0</v>
      </c>
      <c r="L3039" s="7">
        <v>32</v>
      </c>
      <c r="M3039" t="b">
        <v>1</v>
      </c>
      <c r="N3039" t="s">
        <v>8283</v>
      </c>
      <c r="O3039" s="5">
        <f t="shared" si="286"/>
        <v>213.20000000000002</v>
      </c>
      <c r="P3039" s="6">
        <f t="shared" si="287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90"/>
        <v>40378.893206018518</v>
      </c>
      <c r="T3039" s="10">
        <f t="shared" si="2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8226</v>
      </c>
      <c r="I3040">
        <v>1457071397</v>
      </c>
      <c r="J3040">
        <v>1451887397</v>
      </c>
      <c r="K3040" t="b">
        <v>0</v>
      </c>
      <c r="L3040" s="7">
        <v>27</v>
      </c>
      <c r="M3040" t="b">
        <v>1</v>
      </c>
      <c r="N3040" t="s">
        <v>8283</v>
      </c>
      <c r="O3040" s="5">
        <f t="shared" si="286"/>
        <v>100.49999999999999</v>
      </c>
      <c r="P3040" s="6">
        <f t="shared" si="287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90"/>
        <v>42373.252280092594</v>
      </c>
      <c r="T3040" s="10">
        <f t="shared" si="2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8226</v>
      </c>
      <c r="I3041">
        <v>1388303940</v>
      </c>
      <c r="J3041">
        <v>1386011038</v>
      </c>
      <c r="K3041" t="b">
        <v>0</v>
      </c>
      <c r="L3041" s="7">
        <v>236</v>
      </c>
      <c r="M3041" t="b">
        <v>1</v>
      </c>
      <c r="N3041" t="s">
        <v>8283</v>
      </c>
      <c r="O3041" s="5">
        <f t="shared" si="286"/>
        <v>108.71389999999998</v>
      </c>
      <c r="P3041" s="6">
        <f t="shared" si="287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90"/>
        <v>41610.794421296298</v>
      </c>
      <c r="T3041" s="10">
        <f t="shared" si="2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8226</v>
      </c>
      <c r="I3042">
        <v>1435359600</v>
      </c>
      <c r="J3042">
        <v>1434999621</v>
      </c>
      <c r="K3042" t="b">
        <v>0</v>
      </c>
      <c r="L3042" s="7">
        <v>42</v>
      </c>
      <c r="M3042" t="b">
        <v>1</v>
      </c>
      <c r="N3042" t="s">
        <v>8283</v>
      </c>
      <c r="O3042" s="5">
        <f t="shared" si="286"/>
        <v>107.5</v>
      </c>
      <c r="P3042" s="6">
        <f t="shared" si="287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90"/>
        <v>42177.791909722218</v>
      </c>
      <c r="T3042" s="10">
        <f t="shared" si="2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8226</v>
      </c>
      <c r="I3043">
        <v>1453323048</v>
      </c>
      <c r="J3043">
        <v>1450731048</v>
      </c>
      <c r="K3043" t="b">
        <v>0</v>
      </c>
      <c r="L3043" s="7">
        <v>95</v>
      </c>
      <c r="M3043" t="b">
        <v>1</v>
      </c>
      <c r="N3043" t="s">
        <v>8283</v>
      </c>
      <c r="O3043" s="5">
        <f t="shared" si="286"/>
        <v>110.48192771084338</v>
      </c>
      <c r="P3043" s="6">
        <f t="shared" si="287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90"/>
        <v>42359.868611111116</v>
      </c>
      <c r="T3043" s="10">
        <f t="shared" si="2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8227</v>
      </c>
      <c r="I3044">
        <v>1444149047</v>
      </c>
      <c r="J3044">
        <v>1441557047</v>
      </c>
      <c r="K3044" t="b">
        <v>0</v>
      </c>
      <c r="L3044" s="7">
        <v>37</v>
      </c>
      <c r="M3044" t="b">
        <v>1</v>
      </c>
      <c r="N3044" t="s">
        <v>8283</v>
      </c>
      <c r="O3044" s="5">
        <f t="shared" si="286"/>
        <v>128</v>
      </c>
      <c r="P3044" s="6">
        <f t="shared" si="287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90"/>
        <v>42253.688043981485</v>
      </c>
      <c r="T3044" s="10">
        <f t="shared" si="2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8224</v>
      </c>
      <c r="H3045" t="s">
        <v>8231</v>
      </c>
      <c r="I3045">
        <v>1429152600</v>
      </c>
      <c r="J3045">
        <v>1426815699</v>
      </c>
      <c r="K3045" t="b">
        <v>0</v>
      </c>
      <c r="L3045" s="7">
        <v>128</v>
      </c>
      <c r="M3045" t="b">
        <v>1</v>
      </c>
      <c r="N3045" t="s">
        <v>8283</v>
      </c>
      <c r="O3045" s="5">
        <f t="shared" si="286"/>
        <v>110.00666666666667</v>
      </c>
      <c r="P3045" s="6">
        <f t="shared" si="287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90"/>
        <v>42083.070590277777</v>
      </c>
      <c r="T3045" s="10">
        <f t="shared" si="2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8226</v>
      </c>
      <c r="I3046">
        <v>1454433998</v>
      </c>
      <c r="J3046">
        <v>1453137998</v>
      </c>
      <c r="K3046" t="b">
        <v>0</v>
      </c>
      <c r="L3046" s="7">
        <v>156</v>
      </c>
      <c r="M3046" t="b">
        <v>1</v>
      </c>
      <c r="N3046" t="s">
        <v>8283</v>
      </c>
      <c r="O3046" s="5">
        <f t="shared" si="286"/>
        <v>109.34166666666667</v>
      </c>
      <c r="P3046" s="6">
        <f t="shared" si="287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90"/>
        <v>42387.7268287037</v>
      </c>
      <c r="T3046" s="10">
        <f t="shared" si="2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8226</v>
      </c>
      <c r="I3047">
        <v>1408679055</v>
      </c>
      <c r="J3047">
        <v>1406087055</v>
      </c>
      <c r="K3047" t="b">
        <v>0</v>
      </c>
      <c r="L3047" s="7">
        <v>64</v>
      </c>
      <c r="M3047" t="b">
        <v>1</v>
      </c>
      <c r="N3047" t="s">
        <v>8283</v>
      </c>
      <c r="O3047" s="5">
        <f t="shared" si="286"/>
        <v>132.70650000000001</v>
      </c>
      <c r="P3047" s="6">
        <f t="shared" si="287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90"/>
        <v>41843.155729166669</v>
      </c>
      <c r="T3047" s="10">
        <f t="shared" si="2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8226</v>
      </c>
      <c r="I3048">
        <v>1410324720</v>
      </c>
      <c r="J3048">
        <v>1407784586</v>
      </c>
      <c r="K3048" t="b">
        <v>0</v>
      </c>
      <c r="L3048" s="7">
        <v>58</v>
      </c>
      <c r="M3048" t="b">
        <v>1</v>
      </c>
      <c r="N3048" t="s">
        <v>8283</v>
      </c>
      <c r="O3048" s="5">
        <f t="shared" si="286"/>
        <v>190.84810126582278</v>
      </c>
      <c r="P3048" s="6">
        <f t="shared" si="287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90"/>
        <v>41862.803078703706</v>
      </c>
      <c r="T3048" s="10">
        <f t="shared" si="2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8226</v>
      </c>
      <c r="I3049">
        <v>1461762960</v>
      </c>
      <c r="J3049">
        <v>1457999054</v>
      </c>
      <c r="K3049" t="b">
        <v>0</v>
      </c>
      <c r="L3049" s="7">
        <v>20</v>
      </c>
      <c r="M3049" t="b">
        <v>1</v>
      </c>
      <c r="N3049" t="s">
        <v>8283</v>
      </c>
      <c r="O3049" s="5">
        <f t="shared" si="286"/>
        <v>149</v>
      </c>
      <c r="P3049" s="6">
        <f t="shared" si="287"/>
        <v>37.25</v>
      </c>
      <c r="Q3049" t="str">
        <f t="shared" si="288"/>
        <v>theater</v>
      </c>
      <c r="R3049" t="str">
        <f t="shared" si="289"/>
        <v>spaces</v>
      </c>
      <c r="S3049" s="10">
        <f t="shared" si="290"/>
        <v>42443.989050925928</v>
      </c>
      <c r="T3049" s="10">
        <f t="shared" si="2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8226</v>
      </c>
      <c r="I3050">
        <v>1420060920</v>
      </c>
      <c r="J3050">
        <v>1417556262</v>
      </c>
      <c r="K3050" t="b">
        <v>0</v>
      </c>
      <c r="L3050" s="7">
        <v>47</v>
      </c>
      <c r="M3050" t="b">
        <v>1</v>
      </c>
      <c r="N3050" t="s">
        <v>8283</v>
      </c>
      <c r="O3050" s="5">
        <f t="shared" si="286"/>
        <v>166.4</v>
      </c>
      <c r="P3050" s="6">
        <f t="shared" si="287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90"/>
        <v>41975.901180555549</v>
      </c>
      <c r="T3050" s="10">
        <f t="shared" si="2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8226</v>
      </c>
      <c r="I3051">
        <v>1434241255</v>
      </c>
      <c r="J3051">
        <v>1431649255</v>
      </c>
      <c r="K3051" t="b">
        <v>0</v>
      </c>
      <c r="L3051" s="7">
        <v>54</v>
      </c>
      <c r="M3051" t="b">
        <v>1</v>
      </c>
      <c r="N3051" t="s">
        <v>8283</v>
      </c>
      <c r="O3051" s="5">
        <f t="shared" si="286"/>
        <v>106.66666666666667</v>
      </c>
      <c r="P3051" s="6">
        <f t="shared" si="287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90"/>
        <v>42139.014525462961</v>
      </c>
      <c r="T3051" s="10">
        <f t="shared" si="2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8226</v>
      </c>
      <c r="I3052">
        <v>1462420960</v>
      </c>
      <c r="J3052">
        <v>1459828960</v>
      </c>
      <c r="K3052" t="b">
        <v>0</v>
      </c>
      <c r="L3052" s="7">
        <v>9</v>
      </c>
      <c r="M3052" t="b">
        <v>1</v>
      </c>
      <c r="N3052" t="s">
        <v>8283</v>
      </c>
      <c r="O3052" s="5">
        <f t="shared" si="286"/>
        <v>106</v>
      </c>
      <c r="P3052" s="6">
        <f t="shared" si="287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90"/>
        <v>42465.16851851852</v>
      </c>
      <c r="T3052" s="10">
        <f t="shared" si="2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8224</v>
      </c>
      <c r="H3053" t="s">
        <v>8227</v>
      </c>
      <c r="I3053">
        <v>1486547945</v>
      </c>
      <c r="J3053">
        <v>1483955945</v>
      </c>
      <c r="K3053" t="b">
        <v>1</v>
      </c>
      <c r="L3053" s="7">
        <v>35</v>
      </c>
      <c r="M3053" t="b">
        <v>0</v>
      </c>
      <c r="N3053" t="s">
        <v>8283</v>
      </c>
      <c r="O3053" s="5">
        <f t="shared" si="286"/>
        <v>23.62857142857143</v>
      </c>
      <c r="P3053" s="6">
        <f t="shared" si="287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90"/>
        <v>42744.416030092587</v>
      </c>
      <c r="T3053" s="10">
        <f t="shared" si="2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8226</v>
      </c>
      <c r="I3054">
        <v>1432828740</v>
      </c>
      <c r="J3054">
        <v>1430237094</v>
      </c>
      <c r="K3054" t="b">
        <v>0</v>
      </c>
      <c r="L3054" s="7">
        <v>2</v>
      </c>
      <c r="M3054" t="b">
        <v>0</v>
      </c>
      <c r="N3054" t="s">
        <v>8283</v>
      </c>
      <c r="O3054" s="5">
        <f t="shared" si="286"/>
        <v>0.15</v>
      </c>
      <c r="P3054" s="6">
        <f t="shared" si="287"/>
        <v>37.5</v>
      </c>
      <c r="Q3054" t="str">
        <f t="shared" si="288"/>
        <v>theater</v>
      </c>
      <c r="R3054" t="str">
        <f t="shared" si="289"/>
        <v>spaces</v>
      </c>
      <c r="S3054" s="10">
        <f t="shared" si="290"/>
        <v>42122.670069444444</v>
      </c>
      <c r="T3054" s="10">
        <f t="shared" si="2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8226</v>
      </c>
      <c r="I3055">
        <v>1412222340</v>
      </c>
      <c r="J3055">
        <v>1407781013</v>
      </c>
      <c r="K3055" t="b">
        <v>0</v>
      </c>
      <c r="L3055" s="7">
        <v>3</v>
      </c>
      <c r="M3055" t="b">
        <v>0</v>
      </c>
      <c r="N3055" t="s">
        <v>8283</v>
      </c>
      <c r="O3055" s="5">
        <f t="shared" ref="O3055:O3118" si="292">(E3055/D3055)*100</f>
        <v>0.4</v>
      </c>
      <c r="P3055" s="6">
        <f t="shared" si="287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90"/>
        <v>41862.761724537035</v>
      </c>
      <c r="T3055" s="10">
        <f t="shared" si="2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8226</v>
      </c>
      <c r="I3056">
        <v>1425258240</v>
      </c>
      <c r="J3056">
        <v>1422043154</v>
      </c>
      <c r="K3056" t="b">
        <v>0</v>
      </c>
      <c r="L3056" s="7">
        <v>0</v>
      </c>
      <c r="M3056" t="b">
        <v>0</v>
      </c>
      <c r="N3056" t="s">
        <v>8283</v>
      </c>
      <c r="O3056" s="5">
        <f t="shared" si="292"/>
        <v>0</v>
      </c>
      <c r="P3056" s="6">
        <f t="shared" si="287"/>
        <v>0</v>
      </c>
      <c r="Q3056" t="str">
        <f t="shared" si="288"/>
        <v>theater</v>
      </c>
      <c r="R3056" t="str">
        <f t="shared" si="289"/>
        <v>spaces</v>
      </c>
      <c r="S3056" s="10">
        <f t="shared" si="290"/>
        <v>42027.832800925928</v>
      </c>
      <c r="T3056" s="10">
        <f t="shared" si="2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8226</v>
      </c>
      <c r="I3057">
        <v>1420844390</v>
      </c>
      <c r="J3057">
        <v>1415660390</v>
      </c>
      <c r="K3057" t="b">
        <v>0</v>
      </c>
      <c r="L3057" s="7">
        <v>1</v>
      </c>
      <c r="M3057" t="b">
        <v>0</v>
      </c>
      <c r="N3057" t="s">
        <v>8283</v>
      </c>
      <c r="O3057" s="5">
        <f t="shared" si="292"/>
        <v>5.0000000000000001E-3</v>
      </c>
      <c r="P3057" s="6">
        <f t="shared" si="287"/>
        <v>1</v>
      </c>
      <c r="Q3057" t="str">
        <f t="shared" si="288"/>
        <v>theater</v>
      </c>
      <c r="R3057" t="str">
        <f t="shared" si="289"/>
        <v>spaces</v>
      </c>
      <c r="S3057" s="10">
        <f t="shared" si="290"/>
        <v>41953.95821759259</v>
      </c>
      <c r="T3057" s="10">
        <f t="shared" si="2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8226</v>
      </c>
      <c r="I3058">
        <v>1412003784</v>
      </c>
      <c r="J3058">
        <v>1406819784</v>
      </c>
      <c r="K3058" t="b">
        <v>0</v>
      </c>
      <c r="L3058" s="7">
        <v>0</v>
      </c>
      <c r="M3058" t="b">
        <v>0</v>
      </c>
      <c r="N3058" t="s">
        <v>8283</v>
      </c>
      <c r="O3058" s="5">
        <f t="shared" si="292"/>
        <v>0</v>
      </c>
      <c r="P3058" s="6">
        <f t="shared" si="287"/>
        <v>0</v>
      </c>
      <c r="Q3058" t="str">
        <f t="shared" si="288"/>
        <v>theater</v>
      </c>
      <c r="R3058" t="str">
        <f t="shared" si="289"/>
        <v>spaces</v>
      </c>
      <c r="S3058" s="10">
        <f t="shared" si="290"/>
        <v>41851.636388888888</v>
      </c>
      <c r="T3058" s="10">
        <f t="shared" si="2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8224</v>
      </c>
      <c r="H3059" t="s">
        <v>8227</v>
      </c>
      <c r="I3059">
        <v>1459694211</v>
      </c>
      <c r="J3059">
        <v>1457105811</v>
      </c>
      <c r="K3059" t="b">
        <v>0</v>
      </c>
      <c r="L3059" s="7">
        <v>0</v>
      </c>
      <c r="M3059" t="b">
        <v>0</v>
      </c>
      <c r="N3059" t="s">
        <v>8283</v>
      </c>
      <c r="O3059" s="5">
        <f t="shared" si="292"/>
        <v>0</v>
      </c>
      <c r="P3059" s="6">
        <f t="shared" si="287"/>
        <v>0</v>
      </c>
      <c r="Q3059" t="str">
        <f t="shared" si="288"/>
        <v>theater</v>
      </c>
      <c r="R3059" t="str">
        <f t="shared" si="289"/>
        <v>spaces</v>
      </c>
      <c r="S3059" s="10">
        <f t="shared" si="290"/>
        <v>42433.650590277779</v>
      </c>
      <c r="T3059" s="10">
        <f t="shared" si="2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8224</v>
      </c>
      <c r="H3060" t="s">
        <v>8229</v>
      </c>
      <c r="I3060">
        <v>1463734740</v>
      </c>
      <c r="J3060">
        <v>1459414740</v>
      </c>
      <c r="K3060" t="b">
        <v>0</v>
      </c>
      <c r="L3060" s="7">
        <v>3</v>
      </c>
      <c r="M3060" t="b">
        <v>0</v>
      </c>
      <c r="N3060" t="s">
        <v>8283</v>
      </c>
      <c r="O3060" s="5">
        <f t="shared" si="292"/>
        <v>1.6666666666666666E-2</v>
      </c>
      <c r="P3060" s="6">
        <f t="shared" si="287"/>
        <v>1</v>
      </c>
      <c r="Q3060" t="str">
        <f t="shared" si="288"/>
        <v>theater</v>
      </c>
      <c r="R3060" t="str">
        <f t="shared" si="289"/>
        <v>spaces</v>
      </c>
      <c r="S3060" s="10">
        <f t="shared" si="290"/>
        <v>42460.374305555553</v>
      </c>
      <c r="T3060" s="10">
        <f t="shared" si="2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8226</v>
      </c>
      <c r="I3061">
        <v>1407536846</v>
      </c>
      <c r="J3061">
        <v>1404944846</v>
      </c>
      <c r="K3061" t="b">
        <v>0</v>
      </c>
      <c r="L3061" s="7">
        <v>11</v>
      </c>
      <c r="M3061" t="b">
        <v>0</v>
      </c>
      <c r="N3061" t="s">
        <v>8283</v>
      </c>
      <c r="O3061" s="5">
        <f t="shared" si="292"/>
        <v>3.0066666666666664</v>
      </c>
      <c r="P3061" s="6">
        <f t="shared" si="287"/>
        <v>41</v>
      </c>
      <c r="Q3061" t="str">
        <f t="shared" si="288"/>
        <v>theater</v>
      </c>
      <c r="R3061" t="str">
        <f t="shared" si="289"/>
        <v>spaces</v>
      </c>
      <c r="S3061" s="10">
        <f t="shared" si="290"/>
        <v>41829.935717592591</v>
      </c>
      <c r="T3061" s="10">
        <f t="shared" si="2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8226</v>
      </c>
      <c r="I3062">
        <v>1443422134</v>
      </c>
      <c r="J3062">
        <v>1440830134</v>
      </c>
      <c r="K3062" t="b">
        <v>0</v>
      </c>
      <c r="L3062" s="7">
        <v>6</v>
      </c>
      <c r="M3062" t="b">
        <v>0</v>
      </c>
      <c r="N3062" t="s">
        <v>8283</v>
      </c>
      <c r="O3062" s="5">
        <f t="shared" si="292"/>
        <v>0.15227272727272728</v>
      </c>
      <c r="P3062" s="6">
        <f t="shared" si="287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90"/>
        <v>42245.274699074071</v>
      </c>
      <c r="T3062" s="10">
        <f t="shared" si="2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8226</v>
      </c>
      <c r="I3063">
        <v>1407955748</v>
      </c>
      <c r="J3063">
        <v>1405363748</v>
      </c>
      <c r="K3063" t="b">
        <v>0</v>
      </c>
      <c r="L3063" s="7">
        <v>0</v>
      </c>
      <c r="M3063" t="b">
        <v>0</v>
      </c>
      <c r="N3063" t="s">
        <v>8283</v>
      </c>
      <c r="O3063" s="5">
        <f t="shared" si="292"/>
        <v>0</v>
      </c>
      <c r="P3063" s="6">
        <f t="shared" si="287"/>
        <v>0</v>
      </c>
      <c r="Q3063" t="str">
        <f t="shared" si="288"/>
        <v>theater</v>
      </c>
      <c r="R3063" t="str">
        <f t="shared" si="289"/>
        <v>spaces</v>
      </c>
      <c r="S3063" s="10">
        <f t="shared" si="290"/>
        <v>41834.784120370372</v>
      </c>
      <c r="T3063" s="10">
        <f t="shared" si="2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8226</v>
      </c>
      <c r="I3064">
        <v>1443636000</v>
      </c>
      <c r="J3064">
        <v>1441111892</v>
      </c>
      <c r="K3064" t="b">
        <v>0</v>
      </c>
      <c r="L3064" s="7">
        <v>67</v>
      </c>
      <c r="M3064" t="b">
        <v>0</v>
      </c>
      <c r="N3064" t="s">
        <v>8283</v>
      </c>
      <c r="O3064" s="5">
        <f t="shared" si="292"/>
        <v>66.84</v>
      </c>
      <c r="P3064" s="6">
        <f t="shared" si="287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90"/>
        <v>42248.535787037035</v>
      </c>
      <c r="T3064" s="10">
        <f t="shared" si="2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8226</v>
      </c>
      <c r="I3065">
        <v>1477174138</v>
      </c>
      <c r="J3065">
        <v>1474150138</v>
      </c>
      <c r="K3065" t="b">
        <v>0</v>
      </c>
      <c r="L3065" s="7">
        <v>23</v>
      </c>
      <c r="M3065" t="b">
        <v>0</v>
      </c>
      <c r="N3065" t="s">
        <v>8283</v>
      </c>
      <c r="O3065" s="5">
        <f t="shared" si="292"/>
        <v>19.566666666666666</v>
      </c>
      <c r="P3065" s="6">
        <f t="shared" si="287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90"/>
        <v>42630.922893518517</v>
      </c>
      <c r="T3065" s="10">
        <f t="shared" si="2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8226</v>
      </c>
      <c r="I3066">
        <v>1448175540</v>
      </c>
      <c r="J3066">
        <v>1445483246</v>
      </c>
      <c r="K3066" t="b">
        <v>0</v>
      </c>
      <c r="L3066" s="7">
        <v>72</v>
      </c>
      <c r="M3066" t="b">
        <v>0</v>
      </c>
      <c r="N3066" t="s">
        <v>8283</v>
      </c>
      <c r="O3066" s="5">
        <f t="shared" si="292"/>
        <v>11.294666666666666</v>
      </c>
      <c r="P3066" s="6">
        <f t="shared" si="287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90"/>
        <v>42299.130162037036</v>
      </c>
      <c r="T3066" s="10">
        <f t="shared" si="2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8226</v>
      </c>
      <c r="I3067">
        <v>1406683172</v>
      </c>
      <c r="J3067">
        <v>1404523172</v>
      </c>
      <c r="K3067" t="b">
        <v>0</v>
      </c>
      <c r="L3067" s="7">
        <v>2</v>
      </c>
      <c r="M3067" t="b">
        <v>0</v>
      </c>
      <c r="N3067" t="s">
        <v>8283</v>
      </c>
      <c r="O3067" s="5">
        <f t="shared" si="292"/>
        <v>0.04</v>
      </c>
      <c r="P3067" s="6">
        <f t="shared" si="287"/>
        <v>5</v>
      </c>
      <c r="Q3067" t="str">
        <f t="shared" si="288"/>
        <v>theater</v>
      </c>
      <c r="R3067" t="str">
        <f t="shared" si="289"/>
        <v>spaces</v>
      </c>
      <c r="S3067" s="10">
        <f t="shared" si="290"/>
        <v>41825.055231481485</v>
      </c>
      <c r="T3067" s="10">
        <f t="shared" si="2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8224</v>
      </c>
      <c r="H3068" t="s">
        <v>8228</v>
      </c>
      <c r="I3068">
        <v>1468128537</v>
      </c>
      <c r="J3068">
        <v>1465536537</v>
      </c>
      <c r="K3068" t="b">
        <v>0</v>
      </c>
      <c r="L3068" s="7">
        <v>15</v>
      </c>
      <c r="M3068" t="b">
        <v>0</v>
      </c>
      <c r="N3068" t="s">
        <v>8283</v>
      </c>
      <c r="O3068" s="5">
        <f t="shared" si="292"/>
        <v>11.985714285714286</v>
      </c>
      <c r="P3068" s="6">
        <f t="shared" si="287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90"/>
        <v>42531.228437500002</v>
      </c>
      <c r="T3068" s="10">
        <f t="shared" si="2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8224</v>
      </c>
      <c r="H3069" t="s">
        <v>8230</v>
      </c>
      <c r="I3069">
        <v>1441837879</v>
      </c>
      <c r="J3069">
        <v>1439245879</v>
      </c>
      <c r="K3069" t="b">
        <v>0</v>
      </c>
      <c r="L3069" s="7">
        <v>1</v>
      </c>
      <c r="M3069" t="b">
        <v>0</v>
      </c>
      <c r="N3069" t="s">
        <v>8283</v>
      </c>
      <c r="O3069" s="5">
        <f t="shared" si="292"/>
        <v>2.5</v>
      </c>
      <c r="P3069" s="6">
        <f t="shared" si="287"/>
        <v>200</v>
      </c>
      <c r="Q3069" t="str">
        <f t="shared" si="288"/>
        <v>theater</v>
      </c>
      <c r="R3069" t="str">
        <f t="shared" si="289"/>
        <v>spaces</v>
      </c>
      <c r="S3069" s="10">
        <f t="shared" si="290"/>
        <v>42226.938414351855</v>
      </c>
      <c r="T3069" s="10">
        <f t="shared" si="2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8226</v>
      </c>
      <c r="I3070">
        <v>1445013352</v>
      </c>
      <c r="J3070">
        <v>1442421352</v>
      </c>
      <c r="K3070" t="b">
        <v>0</v>
      </c>
      <c r="L3070" s="7">
        <v>2</v>
      </c>
      <c r="M3070" t="b">
        <v>0</v>
      </c>
      <c r="N3070" t="s">
        <v>8283</v>
      </c>
      <c r="O3070" s="5">
        <f t="shared" si="292"/>
        <v>6.9999999999999993E-2</v>
      </c>
      <c r="P3070" s="6">
        <f t="shared" si="287"/>
        <v>87.5</v>
      </c>
      <c r="Q3070" t="str">
        <f t="shared" si="288"/>
        <v>theater</v>
      </c>
      <c r="R3070" t="str">
        <f t="shared" si="289"/>
        <v>spaces</v>
      </c>
      <c r="S3070" s="10">
        <f t="shared" si="290"/>
        <v>42263.691574074073</v>
      </c>
      <c r="T3070" s="10">
        <f t="shared" si="2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8226</v>
      </c>
      <c r="I3071">
        <v>1418587234</v>
      </c>
      <c r="J3071">
        <v>1415995234</v>
      </c>
      <c r="K3071" t="b">
        <v>0</v>
      </c>
      <c r="L3071" s="7">
        <v>7</v>
      </c>
      <c r="M3071" t="b">
        <v>0</v>
      </c>
      <c r="N3071" t="s">
        <v>8283</v>
      </c>
      <c r="O3071" s="5">
        <f t="shared" si="292"/>
        <v>14.099999999999998</v>
      </c>
      <c r="P3071" s="6">
        <f t="shared" si="287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90"/>
        <v>41957.833726851852</v>
      </c>
      <c r="T3071" s="10">
        <f t="shared" si="2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8224</v>
      </c>
      <c r="H3072" t="s">
        <v>8227</v>
      </c>
      <c r="I3072">
        <v>1481132169</v>
      </c>
      <c r="J3072">
        <v>1479317769</v>
      </c>
      <c r="K3072" t="b">
        <v>0</v>
      </c>
      <c r="L3072" s="7">
        <v>16</v>
      </c>
      <c r="M3072" t="b">
        <v>0</v>
      </c>
      <c r="N3072" t="s">
        <v>8283</v>
      </c>
      <c r="O3072" s="5">
        <f t="shared" si="292"/>
        <v>3.34</v>
      </c>
      <c r="P3072" s="6">
        <f t="shared" si="287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90"/>
        <v>42690.733437499999</v>
      </c>
      <c r="T3072" s="10">
        <f t="shared" si="2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8226</v>
      </c>
      <c r="I3073">
        <v>1429595940</v>
      </c>
      <c r="J3073">
        <v>1428082481</v>
      </c>
      <c r="K3073" t="b">
        <v>0</v>
      </c>
      <c r="L3073" s="7">
        <v>117</v>
      </c>
      <c r="M3073" t="b">
        <v>0</v>
      </c>
      <c r="N3073" t="s">
        <v>8283</v>
      </c>
      <c r="O3073" s="5">
        <f t="shared" si="292"/>
        <v>59.774999999999999</v>
      </c>
      <c r="P3073" s="6">
        <f t="shared" si="287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90"/>
        <v>42097.732418981483</v>
      </c>
      <c r="T3073" s="10">
        <f t="shared" si="2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8226</v>
      </c>
      <c r="I3074">
        <v>1477791960</v>
      </c>
      <c r="J3074">
        <v>1476549262</v>
      </c>
      <c r="K3074" t="b">
        <v>0</v>
      </c>
      <c r="L3074" s="7">
        <v>2</v>
      </c>
      <c r="M3074" t="b">
        <v>0</v>
      </c>
      <c r="N3074" t="s">
        <v>8283</v>
      </c>
      <c r="O3074" s="5">
        <f t="shared" si="292"/>
        <v>1.6666666666666666E-2</v>
      </c>
      <c r="P3074" s="6">
        <f t="shared" si="287"/>
        <v>1</v>
      </c>
      <c r="Q3074" t="str">
        <f t="shared" si="288"/>
        <v>theater</v>
      </c>
      <c r="R3074" t="str">
        <f t="shared" si="289"/>
        <v>spaces</v>
      </c>
      <c r="S3074" s="10">
        <f t="shared" si="290"/>
        <v>42658.690532407403</v>
      </c>
      <c r="T3074" s="10">
        <f t="shared" si="2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8226</v>
      </c>
      <c r="I3075">
        <v>1434309540</v>
      </c>
      <c r="J3075">
        <v>1429287900</v>
      </c>
      <c r="K3075" t="b">
        <v>0</v>
      </c>
      <c r="L3075" s="7">
        <v>7</v>
      </c>
      <c r="M3075" t="b">
        <v>0</v>
      </c>
      <c r="N3075" t="s">
        <v>8283</v>
      </c>
      <c r="O3075" s="5">
        <f t="shared" si="292"/>
        <v>2.3035714285714284E-2</v>
      </c>
      <c r="P3075" s="6">
        <f t="shared" ref="P3075:P3138" si="293">IF(L3075,E3075/L3075,0)</f>
        <v>92.142857142857139</v>
      </c>
      <c r="Q3075" t="str">
        <f t="shared" ref="Q3075:Q3138" si="294">LEFT(N3075,SEARCH("/",N3075,1)-1)</f>
        <v>theater</v>
      </c>
      <c r="R3075" t="str">
        <f t="shared" ref="R3075:R3138" si="295">RIGHT(N3075,LEN(N3075)-SEARCH("/",N3075))</f>
        <v>spaces</v>
      </c>
      <c r="S3075" s="10">
        <f t="shared" ref="S3075:S3138" si="296">(((J3075/60)/60/24)+DATE(1970,1,1))</f>
        <v>42111.684027777781</v>
      </c>
      <c r="T3075" s="10">
        <f t="shared" ref="T3075:T3138" si="297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8224</v>
      </c>
      <c r="H3076" t="s">
        <v>8229</v>
      </c>
      <c r="I3076">
        <v>1457617359</v>
      </c>
      <c r="J3076">
        <v>1455025359</v>
      </c>
      <c r="K3076" t="b">
        <v>0</v>
      </c>
      <c r="L3076" s="7">
        <v>3</v>
      </c>
      <c r="M3076" t="b">
        <v>0</v>
      </c>
      <c r="N3076" t="s">
        <v>8283</v>
      </c>
      <c r="O3076" s="5">
        <f t="shared" si="292"/>
        <v>8.8000000000000009E-2</v>
      </c>
      <c r="P3076" s="6">
        <f t="shared" si="293"/>
        <v>7.333333333333333</v>
      </c>
      <c r="Q3076" t="str">
        <f t="shared" si="294"/>
        <v>theater</v>
      </c>
      <c r="R3076" t="str">
        <f t="shared" si="295"/>
        <v>spaces</v>
      </c>
      <c r="S3076" s="10">
        <f t="shared" si="296"/>
        <v>42409.571284722217</v>
      </c>
      <c r="T3076" s="10">
        <f t="shared" si="2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8226</v>
      </c>
      <c r="I3077">
        <v>1471573640</v>
      </c>
      <c r="J3077">
        <v>1467253640</v>
      </c>
      <c r="K3077" t="b">
        <v>0</v>
      </c>
      <c r="L3077" s="7">
        <v>20</v>
      </c>
      <c r="M3077" t="b">
        <v>0</v>
      </c>
      <c r="N3077" t="s">
        <v>8283</v>
      </c>
      <c r="O3077" s="5">
        <f t="shared" si="292"/>
        <v>8.64</v>
      </c>
      <c r="P3077" s="6">
        <f t="shared" si="293"/>
        <v>64.8</v>
      </c>
      <c r="Q3077" t="str">
        <f t="shared" si="294"/>
        <v>theater</v>
      </c>
      <c r="R3077" t="str">
        <f t="shared" si="295"/>
        <v>spaces</v>
      </c>
      <c r="S3077" s="10">
        <f t="shared" si="296"/>
        <v>42551.102314814809</v>
      </c>
      <c r="T3077" s="10">
        <f t="shared" si="2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8226</v>
      </c>
      <c r="I3078">
        <v>1444405123</v>
      </c>
      <c r="J3078">
        <v>1439221123</v>
      </c>
      <c r="K3078" t="b">
        <v>0</v>
      </c>
      <c r="L3078" s="7">
        <v>50</v>
      </c>
      <c r="M3078" t="b">
        <v>0</v>
      </c>
      <c r="N3078" t="s">
        <v>8283</v>
      </c>
      <c r="O3078" s="5">
        <f t="shared" si="292"/>
        <v>15.06</v>
      </c>
      <c r="P3078" s="6">
        <f t="shared" si="293"/>
        <v>30.12</v>
      </c>
      <c r="Q3078" t="str">
        <f t="shared" si="294"/>
        <v>theater</v>
      </c>
      <c r="R3078" t="str">
        <f t="shared" si="295"/>
        <v>spaces</v>
      </c>
      <c r="S3078" s="10">
        <f t="shared" si="296"/>
        <v>42226.651886574073</v>
      </c>
      <c r="T3078" s="10">
        <f t="shared" si="2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8224</v>
      </c>
      <c r="H3079" t="s">
        <v>8231</v>
      </c>
      <c r="I3079">
        <v>1488495478</v>
      </c>
      <c r="J3079">
        <v>1485903478</v>
      </c>
      <c r="K3079" t="b">
        <v>0</v>
      </c>
      <c r="L3079" s="7">
        <v>2</v>
      </c>
      <c r="M3079" t="b">
        <v>0</v>
      </c>
      <c r="N3079" t="s">
        <v>8283</v>
      </c>
      <c r="O3079" s="5">
        <f t="shared" si="292"/>
        <v>0.47727272727272729</v>
      </c>
      <c r="P3079" s="6">
        <f t="shared" si="293"/>
        <v>52.5</v>
      </c>
      <c r="Q3079" t="str">
        <f t="shared" si="294"/>
        <v>theater</v>
      </c>
      <c r="R3079" t="str">
        <f t="shared" si="295"/>
        <v>spaces</v>
      </c>
      <c r="S3079" s="10">
        <f t="shared" si="296"/>
        <v>42766.956921296296</v>
      </c>
      <c r="T3079" s="10">
        <f t="shared" si="2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8226</v>
      </c>
      <c r="I3080">
        <v>1424920795</v>
      </c>
      <c r="J3080">
        <v>1422328795</v>
      </c>
      <c r="K3080" t="b">
        <v>0</v>
      </c>
      <c r="L3080" s="7">
        <v>3</v>
      </c>
      <c r="M3080" t="b">
        <v>0</v>
      </c>
      <c r="N3080" t="s">
        <v>8283</v>
      </c>
      <c r="O3080" s="5">
        <f t="shared" si="292"/>
        <v>0.11833333333333333</v>
      </c>
      <c r="P3080" s="6">
        <f t="shared" si="293"/>
        <v>23.666666666666668</v>
      </c>
      <c r="Q3080" t="str">
        <f t="shared" si="294"/>
        <v>theater</v>
      </c>
      <c r="R3080" t="str">
        <f t="shared" si="295"/>
        <v>spaces</v>
      </c>
      <c r="S3080" s="10">
        <f t="shared" si="296"/>
        <v>42031.138831018514</v>
      </c>
      <c r="T3080" s="10">
        <f t="shared" si="2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8226</v>
      </c>
      <c r="I3081">
        <v>1427040435</v>
      </c>
      <c r="J3081">
        <v>1424452035</v>
      </c>
      <c r="K3081" t="b">
        <v>0</v>
      </c>
      <c r="L3081" s="7">
        <v>27</v>
      </c>
      <c r="M3081" t="b">
        <v>0</v>
      </c>
      <c r="N3081" t="s">
        <v>8283</v>
      </c>
      <c r="O3081" s="5">
        <f t="shared" si="292"/>
        <v>0.8417399858735245</v>
      </c>
      <c r="P3081" s="6">
        <f t="shared" si="293"/>
        <v>415.77777777777777</v>
      </c>
      <c r="Q3081" t="str">
        <f t="shared" si="294"/>
        <v>theater</v>
      </c>
      <c r="R3081" t="str">
        <f t="shared" si="295"/>
        <v>spaces</v>
      </c>
      <c r="S3081" s="10">
        <f t="shared" si="296"/>
        <v>42055.713368055556</v>
      </c>
      <c r="T3081" s="10">
        <f t="shared" si="2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8226</v>
      </c>
      <c r="I3082">
        <v>1419644444</v>
      </c>
      <c r="J3082">
        <v>1414456844</v>
      </c>
      <c r="K3082" t="b">
        <v>0</v>
      </c>
      <c r="L3082" s="7">
        <v>7</v>
      </c>
      <c r="M3082" t="b">
        <v>0</v>
      </c>
      <c r="N3082" t="s">
        <v>8283</v>
      </c>
      <c r="O3082" s="5">
        <f t="shared" si="292"/>
        <v>1.8799999999999997E-2</v>
      </c>
      <c r="P3082" s="6">
        <f t="shared" si="293"/>
        <v>53.714285714285715</v>
      </c>
      <c r="Q3082" t="str">
        <f t="shared" si="294"/>
        <v>theater</v>
      </c>
      <c r="R3082" t="str">
        <f t="shared" si="295"/>
        <v>spaces</v>
      </c>
      <c r="S3082" s="10">
        <f t="shared" si="296"/>
        <v>41940.028287037036</v>
      </c>
      <c r="T3082" s="10">
        <f t="shared" si="2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8226</v>
      </c>
      <c r="I3083">
        <v>1442722891</v>
      </c>
      <c r="J3083">
        <v>1440130891</v>
      </c>
      <c r="K3083" t="b">
        <v>0</v>
      </c>
      <c r="L3083" s="7">
        <v>5</v>
      </c>
      <c r="M3083" t="b">
        <v>0</v>
      </c>
      <c r="N3083" t="s">
        <v>8283</v>
      </c>
      <c r="O3083" s="5">
        <f t="shared" si="292"/>
        <v>0.21029999999999999</v>
      </c>
      <c r="P3083" s="6">
        <f t="shared" si="293"/>
        <v>420.6</v>
      </c>
      <c r="Q3083" t="str">
        <f t="shared" si="294"/>
        <v>theater</v>
      </c>
      <c r="R3083" t="str">
        <f t="shared" si="295"/>
        <v>spaces</v>
      </c>
      <c r="S3083" s="10">
        <f t="shared" si="296"/>
        <v>42237.181608796294</v>
      </c>
      <c r="T3083" s="10">
        <f t="shared" si="2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8226</v>
      </c>
      <c r="I3084">
        <v>1447628946</v>
      </c>
      <c r="J3084">
        <v>1445033346</v>
      </c>
      <c r="K3084" t="b">
        <v>0</v>
      </c>
      <c r="L3084" s="7">
        <v>0</v>
      </c>
      <c r="M3084" t="b">
        <v>0</v>
      </c>
      <c r="N3084" t="s">
        <v>8283</v>
      </c>
      <c r="O3084" s="5">
        <f t="shared" si="292"/>
        <v>0</v>
      </c>
      <c r="P3084" s="6">
        <f t="shared" si="293"/>
        <v>0</v>
      </c>
      <c r="Q3084" t="str">
        <f t="shared" si="294"/>
        <v>theater</v>
      </c>
      <c r="R3084" t="str">
        <f t="shared" si="295"/>
        <v>spaces</v>
      </c>
      <c r="S3084" s="10">
        <f t="shared" si="296"/>
        <v>42293.922986111109</v>
      </c>
      <c r="T3084" s="10">
        <f t="shared" si="2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8226</v>
      </c>
      <c r="I3085">
        <v>1409547600</v>
      </c>
      <c r="J3085">
        <v>1406986278</v>
      </c>
      <c r="K3085" t="b">
        <v>0</v>
      </c>
      <c r="L3085" s="7">
        <v>3</v>
      </c>
      <c r="M3085" t="b">
        <v>0</v>
      </c>
      <c r="N3085" t="s">
        <v>8283</v>
      </c>
      <c r="O3085" s="5">
        <f t="shared" si="292"/>
        <v>0.27999999999999997</v>
      </c>
      <c r="P3085" s="6">
        <f t="shared" si="293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6"/>
        <v>41853.563402777778</v>
      </c>
      <c r="T3085" s="10">
        <f t="shared" si="2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8226</v>
      </c>
      <c r="I3086">
        <v>1430851680</v>
      </c>
      <c r="J3086">
        <v>1428340931</v>
      </c>
      <c r="K3086" t="b">
        <v>0</v>
      </c>
      <c r="L3086" s="7">
        <v>6</v>
      </c>
      <c r="M3086" t="b">
        <v>0</v>
      </c>
      <c r="N3086" t="s">
        <v>8283</v>
      </c>
      <c r="O3086" s="5">
        <f t="shared" si="292"/>
        <v>11.57920670115792</v>
      </c>
      <c r="P3086" s="6">
        <f t="shared" si="293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6"/>
        <v>42100.723738425921</v>
      </c>
      <c r="T3086" s="10">
        <f t="shared" si="2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8226</v>
      </c>
      <c r="I3087">
        <v>1443561159</v>
      </c>
      <c r="J3087">
        <v>1440969159</v>
      </c>
      <c r="K3087" t="b">
        <v>0</v>
      </c>
      <c r="L3087" s="7">
        <v>9</v>
      </c>
      <c r="M3087" t="b">
        <v>0</v>
      </c>
      <c r="N3087" t="s">
        <v>8283</v>
      </c>
      <c r="O3087" s="5">
        <f t="shared" si="292"/>
        <v>2.44</v>
      </c>
      <c r="P3087" s="6">
        <f t="shared" si="293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6"/>
        <v>42246.883784722217</v>
      </c>
      <c r="T3087" s="10">
        <f t="shared" si="2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8224</v>
      </c>
      <c r="H3088" t="s">
        <v>8229</v>
      </c>
      <c r="I3088">
        <v>1439827559</v>
      </c>
      <c r="J3088">
        <v>1434643559</v>
      </c>
      <c r="K3088" t="b">
        <v>0</v>
      </c>
      <c r="L3088" s="7">
        <v>3</v>
      </c>
      <c r="M3088" t="b">
        <v>0</v>
      </c>
      <c r="N3088" t="s">
        <v>8283</v>
      </c>
      <c r="O3088" s="5">
        <f t="shared" si="292"/>
        <v>0.25</v>
      </c>
      <c r="P3088" s="6">
        <f t="shared" si="293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6"/>
        <v>42173.67082175926</v>
      </c>
      <c r="T3088" s="10">
        <f t="shared" si="2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8226</v>
      </c>
      <c r="I3089">
        <v>1482294990</v>
      </c>
      <c r="J3089">
        <v>1477107390</v>
      </c>
      <c r="K3089" t="b">
        <v>0</v>
      </c>
      <c r="L3089" s="7">
        <v>2</v>
      </c>
      <c r="M3089" t="b">
        <v>0</v>
      </c>
      <c r="N3089" t="s">
        <v>8283</v>
      </c>
      <c r="O3089" s="5">
        <f t="shared" si="292"/>
        <v>0.625</v>
      </c>
      <c r="P3089" s="6">
        <f t="shared" si="293"/>
        <v>62.5</v>
      </c>
      <c r="Q3089" t="str">
        <f t="shared" si="294"/>
        <v>theater</v>
      </c>
      <c r="R3089" t="str">
        <f t="shared" si="295"/>
        <v>spaces</v>
      </c>
      <c r="S3089" s="10">
        <f t="shared" si="296"/>
        <v>42665.150347222225</v>
      </c>
      <c r="T3089" s="10">
        <f t="shared" si="2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8226</v>
      </c>
      <c r="I3090">
        <v>1420724460</v>
      </c>
      <c r="J3090">
        <v>1418046247</v>
      </c>
      <c r="K3090" t="b">
        <v>0</v>
      </c>
      <c r="L3090" s="7">
        <v>3</v>
      </c>
      <c r="M3090" t="b">
        <v>0</v>
      </c>
      <c r="N3090" t="s">
        <v>8283</v>
      </c>
      <c r="O3090" s="5">
        <f t="shared" si="292"/>
        <v>0.19384615384615383</v>
      </c>
      <c r="P3090" s="6">
        <f t="shared" si="293"/>
        <v>42</v>
      </c>
      <c r="Q3090" t="str">
        <f t="shared" si="294"/>
        <v>theater</v>
      </c>
      <c r="R3090" t="str">
        <f t="shared" si="295"/>
        <v>spaces</v>
      </c>
      <c r="S3090" s="10">
        <f t="shared" si="296"/>
        <v>41981.57230324074</v>
      </c>
      <c r="T3090" s="10">
        <f t="shared" si="2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8226</v>
      </c>
      <c r="I3091">
        <v>1468029540</v>
      </c>
      <c r="J3091">
        <v>1465304483</v>
      </c>
      <c r="K3091" t="b">
        <v>0</v>
      </c>
      <c r="L3091" s="7">
        <v>45</v>
      </c>
      <c r="M3091" t="b">
        <v>0</v>
      </c>
      <c r="N3091" t="s">
        <v>8283</v>
      </c>
      <c r="O3091" s="5">
        <f t="shared" si="292"/>
        <v>23.416</v>
      </c>
      <c r="P3091" s="6">
        <f t="shared" si="293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6"/>
        <v>42528.542627314819</v>
      </c>
      <c r="T3091" s="10">
        <f t="shared" si="2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8226</v>
      </c>
      <c r="I3092">
        <v>1430505545</v>
      </c>
      <c r="J3092">
        <v>1425325145</v>
      </c>
      <c r="K3092" t="b">
        <v>0</v>
      </c>
      <c r="L3092" s="7">
        <v>9</v>
      </c>
      <c r="M3092" t="b">
        <v>0</v>
      </c>
      <c r="N3092" t="s">
        <v>8283</v>
      </c>
      <c r="O3092" s="5">
        <f t="shared" si="292"/>
        <v>5.0808888888888886</v>
      </c>
      <c r="P3092" s="6">
        <f t="shared" si="293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6"/>
        <v>42065.818807870368</v>
      </c>
      <c r="T3092" s="10">
        <f t="shared" si="2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8226</v>
      </c>
      <c r="I3093">
        <v>1471214743</v>
      </c>
      <c r="J3093">
        <v>1468622743</v>
      </c>
      <c r="K3093" t="b">
        <v>0</v>
      </c>
      <c r="L3093" s="7">
        <v>9</v>
      </c>
      <c r="M3093" t="b">
        <v>0</v>
      </c>
      <c r="N3093" t="s">
        <v>8283</v>
      </c>
      <c r="O3093" s="5">
        <f t="shared" si="292"/>
        <v>15.920000000000002</v>
      </c>
      <c r="P3093" s="6">
        <f t="shared" si="293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6"/>
        <v>42566.948414351849</v>
      </c>
      <c r="T3093" s="10">
        <f t="shared" si="2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8226</v>
      </c>
      <c r="I3094">
        <v>1444946400</v>
      </c>
      <c r="J3094">
        <v>1441723912</v>
      </c>
      <c r="K3094" t="b">
        <v>0</v>
      </c>
      <c r="L3094" s="7">
        <v>21</v>
      </c>
      <c r="M3094" t="b">
        <v>0</v>
      </c>
      <c r="N3094" t="s">
        <v>8283</v>
      </c>
      <c r="O3094" s="5">
        <f t="shared" si="292"/>
        <v>1.1831900000000002</v>
      </c>
      <c r="P3094" s="6">
        <f t="shared" si="293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6"/>
        <v>42255.619351851856</v>
      </c>
      <c r="T3094" s="10">
        <f t="shared" si="2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8224</v>
      </c>
      <c r="H3095" t="s">
        <v>8231</v>
      </c>
      <c r="I3095">
        <v>1401595140</v>
      </c>
      <c r="J3095">
        <v>1398980941</v>
      </c>
      <c r="K3095" t="b">
        <v>0</v>
      </c>
      <c r="L3095" s="7">
        <v>17</v>
      </c>
      <c r="M3095" t="b">
        <v>0</v>
      </c>
      <c r="N3095" t="s">
        <v>8283</v>
      </c>
      <c r="O3095" s="5">
        <f t="shared" si="292"/>
        <v>22.75</v>
      </c>
      <c r="P3095" s="6">
        <f t="shared" si="293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6"/>
        <v>41760.909039351849</v>
      </c>
      <c r="T3095" s="10">
        <f t="shared" si="2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8226</v>
      </c>
      <c r="I3096">
        <v>1442775956</v>
      </c>
      <c r="J3096">
        <v>1437591956</v>
      </c>
      <c r="K3096" t="b">
        <v>0</v>
      </c>
      <c r="L3096" s="7">
        <v>1</v>
      </c>
      <c r="M3096" t="b">
        <v>0</v>
      </c>
      <c r="N3096" t="s">
        <v>8283</v>
      </c>
      <c r="O3096" s="5">
        <f t="shared" si="292"/>
        <v>2.5000000000000001E-2</v>
      </c>
      <c r="P3096" s="6">
        <f t="shared" si="293"/>
        <v>25</v>
      </c>
      <c r="Q3096" t="str">
        <f t="shared" si="294"/>
        <v>theater</v>
      </c>
      <c r="R3096" t="str">
        <f t="shared" si="295"/>
        <v>spaces</v>
      </c>
      <c r="S3096" s="10">
        <f t="shared" si="296"/>
        <v>42207.795787037037</v>
      </c>
      <c r="T3096" s="10">
        <f t="shared" si="2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8226</v>
      </c>
      <c r="I3097">
        <v>1470011780</v>
      </c>
      <c r="J3097">
        <v>1464827780</v>
      </c>
      <c r="K3097" t="b">
        <v>0</v>
      </c>
      <c r="L3097" s="7">
        <v>1</v>
      </c>
      <c r="M3097" t="b">
        <v>0</v>
      </c>
      <c r="N3097" t="s">
        <v>8283</v>
      </c>
      <c r="O3097" s="5">
        <f t="shared" si="292"/>
        <v>0.33512064343163539</v>
      </c>
      <c r="P3097" s="6">
        <f t="shared" si="293"/>
        <v>50</v>
      </c>
      <c r="Q3097" t="str">
        <f t="shared" si="294"/>
        <v>theater</v>
      </c>
      <c r="R3097" t="str">
        <f t="shared" si="295"/>
        <v>spaces</v>
      </c>
      <c r="S3097" s="10">
        <f t="shared" si="296"/>
        <v>42523.025231481486</v>
      </c>
      <c r="T3097" s="10">
        <f t="shared" si="2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8226</v>
      </c>
      <c r="I3098">
        <v>1432151326</v>
      </c>
      <c r="J3098">
        <v>1429559326</v>
      </c>
      <c r="K3098" t="b">
        <v>0</v>
      </c>
      <c r="L3098" s="7">
        <v>14</v>
      </c>
      <c r="M3098" t="b">
        <v>0</v>
      </c>
      <c r="N3098" t="s">
        <v>8283</v>
      </c>
      <c r="O3098" s="5">
        <f t="shared" si="292"/>
        <v>3.9750000000000001</v>
      </c>
      <c r="P3098" s="6">
        <f t="shared" si="293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6"/>
        <v>42114.825532407413</v>
      </c>
      <c r="T3098" s="10">
        <f t="shared" si="2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8224</v>
      </c>
      <c r="H3099" t="s">
        <v>8227</v>
      </c>
      <c r="I3099">
        <v>1475848800</v>
      </c>
      <c r="J3099">
        <v>1474027501</v>
      </c>
      <c r="K3099" t="b">
        <v>0</v>
      </c>
      <c r="L3099" s="7">
        <v>42</v>
      </c>
      <c r="M3099" t="b">
        <v>0</v>
      </c>
      <c r="N3099" t="s">
        <v>8283</v>
      </c>
      <c r="O3099" s="5">
        <f t="shared" si="292"/>
        <v>17.150000000000002</v>
      </c>
      <c r="P3099" s="6">
        <f t="shared" si="293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6"/>
        <v>42629.503483796296</v>
      </c>
      <c r="T3099" s="10">
        <f t="shared" si="2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8226</v>
      </c>
      <c r="I3100">
        <v>1454890620</v>
      </c>
      <c r="J3100">
        <v>1450724449</v>
      </c>
      <c r="K3100" t="b">
        <v>0</v>
      </c>
      <c r="L3100" s="7">
        <v>27</v>
      </c>
      <c r="M3100" t="b">
        <v>0</v>
      </c>
      <c r="N3100" t="s">
        <v>8283</v>
      </c>
      <c r="O3100" s="5">
        <f t="shared" si="292"/>
        <v>3.6080041046690612</v>
      </c>
      <c r="P3100" s="6">
        <f t="shared" si="293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6"/>
        <v>42359.792233796295</v>
      </c>
      <c r="T3100" s="10">
        <f t="shared" si="2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8226</v>
      </c>
      <c r="I3101">
        <v>1455251591</v>
      </c>
      <c r="J3101">
        <v>1452659591</v>
      </c>
      <c r="K3101" t="b">
        <v>0</v>
      </c>
      <c r="L3101" s="7">
        <v>5</v>
      </c>
      <c r="M3101" t="b">
        <v>0</v>
      </c>
      <c r="N3101" t="s">
        <v>8283</v>
      </c>
      <c r="O3101" s="5">
        <f t="shared" si="292"/>
        <v>13.900000000000002</v>
      </c>
      <c r="P3101" s="6">
        <f t="shared" si="293"/>
        <v>55.6</v>
      </c>
      <c r="Q3101" t="str">
        <f t="shared" si="294"/>
        <v>theater</v>
      </c>
      <c r="R3101" t="str">
        <f t="shared" si="295"/>
        <v>spaces</v>
      </c>
      <c r="S3101" s="10">
        <f t="shared" si="296"/>
        <v>42382.189710648148</v>
      </c>
      <c r="T3101" s="10">
        <f t="shared" si="2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8226</v>
      </c>
      <c r="I3102">
        <v>1413816975</v>
      </c>
      <c r="J3102">
        <v>1411224975</v>
      </c>
      <c r="K3102" t="b">
        <v>0</v>
      </c>
      <c r="L3102" s="7">
        <v>13</v>
      </c>
      <c r="M3102" t="b">
        <v>0</v>
      </c>
      <c r="N3102" t="s">
        <v>8283</v>
      </c>
      <c r="O3102" s="5">
        <f t="shared" si="292"/>
        <v>15.225</v>
      </c>
      <c r="P3102" s="6">
        <f t="shared" si="293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6"/>
        <v>41902.622395833336</v>
      </c>
      <c r="T3102" s="10">
        <f t="shared" si="2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8224</v>
      </c>
      <c r="H3103" t="s">
        <v>8229</v>
      </c>
      <c r="I3103">
        <v>1437033360</v>
      </c>
      <c r="J3103">
        <v>1434445937</v>
      </c>
      <c r="K3103" t="b">
        <v>0</v>
      </c>
      <c r="L3103" s="7">
        <v>12</v>
      </c>
      <c r="M3103" t="b">
        <v>0</v>
      </c>
      <c r="N3103" t="s">
        <v>8283</v>
      </c>
      <c r="O3103" s="5">
        <f t="shared" si="292"/>
        <v>12</v>
      </c>
      <c r="P3103" s="6">
        <f t="shared" si="293"/>
        <v>25</v>
      </c>
      <c r="Q3103" t="str">
        <f t="shared" si="294"/>
        <v>theater</v>
      </c>
      <c r="R3103" t="str">
        <f t="shared" si="295"/>
        <v>spaces</v>
      </c>
      <c r="S3103" s="10">
        <f t="shared" si="296"/>
        <v>42171.383530092593</v>
      </c>
      <c r="T3103" s="10">
        <f t="shared" si="2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8224</v>
      </c>
      <c r="H3104" t="s">
        <v>8227</v>
      </c>
      <c r="I3104">
        <v>1471939818</v>
      </c>
      <c r="J3104">
        <v>1467619818</v>
      </c>
      <c r="K3104" t="b">
        <v>0</v>
      </c>
      <c r="L3104" s="7">
        <v>90</v>
      </c>
      <c r="M3104" t="b">
        <v>0</v>
      </c>
      <c r="N3104" t="s">
        <v>8283</v>
      </c>
      <c r="O3104" s="5">
        <f t="shared" si="292"/>
        <v>39.112499999999997</v>
      </c>
      <c r="P3104" s="6">
        <f t="shared" si="293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6"/>
        <v>42555.340486111112</v>
      </c>
      <c r="T3104" s="10">
        <f t="shared" si="2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8226</v>
      </c>
      <c r="I3105">
        <v>1434080706</v>
      </c>
      <c r="J3105">
        <v>1428896706</v>
      </c>
      <c r="K3105" t="b">
        <v>0</v>
      </c>
      <c r="L3105" s="7">
        <v>2</v>
      </c>
      <c r="M3105" t="b">
        <v>0</v>
      </c>
      <c r="N3105" t="s">
        <v>8283</v>
      </c>
      <c r="O3105" s="5">
        <f t="shared" si="292"/>
        <v>0.26829268292682928</v>
      </c>
      <c r="P3105" s="6">
        <f t="shared" si="293"/>
        <v>5.5</v>
      </c>
      <c r="Q3105" t="str">
        <f t="shared" si="294"/>
        <v>theater</v>
      </c>
      <c r="R3105" t="str">
        <f t="shared" si="295"/>
        <v>spaces</v>
      </c>
      <c r="S3105" s="10">
        <f t="shared" si="296"/>
        <v>42107.156319444446</v>
      </c>
      <c r="T3105" s="10">
        <f t="shared" si="2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8224</v>
      </c>
      <c r="H3106" t="s">
        <v>8228</v>
      </c>
      <c r="I3106">
        <v>1422928800</v>
      </c>
      <c r="J3106">
        <v>1420235311</v>
      </c>
      <c r="K3106" t="b">
        <v>0</v>
      </c>
      <c r="L3106" s="7">
        <v>5</v>
      </c>
      <c r="M3106" t="b">
        <v>0</v>
      </c>
      <c r="N3106" t="s">
        <v>8283</v>
      </c>
      <c r="O3106" s="5">
        <f t="shared" si="292"/>
        <v>29.625</v>
      </c>
      <c r="P3106" s="6">
        <f t="shared" si="293"/>
        <v>237</v>
      </c>
      <c r="Q3106" t="str">
        <f t="shared" si="294"/>
        <v>theater</v>
      </c>
      <c r="R3106" t="str">
        <f t="shared" si="295"/>
        <v>spaces</v>
      </c>
      <c r="S3106" s="10">
        <f t="shared" si="296"/>
        <v>42006.908692129626</v>
      </c>
      <c r="T3106" s="10">
        <f t="shared" si="2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8226</v>
      </c>
      <c r="I3107">
        <v>1413694800</v>
      </c>
      <c r="J3107">
        <v>1408986916</v>
      </c>
      <c r="K3107" t="b">
        <v>0</v>
      </c>
      <c r="L3107" s="7">
        <v>31</v>
      </c>
      <c r="M3107" t="b">
        <v>0</v>
      </c>
      <c r="N3107" t="s">
        <v>8283</v>
      </c>
      <c r="O3107" s="5">
        <f t="shared" si="292"/>
        <v>42.360992301112063</v>
      </c>
      <c r="P3107" s="6">
        <f t="shared" si="293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6"/>
        <v>41876.718935185185</v>
      </c>
      <c r="T3107" s="10">
        <f t="shared" si="2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8224</v>
      </c>
      <c r="H3108" t="s">
        <v>8227</v>
      </c>
      <c r="I3108">
        <v>1442440800</v>
      </c>
      <c r="J3108">
        <v>1440497876</v>
      </c>
      <c r="K3108" t="b">
        <v>0</v>
      </c>
      <c r="L3108" s="7">
        <v>4</v>
      </c>
      <c r="M3108" t="b">
        <v>0</v>
      </c>
      <c r="N3108" t="s">
        <v>8283</v>
      </c>
      <c r="O3108" s="5">
        <f t="shared" si="292"/>
        <v>4.1000000000000005</v>
      </c>
      <c r="P3108" s="6">
        <f t="shared" si="293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6"/>
        <v>42241.429120370376</v>
      </c>
      <c r="T3108" s="10">
        <f t="shared" si="2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8226</v>
      </c>
      <c r="I3109">
        <v>1431372751</v>
      </c>
      <c r="J3109">
        <v>1430767951</v>
      </c>
      <c r="K3109" t="b">
        <v>0</v>
      </c>
      <c r="L3109" s="7">
        <v>29</v>
      </c>
      <c r="M3109" t="b">
        <v>0</v>
      </c>
      <c r="N3109" t="s">
        <v>8283</v>
      </c>
      <c r="O3109" s="5">
        <f t="shared" si="292"/>
        <v>19.762499999999999</v>
      </c>
      <c r="P3109" s="6">
        <f t="shared" si="293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6"/>
        <v>42128.814247685179</v>
      </c>
      <c r="T3109" s="10">
        <f t="shared" si="2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8226</v>
      </c>
      <c r="I3110">
        <v>1430234394</v>
      </c>
      <c r="J3110">
        <v>1425053994</v>
      </c>
      <c r="K3110" t="b">
        <v>0</v>
      </c>
      <c r="L3110" s="7">
        <v>2</v>
      </c>
      <c r="M3110" t="b">
        <v>0</v>
      </c>
      <c r="N3110" t="s">
        <v>8283</v>
      </c>
      <c r="O3110" s="5">
        <f t="shared" si="292"/>
        <v>5.1999999999999998E-2</v>
      </c>
      <c r="P3110" s="6">
        <f t="shared" si="293"/>
        <v>13</v>
      </c>
      <c r="Q3110" t="str">
        <f t="shared" si="294"/>
        <v>theater</v>
      </c>
      <c r="R3110" t="str">
        <f t="shared" si="295"/>
        <v>spaces</v>
      </c>
      <c r="S3110" s="10">
        <f t="shared" si="296"/>
        <v>42062.680486111116</v>
      </c>
      <c r="T3110" s="10">
        <f t="shared" si="2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8226</v>
      </c>
      <c r="I3111">
        <v>1409194810</v>
      </c>
      <c r="J3111">
        <v>1406170810</v>
      </c>
      <c r="K3111" t="b">
        <v>0</v>
      </c>
      <c r="L3111" s="7">
        <v>114</v>
      </c>
      <c r="M3111" t="b">
        <v>0</v>
      </c>
      <c r="N3111" t="s">
        <v>8283</v>
      </c>
      <c r="O3111" s="5">
        <f t="shared" si="292"/>
        <v>25.030188679245285</v>
      </c>
      <c r="P3111" s="6">
        <f t="shared" si="293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6"/>
        <v>41844.125115740739</v>
      </c>
      <c r="T3111" s="10">
        <f t="shared" si="2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8226</v>
      </c>
      <c r="I3112">
        <v>1487465119</v>
      </c>
      <c r="J3112">
        <v>1484009119</v>
      </c>
      <c r="K3112" t="b">
        <v>0</v>
      </c>
      <c r="L3112" s="7">
        <v>1</v>
      </c>
      <c r="M3112" t="b">
        <v>0</v>
      </c>
      <c r="N3112" t="s">
        <v>8283</v>
      </c>
      <c r="O3112" s="5">
        <f t="shared" si="292"/>
        <v>0.04</v>
      </c>
      <c r="P3112" s="6">
        <f t="shared" si="293"/>
        <v>10</v>
      </c>
      <c r="Q3112" t="str">
        <f t="shared" si="294"/>
        <v>theater</v>
      </c>
      <c r="R3112" t="str">
        <f t="shared" si="295"/>
        <v>spaces</v>
      </c>
      <c r="S3112" s="10">
        <f t="shared" si="296"/>
        <v>42745.031469907408</v>
      </c>
      <c r="T3112" s="10">
        <f t="shared" si="2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8226</v>
      </c>
      <c r="I3113">
        <v>1412432220</v>
      </c>
      <c r="J3113">
        <v>1409753820</v>
      </c>
      <c r="K3113" t="b">
        <v>0</v>
      </c>
      <c r="L3113" s="7">
        <v>76</v>
      </c>
      <c r="M3113" t="b">
        <v>0</v>
      </c>
      <c r="N3113" t="s">
        <v>8283</v>
      </c>
      <c r="O3113" s="5">
        <f t="shared" si="292"/>
        <v>26.640000000000004</v>
      </c>
      <c r="P3113" s="6">
        <f t="shared" si="293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6"/>
        <v>41885.595138888886</v>
      </c>
      <c r="T3113" s="10">
        <f t="shared" si="2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8226</v>
      </c>
      <c r="I3114">
        <v>1477968934</v>
      </c>
      <c r="J3114">
        <v>1472784934</v>
      </c>
      <c r="K3114" t="b">
        <v>0</v>
      </c>
      <c r="L3114" s="7">
        <v>9</v>
      </c>
      <c r="M3114" t="b">
        <v>0</v>
      </c>
      <c r="N3114" t="s">
        <v>8283</v>
      </c>
      <c r="O3114" s="5">
        <f t="shared" si="292"/>
        <v>4.7363636363636363</v>
      </c>
      <c r="P3114" s="6">
        <f t="shared" si="293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6"/>
        <v>42615.121921296297</v>
      </c>
      <c r="T3114" s="10">
        <f t="shared" si="2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8226</v>
      </c>
      <c r="I3115">
        <v>1429291982</v>
      </c>
      <c r="J3115">
        <v>1426699982</v>
      </c>
      <c r="K3115" t="b">
        <v>0</v>
      </c>
      <c r="L3115" s="7">
        <v>37</v>
      </c>
      <c r="M3115" t="b">
        <v>0</v>
      </c>
      <c r="N3115" t="s">
        <v>8283</v>
      </c>
      <c r="O3115" s="5">
        <f t="shared" si="292"/>
        <v>4.2435339894712749</v>
      </c>
      <c r="P3115" s="6">
        <f t="shared" si="293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6"/>
        <v>42081.731273148151</v>
      </c>
      <c r="T3115" s="10">
        <f t="shared" si="2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8226</v>
      </c>
      <c r="I3116">
        <v>1411312250</v>
      </c>
      <c r="J3116">
        <v>1406128250</v>
      </c>
      <c r="K3116" t="b">
        <v>0</v>
      </c>
      <c r="L3116" s="7">
        <v>0</v>
      </c>
      <c r="M3116" t="b">
        <v>0</v>
      </c>
      <c r="N3116" t="s">
        <v>8283</v>
      </c>
      <c r="O3116" s="5">
        <f t="shared" si="292"/>
        <v>0</v>
      </c>
      <c r="P3116" s="6">
        <f t="shared" si="293"/>
        <v>0</v>
      </c>
      <c r="Q3116" t="str">
        <f t="shared" si="294"/>
        <v>theater</v>
      </c>
      <c r="R3116" t="str">
        <f t="shared" si="295"/>
        <v>spaces</v>
      </c>
      <c r="S3116" s="10">
        <f t="shared" si="296"/>
        <v>41843.632523148146</v>
      </c>
      <c r="T3116" s="10">
        <f t="shared" si="2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8224</v>
      </c>
      <c r="H3117" t="s">
        <v>8235</v>
      </c>
      <c r="I3117">
        <v>1465123427</v>
      </c>
      <c r="J3117">
        <v>1462531427</v>
      </c>
      <c r="K3117" t="b">
        <v>0</v>
      </c>
      <c r="L3117" s="7">
        <v>1</v>
      </c>
      <c r="M3117" t="b">
        <v>0</v>
      </c>
      <c r="N3117" t="s">
        <v>8283</v>
      </c>
      <c r="O3117" s="5">
        <f t="shared" si="292"/>
        <v>3</v>
      </c>
      <c r="P3117" s="6">
        <f t="shared" si="293"/>
        <v>300</v>
      </c>
      <c r="Q3117" t="str">
        <f t="shared" si="294"/>
        <v>theater</v>
      </c>
      <c r="R3117" t="str">
        <f t="shared" si="295"/>
        <v>spaces</v>
      </c>
      <c r="S3117" s="10">
        <f t="shared" si="296"/>
        <v>42496.447071759263</v>
      </c>
      <c r="T3117" s="10">
        <f t="shared" si="2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8226</v>
      </c>
      <c r="I3118">
        <v>1427890925</v>
      </c>
      <c r="J3118">
        <v>1426681325</v>
      </c>
      <c r="K3118" t="b">
        <v>0</v>
      </c>
      <c r="L3118" s="7">
        <v>10</v>
      </c>
      <c r="M3118" t="b">
        <v>0</v>
      </c>
      <c r="N3118" t="s">
        <v>8283</v>
      </c>
      <c r="O3118" s="5">
        <f t="shared" si="292"/>
        <v>57.333333333333336</v>
      </c>
      <c r="P3118" s="6">
        <f t="shared" si="293"/>
        <v>43</v>
      </c>
      <c r="Q3118" t="str">
        <f t="shared" si="294"/>
        <v>theater</v>
      </c>
      <c r="R3118" t="str">
        <f t="shared" si="295"/>
        <v>spaces</v>
      </c>
      <c r="S3118" s="10">
        <f t="shared" si="296"/>
        <v>42081.515335648146</v>
      </c>
      <c r="T3118" s="10">
        <f t="shared" si="2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8224</v>
      </c>
      <c r="H3119" t="s">
        <v>8227</v>
      </c>
      <c r="I3119">
        <v>1464354720</v>
      </c>
      <c r="J3119">
        <v>1463648360</v>
      </c>
      <c r="K3119" t="b">
        <v>0</v>
      </c>
      <c r="L3119" s="7">
        <v>1</v>
      </c>
      <c r="M3119" t="b">
        <v>0</v>
      </c>
      <c r="N3119" t="s">
        <v>8283</v>
      </c>
      <c r="O3119" s="5">
        <f t="shared" ref="O3119:O3182" si="298">(E3119/D3119)*100</f>
        <v>0.1</v>
      </c>
      <c r="P3119" s="6">
        <f t="shared" si="293"/>
        <v>1</v>
      </c>
      <c r="Q3119" t="str">
        <f t="shared" si="294"/>
        <v>theater</v>
      </c>
      <c r="R3119" t="str">
        <f t="shared" si="295"/>
        <v>spaces</v>
      </c>
      <c r="S3119" s="10">
        <f t="shared" si="296"/>
        <v>42509.374537037031</v>
      </c>
      <c r="T3119" s="10">
        <f t="shared" si="2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8224</v>
      </c>
      <c r="H3120" t="s">
        <v>8235</v>
      </c>
      <c r="I3120">
        <v>1467473723</v>
      </c>
      <c r="J3120">
        <v>1465832123</v>
      </c>
      <c r="K3120" t="b">
        <v>0</v>
      </c>
      <c r="L3120" s="7">
        <v>2</v>
      </c>
      <c r="M3120" t="b">
        <v>0</v>
      </c>
      <c r="N3120" t="s">
        <v>8283</v>
      </c>
      <c r="O3120" s="5">
        <f t="shared" si="298"/>
        <v>0.31</v>
      </c>
      <c r="P3120" s="6">
        <f t="shared" si="293"/>
        <v>775</v>
      </c>
      <c r="Q3120" t="str">
        <f t="shared" si="294"/>
        <v>theater</v>
      </c>
      <c r="R3120" t="str">
        <f t="shared" si="295"/>
        <v>spaces</v>
      </c>
      <c r="S3120" s="10">
        <f t="shared" si="296"/>
        <v>42534.649571759262</v>
      </c>
      <c r="T3120" s="10">
        <f t="shared" si="2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8226</v>
      </c>
      <c r="I3121">
        <v>1427414732</v>
      </c>
      <c r="J3121">
        <v>1424826332</v>
      </c>
      <c r="K3121" t="b">
        <v>0</v>
      </c>
      <c r="L3121" s="7">
        <v>1</v>
      </c>
      <c r="M3121" t="b">
        <v>0</v>
      </c>
      <c r="N3121" t="s">
        <v>8283</v>
      </c>
      <c r="O3121" s="5">
        <f t="shared" si="298"/>
        <v>0.05</v>
      </c>
      <c r="P3121" s="6">
        <f t="shared" si="293"/>
        <v>5</v>
      </c>
      <c r="Q3121" t="str">
        <f t="shared" si="294"/>
        <v>theater</v>
      </c>
      <c r="R3121" t="str">
        <f t="shared" si="295"/>
        <v>spaces</v>
      </c>
      <c r="S3121" s="10">
        <f t="shared" si="296"/>
        <v>42060.04550925926</v>
      </c>
      <c r="T3121" s="10">
        <f t="shared" si="2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8224</v>
      </c>
      <c r="H3122" t="s">
        <v>8229</v>
      </c>
      <c r="I3122">
        <v>1462484196</v>
      </c>
      <c r="J3122">
        <v>1457303796</v>
      </c>
      <c r="K3122" t="b">
        <v>0</v>
      </c>
      <c r="L3122" s="7">
        <v>10</v>
      </c>
      <c r="M3122" t="b">
        <v>0</v>
      </c>
      <c r="N3122" t="s">
        <v>8283</v>
      </c>
      <c r="O3122" s="5">
        <f t="shared" si="298"/>
        <v>9.8461538461538465E-3</v>
      </c>
      <c r="P3122" s="6">
        <f t="shared" si="293"/>
        <v>12.8</v>
      </c>
      <c r="Q3122" t="str">
        <f t="shared" si="294"/>
        <v>theater</v>
      </c>
      <c r="R3122" t="str">
        <f t="shared" si="295"/>
        <v>spaces</v>
      </c>
      <c r="S3122" s="10">
        <f t="shared" si="296"/>
        <v>42435.942083333335</v>
      </c>
      <c r="T3122" s="10">
        <f t="shared" si="2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8224</v>
      </c>
      <c r="H3123" t="s">
        <v>8231</v>
      </c>
      <c r="I3123">
        <v>1411748335</v>
      </c>
      <c r="J3123">
        <v>1406564335</v>
      </c>
      <c r="K3123" t="b">
        <v>0</v>
      </c>
      <c r="L3123" s="7">
        <v>1</v>
      </c>
      <c r="M3123" t="b">
        <v>0</v>
      </c>
      <c r="N3123" t="s">
        <v>8283</v>
      </c>
      <c r="O3123" s="5">
        <f t="shared" si="298"/>
        <v>0.66666666666666674</v>
      </c>
      <c r="P3123" s="6">
        <f t="shared" si="293"/>
        <v>10</v>
      </c>
      <c r="Q3123" t="str">
        <f t="shared" si="294"/>
        <v>theater</v>
      </c>
      <c r="R3123" t="str">
        <f t="shared" si="295"/>
        <v>spaces</v>
      </c>
      <c r="S3123" s="10">
        <f t="shared" si="296"/>
        <v>41848.679803240739</v>
      </c>
      <c r="T3123" s="10">
        <f t="shared" si="2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8226</v>
      </c>
      <c r="I3124">
        <v>1478733732</v>
      </c>
      <c r="J3124">
        <v>1478298132</v>
      </c>
      <c r="K3124" t="b">
        <v>0</v>
      </c>
      <c r="L3124" s="7">
        <v>2</v>
      </c>
      <c r="M3124" t="b">
        <v>0</v>
      </c>
      <c r="N3124" t="s">
        <v>8283</v>
      </c>
      <c r="O3124" s="5">
        <f t="shared" si="298"/>
        <v>58.291457286432156</v>
      </c>
      <c r="P3124" s="6">
        <f t="shared" si="293"/>
        <v>58</v>
      </c>
      <c r="Q3124" t="str">
        <f t="shared" si="294"/>
        <v>theater</v>
      </c>
      <c r="R3124" t="str">
        <f t="shared" si="295"/>
        <v>spaces</v>
      </c>
      <c r="S3124" s="10">
        <f t="shared" si="296"/>
        <v>42678.932083333333</v>
      </c>
      <c r="T3124" s="10">
        <f t="shared" si="2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8226</v>
      </c>
      <c r="I3125">
        <v>1468108198</v>
      </c>
      <c r="J3125">
        <v>1465516198</v>
      </c>
      <c r="K3125" t="b">
        <v>0</v>
      </c>
      <c r="L3125" s="7">
        <v>348</v>
      </c>
      <c r="M3125" t="b">
        <v>0</v>
      </c>
      <c r="N3125" t="s">
        <v>8283</v>
      </c>
      <c r="O3125" s="5">
        <f t="shared" si="298"/>
        <v>68.153599999999997</v>
      </c>
      <c r="P3125" s="6">
        <f t="shared" si="293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6"/>
        <v>42530.993032407408</v>
      </c>
      <c r="T3125" s="10">
        <f t="shared" si="2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8226</v>
      </c>
      <c r="I3126">
        <v>1422902601</v>
      </c>
      <c r="J3126">
        <v>1417718601</v>
      </c>
      <c r="K3126" t="b">
        <v>0</v>
      </c>
      <c r="L3126" s="7">
        <v>4</v>
      </c>
      <c r="M3126" t="b">
        <v>0</v>
      </c>
      <c r="N3126" t="s">
        <v>8283</v>
      </c>
      <c r="O3126" s="5">
        <f t="shared" si="298"/>
        <v>3.2499999999999999E-3</v>
      </c>
      <c r="P3126" s="6">
        <f t="shared" si="293"/>
        <v>6.5</v>
      </c>
      <c r="Q3126" t="str">
        <f t="shared" si="294"/>
        <v>theater</v>
      </c>
      <c r="R3126" t="str">
        <f t="shared" si="295"/>
        <v>spaces</v>
      </c>
      <c r="S3126" s="10">
        <f t="shared" si="296"/>
        <v>41977.780104166668</v>
      </c>
      <c r="T3126" s="10">
        <f t="shared" si="2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8226</v>
      </c>
      <c r="I3127">
        <v>1452142672</v>
      </c>
      <c r="J3127">
        <v>1449550672</v>
      </c>
      <c r="K3127" t="b">
        <v>0</v>
      </c>
      <c r="L3127" s="7">
        <v>0</v>
      </c>
      <c r="M3127" t="b">
        <v>0</v>
      </c>
      <c r="N3127" t="s">
        <v>8283</v>
      </c>
      <c r="O3127" s="5">
        <f t="shared" si="298"/>
        <v>0</v>
      </c>
      <c r="P3127" s="6">
        <f t="shared" si="293"/>
        <v>0</v>
      </c>
      <c r="Q3127" t="str">
        <f t="shared" si="294"/>
        <v>theater</v>
      </c>
      <c r="R3127" t="str">
        <f t="shared" si="295"/>
        <v>spaces</v>
      </c>
      <c r="S3127" s="10">
        <f t="shared" si="296"/>
        <v>42346.20685185185</v>
      </c>
      <c r="T3127" s="10">
        <f t="shared" si="2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8226</v>
      </c>
      <c r="I3128">
        <v>1459121162</v>
      </c>
      <c r="J3128">
        <v>1456532762</v>
      </c>
      <c r="K3128" t="b">
        <v>0</v>
      </c>
      <c r="L3128" s="7">
        <v>17</v>
      </c>
      <c r="M3128" t="b">
        <v>0</v>
      </c>
      <c r="N3128" t="s">
        <v>8283</v>
      </c>
      <c r="O3128" s="5">
        <f t="shared" si="298"/>
        <v>4.16</v>
      </c>
      <c r="P3128" s="6">
        <f t="shared" si="293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6"/>
        <v>42427.01807870371</v>
      </c>
      <c r="T3128" s="10">
        <f t="shared" si="2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8226</v>
      </c>
      <c r="I3129">
        <v>1425242029</v>
      </c>
      <c r="J3129">
        <v>1422650029</v>
      </c>
      <c r="K3129" t="b">
        <v>0</v>
      </c>
      <c r="L3129" s="7">
        <v>0</v>
      </c>
      <c r="M3129" t="b">
        <v>0</v>
      </c>
      <c r="N3129" t="s">
        <v>8283</v>
      </c>
      <c r="O3129" s="5">
        <f t="shared" si="298"/>
        <v>0</v>
      </c>
      <c r="P3129" s="6">
        <f t="shared" si="293"/>
        <v>0</v>
      </c>
      <c r="Q3129" t="str">
        <f t="shared" si="294"/>
        <v>theater</v>
      </c>
      <c r="R3129" t="str">
        <f t="shared" si="295"/>
        <v>spaces</v>
      </c>
      <c r="S3129" s="10">
        <f t="shared" si="296"/>
        <v>42034.856817129628</v>
      </c>
      <c r="T3129" s="10">
        <f t="shared" si="2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8226</v>
      </c>
      <c r="I3130">
        <v>1489690141</v>
      </c>
      <c r="J3130">
        <v>1487101741</v>
      </c>
      <c r="K3130" t="b">
        <v>0</v>
      </c>
      <c r="L3130" s="7">
        <v>117</v>
      </c>
      <c r="M3130" t="b">
        <v>0</v>
      </c>
      <c r="N3130" t="s">
        <v>8251</v>
      </c>
      <c r="O3130" s="5">
        <f t="shared" si="298"/>
        <v>108.60666666666667</v>
      </c>
      <c r="P3130" s="6">
        <f t="shared" si="293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6"/>
        <v>42780.825706018513</v>
      </c>
      <c r="T3130" s="10">
        <f t="shared" si="2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8226</v>
      </c>
      <c r="I3131">
        <v>1492542819</v>
      </c>
      <c r="J3131">
        <v>1489090419</v>
      </c>
      <c r="K3131" t="b">
        <v>0</v>
      </c>
      <c r="L3131" s="7">
        <v>1</v>
      </c>
      <c r="M3131" t="b">
        <v>0</v>
      </c>
      <c r="N3131" t="s">
        <v>8251</v>
      </c>
      <c r="O3131" s="5">
        <f t="shared" si="298"/>
        <v>0.8</v>
      </c>
      <c r="P3131" s="6">
        <f t="shared" si="293"/>
        <v>10</v>
      </c>
      <c r="Q3131" t="str">
        <f t="shared" si="294"/>
        <v>theater</v>
      </c>
      <c r="R3131" t="str">
        <f t="shared" si="295"/>
        <v>plays</v>
      </c>
      <c r="S3131" s="10">
        <f t="shared" si="296"/>
        <v>42803.842812499999</v>
      </c>
      <c r="T3131" s="10">
        <f t="shared" si="2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8226</v>
      </c>
      <c r="I3132">
        <v>1492145940</v>
      </c>
      <c r="J3132">
        <v>1489504916</v>
      </c>
      <c r="K3132" t="b">
        <v>0</v>
      </c>
      <c r="L3132" s="7">
        <v>4</v>
      </c>
      <c r="M3132" t="b">
        <v>0</v>
      </c>
      <c r="N3132" t="s">
        <v>8251</v>
      </c>
      <c r="O3132" s="5">
        <f t="shared" si="298"/>
        <v>3.75</v>
      </c>
      <c r="P3132" s="6">
        <f t="shared" si="293"/>
        <v>93.75</v>
      </c>
      <c r="Q3132" t="str">
        <f t="shared" si="294"/>
        <v>theater</v>
      </c>
      <c r="R3132" t="str">
        <f t="shared" si="295"/>
        <v>plays</v>
      </c>
      <c r="S3132" s="10">
        <f t="shared" si="296"/>
        <v>42808.640231481477</v>
      </c>
      <c r="T3132" s="10">
        <f t="shared" si="2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8226</v>
      </c>
      <c r="I3133">
        <v>1491656045</v>
      </c>
      <c r="J3133">
        <v>1489067645</v>
      </c>
      <c r="K3133" t="b">
        <v>0</v>
      </c>
      <c r="L3133" s="7">
        <v>12</v>
      </c>
      <c r="M3133" t="b">
        <v>0</v>
      </c>
      <c r="N3133" t="s">
        <v>8251</v>
      </c>
      <c r="O3133" s="5">
        <f t="shared" si="298"/>
        <v>15.731707317073171</v>
      </c>
      <c r="P3133" s="6">
        <f t="shared" si="293"/>
        <v>53.75</v>
      </c>
      <c r="Q3133" t="str">
        <f t="shared" si="294"/>
        <v>theater</v>
      </c>
      <c r="R3133" t="str">
        <f t="shared" si="295"/>
        <v>plays</v>
      </c>
      <c r="S3133" s="10">
        <f t="shared" si="296"/>
        <v>42803.579224537039</v>
      </c>
      <c r="T3133" s="10">
        <f t="shared" si="2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8226</v>
      </c>
      <c r="I3134">
        <v>1492759460</v>
      </c>
      <c r="J3134">
        <v>1487579060</v>
      </c>
      <c r="K3134" t="b">
        <v>0</v>
      </c>
      <c r="L3134" s="7">
        <v>1</v>
      </c>
      <c r="M3134" t="b">
        <v>0</v>
      </c>
      <c r="N3134" t="s">
        <v>8251</v>
      </c>
      <c r="O3134" s="5">
        <f t="shared" si="298"/>
        <v>3.3333333333333333E-2</v>
      </c>
      <c r="P3134" s="6">
        <f t="shared" si="293"/>
        <v>10</v>
      </c>
      <c r="Q3134" t="str">
        <f t="shared" si="294"/>
        <v>theater</v>
      </c>
      <c r="R3134" t="str">
        <f t="shared" si="295"/>
        <v>plays</v>
      </c>
      <c r="S3134" s="10">
        <f t="shared" si="296"/>
        <v>42786.350231481483</v>
      </c>
      <c r="T3134" s="10">
        <f t="shared" si="2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8224</v>
      </c>
      <c r="H3135" t="s">
        <v>8227</v>
      </c>
      <c r="I3135">
        <v>1490358834</v>
      </c>
      <c r="J3135">
        <v>1487770434</v>
      </c>
      <c r="K3135" t="b">
        <v>0</v>
      </c>
      <c r="L3135" s="7">
        <v>16</v>
      </c>
      <c r="M3135" t="b">
        <v>0</v>
      </c>
      <c r="N3135" t="s">
        <v>8251</v>
      </c>
      <c r="O3135" s="5">
        <f t="shared" si="298"/>
        <v>108</v>
      </c>
      <c r="P3135" s="6">
        <f t="shared" si="293"/>
        <v>33.75</v>
      </c>
      <c r="Q3135" t="str">
        <f t="shared" si="294"/>
        <v>theater</v>
      </c>
      <c r="R3135" t="str">
        <f t="shared" si="295"/>
        <v>plays</v>
      </c>
      <c r="S3135" s="10">
        <f t="shared" si="296"/>
        <v>42788.565208333333</v>
      </c>
      <c r="T3135" s="10">
        <f t="shared" si="2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8224</v>
      </c>
      <c r="H3136" t="s">
        <v>8227</v>
      </c>
      <c r="I3136">
        <v>1490631419</v>
      </c>
      <c r="J3136">
        <v>1488820619</v>
      </c>
      <c r="K3136" t="b">
        <v>0</v>
      </c>
      <c r="L3136" s="7">
        <v>12</v>
      </c>
      <c r="M3136" t="b">
        <v>0</v>
      </c>
      <c r="N3136" t="s">
        <v>8251</v>
      </c>
      <c r="O3136" s="5">
        <f t="shared" si="298"/>
        <v>22.5</v>
      </c>
      <c r="P3136" s="6">
        <f t="shared" si="293"/>
        <v>18.75</v>
      </c>
      <c r="Q3136" t="str">
        <f t="shared" si="294"/>
        <v>theater</v>
      </c>
      <c r="R3136" t="str">
        <f t="shared" si="295"/>
        <v>plays</v>
      </c>
      <c r="S3136" s="10">
        <f t="shared" si="296"/>
        <v>42800.720127314817</v>
      </c>
      <c r="T3136" s="10">
        <f t="shared" si="2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8226</v>
      </c>
      <c r="I3137">
        <v>1491277121</v>
      </c>
      <c r="J3137">
        <v>1489376321</v>
      </c>
      <c r="K3137" t="b">
        <v>0</v>
      </c>
      <c r="L3137" s="7">
        <v>7</v>
      </c>
      <c r="M3137" t="b">
        <v>0</v>
      </c>
      <c r="N3137" t="s">
        <v>8251</v>
      </c>
      <c r="O3137" s="5">
        <f t="shared" si="298"/>
        <v>20.849420849420849</v>
      </c>
      <c r="P3137" s="6">
        <f t="shared" si="293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6"/>
        <v>42807.151863425926</v>
      </c>
      <c r="T3137" s="10">
        <f t="shared" si="2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8224</v>
      </c>
      <c r="H3138" t="s">
        <v>8227</v>
      </c>
      <c r="I3138">
        <v>1491001140</v>
      </c>
      <c r="J3138">
        <v>1487847954</v>
      </c>
      <c r="K3138" t="b">
        <v>0</v>
      </c>
      <c r="L3138" s="7">
        <v>22</v>
      </c>
      <c r="M3138" t="b">
        <v>0</v>
      </c>
      <c r="N3138" t="s">
        <v>8251</v>
      </c>
      <c r="O3138" s="5">
        <f t="shared" si="298"/>
        <v>127.8</v>
      </c>
      <c r="P3138" s="6">
        <f t="shared" si="293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6"/>
        <v>42789.462430555555</v>
      </c>
      <c r="T3138" s="10">
        <f t="shared" si="2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8226</v>
      </c>
      <c r="I3139">
        <v>1493838720</v>
      </c>
      <c r="J3139">
        <v>1489439669</v>
      </c>
      <c r="K3139" t="b">
        <v>0</v>
      </c>
      <c r="L3139" s="7">
        <v>1</v>
      </c>
      <c r="M3139" t="b">
        <v>0</v>
      </c>
      <c r="N3139" t="s">
        <v>8251</v>
      </c>
      <c r="O3139" s="5">
        <f t="shared" si="298"/>
        <v>3.3333333333333335</v>
      </c>
      <c r="P3139" s="6">
        <f t="shared" ref="P3139:P3202" si="299">IF(L3139,E3139/L3139,0)</f>
        <v>50</v>
      </c>
      <c r="Q3139" t="str">
        <f t="shared" ref="Q3139:Q3202" si="300">LEFT(N3139,SEARCH("/",N3139,1)-1)</f>
        <v>theater</v>
      </c>
      <c r="R3139" t="str">
        <f t="shared" ref="R3139:R3202" si="301">RIGHT(N3139,LEN(N3139)-SEARCH("/",N3139))</f>
        <v>plays</v>
      </c>
      <c r="S3139" s="10">
        <f t="shared" ref="S3139:S3202" si="302">(((J3139/60)/60/24)+DATE(1970,1,1))</f>
        <v>42807.885057870371</v>
      </c>
      <c r="T3139" s="10">
        <f t="shared" ref="T3139:T3202" si="303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8224</v>
      </c>
      <c r="H3140" t="s">
        <v>8227</v>
      </c>
      <c r="I3140">
        <v>1491233407</v>
      </c>
      <c r="J3140">
        <v>1489591807</v>
      </c>
      <c r="K3140" t="b">
        <v>0</v>
      </c>
      <c r="L3140" s="7">
        <v>0</v>
      </c>
      <c r="M3140" t="b">
        <v>0</v>
      </c>
      <c r="N3140" t="s">
        <v>8251</v>
      </c>
      <c r="O3140" s="5">
        <f t="shared" si="298"/>
        <v>0</v>
      </c>
      <c r="P3140" s="6">
        <f t="shared" si="299"/>
        <v>0</v>
      </c>
      <c r="Q3140" t="str">
        <f t="shared" si="300"/>
        <v>theater</v>
      </c>
      <c r="R3140" t="str">
        <f t="shared" si="301"/>
        <v>plays</v>
      </c>
      <c r="S3140" s="10">
        <f t="shared" si="302"/>
        <v>42809.645914351851</v>
      </c>
      <c r="T3140" s="10">
        <f t="shared" si="303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8224</v>
      </c>
      <c r="H3141" t="s">
        <v>8236</v>
      </c>
      <c r="I3141">
        <v>1490416380</v>
      </c>
      <c r="J3141">
        <v>1487485760</v>
      </c>
      <c r="K3141" t="b">
        <v>0</v>
      </c>
      <c r="L3141" s="7">
        <v>6</v>
      </c>
      <c r="M3141" t="b">
        <v>0</v>
      </c>
      <c r="N3141" t="s">
        <v>8251</v>
      </c>
      <c r="O3141" s="5">
        <f t="shared" si="298"/>
        <v>5.4</v>
      </c>
      <c r="P3141" s="6">
        <f t="shared" si="299"/>
        <v>450</v>
      </c>
      <c r="Q3141" t="str">
        <f t="shared" si="300"/>
        <v>theater</v>
      </c>
      <c r="R3141" t="str">
        <f t="shared" si="301"/>
        <v>plays</v>
      </c>
      <c r="S3141" s="10">
        <f t="shared" si="302"/>
        <v>42785.270370370374</v>
      </c>
      <c r="T3141" s="10">
        <f t="shared" si="303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8224</v>
      </c>
      <c r="H3142" t="s">
        <v>8229</v>
      </c>
      <c r="I3142">
        <v>1491581703</v>
      </c>
      <c r="J3142">
        <v>1488993303</v>
      </c>
      <c r="K3142" t="b">
        <v>0</v>
      </c>
      <c r="L3142" s="7">
        <v>4</v>
      </c>
      <c r="M3142" t="b">
        <v>0</v>
      </c>
      <c r="N3142" t="s">
        <v>8251</v>
      </c>
      <c r="O3142" s="5">
        <f t="shared" si="298"/>
        <v>0.96</v>
      </c>
      <c r="P3142" s="6">
        <f t="shared" si="299"/>
        <v>24</v>
      </c>
      <c r="Q3142" t="str">
        <f t="shared" si="300"/>
        <v>theater</v>
      </c>
      <c r="R3142" t="str">
        <f t="shared" si="301"/>
        <v>plays</v>
      </c>
      <c r="S3142" s="10">
        <f t="shared" si="302"/>
        <v>42802.718784722223</v>
      </c>
      <c r="T3142" s="10">
        <f t="shared" si="303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8224</v>
      </c>
      <c r="H3143" t="s">
        <v>8229</v>
      </c>
      <c r="I3143">
        <v>1492372800</v>
      </c>
      <c r="J3143">
        <v>1488823488</v>
      </c>
      <c r="K3143" t="b">
        <v>0</v>
      </c>
      <c r="L3143" s="7">
        <v>8</v>
      </c>
      <c r="M3143" t="b">
        <v>0</v>
      </c>
      <c r="N3143" t="s">
        <v>8251</v>
      </c>
      <c r="O3143" s="5">
        <f t="shared" si="298"/>
        <v>51.6</v>
      </c>
      <c r="P3143" s="6">
        <f t="shared" si="299"/>
        <v>32.25</v>
      </c>
      <c r="Q3143" t="str">
        <f t="shared" si="300"/>
        <v>theater</v>
      </c>
      <c r="R3143" t="str">
        <f t="shared" si="301"/>
        <v>plays</v>
      </c>
      <c r="S3143" s="10">
        <f t="shared" si="302"/>
        <v>42800.753333333334</v>
      </c>
      <c r="T3143" s="10">
        <f t="shared" si="303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8224</v>
      </c>
      <c r="H3144" t="s">
        <v>8227</v>
      </c>
      <c r="I3144">
        <v>1489922339</v>
      </c>
      <c r="J3144">
        <v>1487333939</v>
      </c>
      <c r="K3144" t="b">
        <v>0</v>
      </c>
      <c r="L3144" s="7">
        <v>3</v>
      </c>
      <c r="M3144" t="b">
        <v>0</v>
      </c>
      <c r="N3144" t="s">
        <v>8251</v>
      </c>
      <c r="O3144" s="5">
        <f t="shared" si="298"/>
        <v>1.6363636363636365</v>
      </c>
      <c r="P3144" s="6">
        <f t="shared" si="299"/>
        <v>15</v>
      </c>
      <c r="Q3144" t="str">
        <f t="shared" si="300"/>
        <v>theater</v>
      </c>
      <c r="R3144" t="str">
        <f t="shared" si="301"/>
        <v>plays</v>
      </c>
      <c r="S3144" s="10">
        <f t="shared" si="302"/>
        <v>42783.513182870374</v>
      </c>
      <c r="T3144" s="10">
        <f t="shared" si="303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8224</v>
      </c>
      <c r="H3145" t="s">
        <v>8227</v>
      </c>
      <c r="I3145">
        <v>1491726956</v>
      </c>
      <c r="J3145">
        <v>1489480556</v>
      </c>
      <c r="K3145" t="b">
        <v>0</v>
      </c>
      <c r="L3145" s="7">
        <v>0</v>
      </c>
      <c r="M3145" t="b">
        <v>0</v>
      </c>
      <c r="N3145" t="s">
        <v>8251</v>
      </c>
      <c r="O3145" s="5">
        <f t="shared" si="298"/>
        <v>0</v>
      </c>
      <c r="P3145" s="6">
        <f t="shared" si="299"/>
        <v>0</v>
      </c>
      <c r="Q3145" t="str">
        <f t="shared" si="300"/>
        <v>theater</v>
      </c>
      <c r="R3145" t="str">
        <f t="shared" si="301"/>
        <v>plays</v>
      </c>
      <c r="S3145" s="10">
        <f t="shared" si="302"/>
        <v>42808.358287037037</v>
      </c>
      <c r="T3145" s="10">
        <f t="shared" si="303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8226</v>
      </c>
      <c r="I3146">
        <v>1489903200</v>
      </c>
      <c r="J3146">
        <v>1488459307</v>
      </c>
      <c r="K3146" t="b">
        <v>0</v>
      </c>
      <c r="L3146" s="7">
        <v>30</v>
      </c>
      <c r="M3146" t="b">
        <v>0</v>
      </c>
      <c r="N3146" t="s">
        <v>8251</v>
      </c>
      <c r="O3146" s="5">
        <f t="shared" si="298"/>
        <v>75.400000000000006</v>
      </c>
      <c r="P3146" s="6">
        <f t="shared" si="299"/>
        <v>251.33333333333334</v>
      </c>
      <c r="Q3146" t="str">
        <f t="shared" si="300"/>
        <v>theater</v>
      </c>
      <c r="R3146" t="str">
        <f t="shared" si="301"/>
        <v>plays</v>
      </c>
      <c r="S3146" s="10">
        <f t="shared" si="302"/>
        <v>42796.538275462968</v>
      </c>
      <c r="T3146" s="10">
        <f t="shared" si="303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8226</v>
      </c>
      <c r="I3147">
        <v>1490659134</v>
      </c>
      <c r="J3147">
        <v>1485478734</v>
      </c>
      <c r="K3147" t="b">
        <v>0</v>
      </c>
      <c r="L3147" s="7">
        <v>0</v>
      </c>
      <c r="M3147" t="b">
        <v>0</v>
      </c>
      <c r="N3147" t="s">
        <v>8251</v>
      </c>
      <c r="O3147" s="5">
        <f t="shared" si="298"/>
        <v>0</v>
      </c>
      <c r="P3147" s="6">
        <f t="shared" si="299"/>
        <v>0</v>
      </c>
      <c r="Q3147" t="str">
        <f t="shared" si="300"/>
        <v>theater</v>
      </c>
      <c r="R3147" t="str">
        <f t="shared" si="301"/>
        <v>plays</v>
      </c>
      <c r="S3147" s="10">
        <f t="shared" si="302"/>
        <v>42762.040902777779</v>
      </c>
      <c r="T3147" s="10">
        <f t="shared" si="303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8224</v>
      </c>
      <c r="H3148" t="s">
        <v>8236</v>
      </c>
      <c r="I3148">
        <v>1492356166</v>
      </c>
      <c r="J3148">
        <v>1488471766</v>
      </c>
      <c r="K3148" t="b">
        <v>0</v>
      </c>
      <c r="L3148" s="7">
        <v>12</v>
      </c>
      <c r="M3148" t="b">
        <v>0</v>
      </c>
      <c r="N3148" t="s">
        <v>8251</v>
      </c>
      <c r="O3148" s="5">
        <f t="shared" si="298"/>
        <v>10.5</v>
      </c>
      <c r="P3148" s="6">
        <f t="shared" si="299"/>
        <v>437.5</v>
      </c>
      <c r="Q3148" t="str">
        <f t="shared" si="300"/>
        <v>theater</v>
      </c>
      <c r="R3148" t="str">
        <f t="shared" si="301"/>
        <v>plays</v>
      </c>
      <c r="S3148" s="10">
        <f t="shared" si="302"/>
        <v>42796.682476851856</v>
      </c>
      <c r="T3148" s="10">
        <f t="shared" si="303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8226</v>
      </c>
      <c r="I3149">
        <v>1415319355</v>
      </c>
      <c r="J3149">
        <v>1411859755</v>
      </c>
      <c r="K3149" t="b">
        <v>1</v>
      </c>
      <c r="L3149" s="7">
        <v>213</v>
      </c>
      <c r="M3149" t="b">
        <v>1</v>
      </c>
      <c r="N3149" t="s">
        <v>8251</v>
      </c>
      <c r="O3149" s="5">
        <f t="shared" si="298"/>
        <v>117.52499999999999</v>
      </c>
      <c r="P3149" s="6">
        <f t="shared" si="299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302"/>
        <v>41909.969386574077</v>
      </c>
      <c r="T3149" s="10">
        <f t="shared" si="303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8226</v>
      </c>
      <c r="I3150">
        <v>1412136000</v>
      </c>
      <c r="J3150">
        <v>1410278284</v>
      </c>
      <c r="K3150" t="b">
        <v>1</v>
      </c>
      <c r="L3150" s="7">
        <v>57</v>
      </c>
      <c r="M3150" t="b">
        <v>1</v>
      </c>
      <c r="N3150" t="s">
        <v>8251</v>
      </c>
      <c r="O3150" s="5">
        <f t="shared" si="298"/>
        <v>131.16666666666669</v>
      </c>
      <c r="P3150" s="6">
        <f t="shared" si="299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302"/>
        <v>41891.665324074071</v>
      </c>
      <c r="T3150" s="10">
        <f t="shared" si="303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8226</v>
      </c>
      <c r="I3151">
        <v>1354845600</v>
      </c>
      <c r="J3151">
        <v>1352766300</v>
      </c>
      <c r="K3151" t="b">
        <v>1</v>
      </c>
      <c r="L3151" s="7">
        <v>25</v>
      </c>
      <c r="M3151" t="b">
        <v>1</v>
      </c>
      <c r="N3151" t="s">
        <v>8251</v>
      </c>
      <c r="O3151" s="5">
        <f t="shared" si="298"/>
        <v>104</v>
      </c>
      <c r="P3151" s="6">
        <f t="shared" si="299"/>
        <v>52</v>
      </c>
      <c r="Q3151" t="str">
        <f t="shared" si="300"/>
        <v>theater</v>
      </c>
      <c r="R3151" t="str">
        <f t="shared" si="301"/>
        <v>plays</v>
      </c>
      <c r="S3151" s="10">
        <f t="shared" si="302"/>
        <v>41226.017361111109</v>
      </c>
      <c r="T3151" s="10">
        <f t="shared" si="303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8226</v>
      </c>
      <c r="I3152">
        <v>1295928000</v>
      </c>
      <c r="J3152">
        <v>1288160403</v>
      </c>
      <c r="K3152" t="b">
        <v>1</v>
      </c>
      <c r="L3152" s="7">
        <v>104</v>
      </c>
      <c r="M3152" t="b">
        <v>1</v>
      </c>
      <c r="N3152" t="s">
        <v>8251</v>
      </c>
      <c r="O3152" s="5">
        <f t="shared" si="298"/>
        <v>101</v>
      </c>
      <c r="P3152" s="6">
        <f t="shared" si="299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302"/>
        <v>40478.263923611114</v>
      </c>
      <c r="T3152" s="10">
        <f t="shared" si="303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8226</v>
      </c>
      <c r="I3153">
        <v>1410379774</v>
      </c>
      <c r="J3153">
        <v>1407787774</v>
      </c>
      <c r="K3153" t="b">
        <v>1</v>
      </c>
      <c r="L3153" s="7">
        <v>34</v>
      </c>
      <c r="M3153" t="b">
        <v>1</v>
      </c>
      <c r="N3153" t="s">
        <v>8251</v>
      </c>
      <c r="O3153" s="5">
        <f t="shared" si="298"/>
        <v>100.4</v>
      </c>
      <c r="P3153" s="6">
        <f t="shared" si="299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302"/>
        <v>41862.83997685185</v>
      </c>
      <c r="T3153" s="10">
        <f t="shared" si="303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8227</v>
      </c>
      <c r="I3154">
        <v>1383425367</v>
      </c>
      <c r="J3154">
        <v>1380833367</v>
      </c>
      <c r="K3154" t="b">
        <v>1</v>
      </c>
      <c r="L3154" s="7">
        <v>67</v>
      </c>
      <c r="M3154" t="b">
        <v>1</v>
      </c>
      <c r="N3154" t="s">
        <v>8251</v>
      </c>
      <c r="O3154" s="5">
        <f t="shared" si="298"/>
        <v>105.95454545454545</v>
      </c>
      <c r="P3154" s="6">
        <f t="shared" si="299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302"/>
        <v>41550.867673611108</v>
      </c>
      <c r="T3154" s="10">
        <f t="shared" si="303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8226</v>
      </c>
      <c r="I3155">
        <v>1304225940</v>
      </c>
      <c r="J3155">
        <v>1301542937</v>
      </c>
      <c r="K3155" t="b">
        <v>1</v>
      </c>
      <c r="L3155" s="7">
        <v>241</v>
      </c>
      <c r="M3155" t="b">
        <v>1</v>
      </c>
      <c r="N3155" t="s">
        <v>8251</v>
      </c>
      <c r="O3155" s="5">
        <f t="shared" si="298"/>
        <v>335.58333333333337</v>
      </c>
      <c r="P3155" s="6">
        <f t="shared" si="299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302"/>
        <v>40633.154363425929</v>
      </c>
      <c r="T3155" s="10">
        <f t="shared" si="303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8226</v>
      </c>
      <c r="I3156">
        <v>1333310458</v>
      </c>
      <c r="J3156">
        <v>1330722058</v>
      </c>
      <c r="K3156" t="b">
        <v>1</v>
      </c>
      <c r="L3156" s="7">
        <v>123</v>
      </c>
      <c r="M3156" t="b">
        <v>1</v>
      </c>
      <c r="N3156" t="s">
        <v>8251</v>
      </c>
      <c r="O3156" s="5">
        <f t="shared" si="298"/>
        <v>112.92857142857142</v>
      </c>
      <c r="P3156" s="6">
        <f t="shared" si="299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302"/>
        <v>40970.875671296293</v>
      </c>
      <c r="T3156" s="10">
        <f t="shared" si="303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8227</v>
      </c>
      <c r="I3157">
        <v>1356004725</v>
      </c>
      <c r="J3157">
        <v>1353412725</v>
      </c>
      <c r="K3157" t="b">
        <v>1</v>
      </c>
      <c r="L3157" s="7">
        <v>302</v>
      </c>
      <c r="M3157" t="b">
        <v>1</v>
      </c>
      <c r="N3157" t="s">
        <v>8251</v>
      </c>
      <c r="O3157" s="5">
        <f t="shared" si="298"/>
        <v>188.50460000000001</v>
      </c>
      <c r="P3157" s="6">
        <f t="shared" si="299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302"/>
        <v>41233.499131944445</v>
      </c>
      <c r="T3157" s="10">
        <f t="shared" si="303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8226</v>
      </c>
      <c r="I3158">
        <v>1338591144</v>
      </c>
      <c r="J3158">
        <v>1335567144</v>
      </c>
      <c r="K3158" t="b">
        <v>1</v>
      </c>
      <c r="L3158" s="7">
        <v>89</v>
      </c>
      <c r="M3158" t="b">
        <v>1</v>
      </c>
      <c r="N3158" t="s">
        <v>8251</v>
      </c>
      <c r="O3158" s="5">
        <f t="shared" si="298"/>
        <v>101.81818181818181</v>
      </c>
      <c r="P3158" s="6">
        <f t="shared" si="299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302"/>
        <v>41026.953055555554</v>
      </c>
      <c r="T3158" s="10">
        <f t="shared" si="303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8226</v>
      </c>
      <c r="I3159">
        <v>1405746000</v>
      </c>
      <c r="J3159">
        <v>1404932105</v>
      </c>
      <c r="K3159" t="b">
        <v>1</v>
      </c>
      <c r="L3159" s="7">
        <v>41</v>
      </c>
      <c r="M3159" t="b">
        <v>1</v>
      </c>
      <c r="N3159" t="s">
        <v>8251</v>
      </c>
      <c r="O3159" s="5">
        <f t="shared" si="298"/>
        <v>101</v>
      </c>
      <c r="P3159" s="6">
        <f t="shared" si="299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302"/>
        <v>41829.788252314815</v>
      </c>
      <c r="T3159" s="10">
        <f t="shared" si="303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8226</v>
      </c>
      <c r="I3160">
        <v>1374523752</v>
      </c>
      <c r="J3160">
        <v>1371931752</v>
      </c>
      <c r="K3160" t="b">
        <v>1</v>
      </c>
      <c r="L3160" s="7">
        <v>69</v>
      </c>
      <c r="M3160" t="b">
        <v>1</v>
      </c>
      <c r="N3160" t="s">
        <v>8251</v>
      </c>
      <c r="O3160" s="5">
        <f t="shared" si="298"/>
        <v>113.99999999999999</v>
      </c>
      <c r="P3160" s="6">
        <f t="shared" si="299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302"/>
        <v>41447.839722222219</v>
      </c>
      <c r="T3160" s="10">
        <f t="shared" si="303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8226</v>
      </c>
      <c r="I3161">
        <v>1326927600</v>
      </c>
      <c r="J3161">
        <v>1323221761</v>
      </c>
      <c r="K3161" t="b">
        <v>1</v>
      </c>
      <c r="L3161" s="7">
        <v>52</v>
      </c>
      <c r="M3161" t="b">
        <v>1</v>
      </c>
      <c r="N3161" t="s">
        <v>8251</v>
      </c>
      <c r="O3161" s="5">
        <f t="shared" si="298"/>
        <v>133.48133333333334</v>
      </c>
      <c r="P3161" s="6">
        <f t="shared" si="299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302"/>
        <v>40884.066678240742</v>
      </c>
      <c r="T3161" s="10">
        <f t="shared" si="303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8226</v>
      </c>
      <c r="I3162">
        <v>1407905940</v>
      </c>
      <c r="J3162">
        <v>1405923687</v>
      </c>
      <c r="K3162" t="b">
        <v>1</v>
      </c>
      <c r="L3162" s="7">
        <v>57</v>
      </c>
      <c r="M3162" t="b">
        <v>1</v>
      </c>
      <c r="N3162" t="s">
        <v>8251</v>
      </c>
      <c r="O3162" s="5">
        <f t="shared" si="298"/>
        <v>101.53333333333335</v>
      </c>
      <c r="P3162" s="6">
        <f t="shared" si="299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302"/>
        <v>41841.26489583333</v>
      </c>
      <c r="T3162" s="10">
        <f t="shared" si="303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8227</v>
      </c>
      <c r="I3163">
        <v>1413377522</v>
      </c>
      <c r="J3163">
        <v>1410785522</v>
      </c>
      <c r="K3163" t="b">
        <v>1</v>
      </c>
      <c r="L3163" s="7">
        <v>74</v>
      </c>
      <c r="M3163" t="b">
        <v>1</v>
      </c>
      <c r="N3163" t="s">
        <v>8251</v>
      </c>
      <c r="O3163" s="5">
        <f t="shared" si="298"/>
        <v>105.1</v>
      </c>
      <c r="P3163" s="6">
        <f t="shared" si="299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302"/>
        <v>41897.536134259259</v>
      </c>
      <c r="T3163" s="10">
        <f t="shared" si="303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8226</v>
      </c>
      <c r="I3164">
        <v>1404698400</v>
      </c>
      <c r="J3164">
        <v>1402331262</v>
      </c>
      <c r="K3164" t="b">
        <v>1</v>
      </c>
      <c r="L3164" s="7">
        <v>63</v>
      </c>
      <c r="M3164" t="b">
        <v>1</v>
      </c>
      <c r="N3164" t="s">
        <v>8251</v>
      </c>
      <c r="O3164" s="5">
        <f t="shared" si="298"/>
        <v>127.15</v>
      </c>
      <c r="P3164" s="6">
        <f t="shared" si="299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302"/>
        <v>41799.685902777775</v>
      </c>
      <c r="T3164" s="10">
        <f t="shared" si="303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8226</v>
      </c>
      <c r="I3165">
        <v>1402855525</v>
      </c>
      <c r="J3165">
        <v>1400263525</v>
      </c>
      <c r="K3165" t="b">
        <v>1</v>
      </c>
      <c r="L3165" s="7">
        <v>72</v>
      </c>
      <c r="M3165" t="b">
        <v>1</v>
      </c>
      <c r="N3165" t="s">
        <v>8251</v>
      </c>
      <c r="O3165" s="5">
        <f t="shared" si="298"/>
        <v>111.15384615384616</v>
      </c>
      <c r="P3165" s="6">
        <f t="shared" si="299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302"/>
        <v>41775.753761574073</v>
      </c>
      <c r="T3165" s="10">
        <f t="shared" si="303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8226</v>
      </c>
      <c r="I3166">
        <v>1402341615</v>
      </c>
      <c r="J3166">
        <v>1399490415</v>
      </c>
      <c r="K3166" t="b">
        <v>1</v>
      </c>
      <c r="L3166" s="7">
        <v>71</v>
      </c>
      <c r="M3166" t="b">
        <v>1</v>
      </c>
      <c r="N3166" t="s">
        <v>8251</v>
      </c>
      <c r="O3166" s="5">
        <f t="shared" si="298"/>
        <v>106.76</v>
      </c>
      <c r="P3166" s="6">
        <f t="shared" si="299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302"/>
        <v>41766.80572916667</v>
      </c>
      <c r="T3166" s="10">
        <f t="shared" si="303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8226</v>
      </c>
      <c r="I3167">
        <v>1304395140</v>
      </c>
      <c r="J3167">
        <v>1302493760</v>
      </c>
      <c r="K3167" t="b">
        <v>1</v>
      </c>
      <c r="L3167" s="7">
        <v>21</v>
      </c>
      <c r="M3167" t="b">
        <v>1</v>
      </c>
      <c r="N3167" t="s">
        <v>8251</v>
      </c>
      <c r="O3167" s="5">
        <f t="shared" si="298"/>
        <v>162.66666666666666</v>
      </c>
      <c r="P3167" s="6">
        <f t="shared" si="299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302"/>
        <v>40644.159259259257</v>
      </c>
      <c r="T3167" s="10">
        <f t="shared" si="303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8226</v>
      </c>
      <c r="I3168">
        <v>1416988740</v>
      </c>
      <c r="J3168">
        <v>1414514153</v>
      </c>
      <c r="K3168" t="b">
        <v>1</v>
      </c>
      <c r="L3168" s="7">
        <v>930</v>
      </c>
      <c r="M3168" t="b">
        <v>1</v>
      </c>
      <c r="N3168" t="s">
        <v>8251</v>
      </c>
      <c r="O3168" s="5">
        <f t="shared" si="298"/>
        <v>160.22808571428573</v>
      </c>
      <c r="P3168" s="6">
        <f t="shared" si="299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302"/>
        <v>41940.69158564815</v>
      </c>
      <c r="T3168" s="10">
        <f t="shared" si="3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8226</v>
      </c>
      <c r="I3169">
        <v>1406952781</v>
      </c>
      <c r="J3169">
        <v>1405743181</v>
      </c>
      <c r="K3169" t="b">
        <v>1</v>
      </c>
      <c r="L3169" s="7">
        <v>55</v>
      </c>
      <c r="M3169" t="b">
        <v>1</v>
      </c>
      <c r="N3169" t="s">
        <v>8251</v>
      </c>
      <c r="O3169" s="5">
        <f t="shared" si="298"/>
        <v>116.16666666666666</v>
      </c>
      <c r="P3169" s="6">
        <f t="shared" si="299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302"/>
        <v>41839.175706018519</v>
      </c>
      <c r="T3169" s="10">
        <f t="shared" si="3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8226</v>
      </c>
      <c r="I3170">
        <v>1402696800</v>
      </c>
      <c r="J3170">
        <v>1399948353</v>
      </c>
      <c r="K3170" t="b">
        <v>1</v>
      </c>
      <c r="L3170" s="7">
        <v>61</v>
      </c>
      <c r="M3170" t="b">
        <v>1</v>
      </c>
      <c r="N3170" t="s">
        <v>8251</v>
      </c>
      <c r="O3170" s="5">
        <f t="shared" si="298"/>
        <v>124.2</v>
      </c>
      <c r="P3170" s="6">
        <f t="shared" si="299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302"/>
        <v>41772.105937500004</v>
      </c>
      <c r="T3170" s="10">
        <f t="shared" si="3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8226</v>
      </c>
      <c r="I3171">
        <v>1386910740</v>
      </c>
      <c r="J3171">
        <v>1384364561</v>
      </c>
      <c r="K3171" t="b">
        <v>1</v>
      </c>
      <c r="L3171" s="7">
        <v>82</v>
      </c>
      <c r="M3171" t="b">
        <v>1</v>
      </c>
      <c r="N3171" t="s">
        <v>8251</v>
      </c>
      <c r="O3171" s="5">
        <f t="shared" si="298"/>
        <v>103.01249999999999</v>
      </c>
      <c r="P3171" s="6">
        <f t="shared" si="299"/>
        <v>100.5</v>
      </c>
      <c r="Q3171" t="str">
        <f t="shared" si="300"/>
        <v>theater</v>
      </c>
      <c r="R3171" t="str">
        <f t="shared" si="301"/>
        <v>plays</v>
      </c>
      <c r="S3171" s="10">
        <f t="shared" si="302"/>
        <v>41591.737974537034</v>
      </c>
      <c r="T3171" s="10">
        <f t="shared" si="3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8226</v>
      </c>
      <c r="I3172">
        <v>1404273600</v>
      </c>
      <c r="J3172">
        <v>1401414944</v>
      </c>
      <c r="K3172" t="b">
        <v>1</v>
      </c>
      <c r="L3172" s="7">
        <v>71</v>
      </c>
      <c r="M3172" t="b">
        <v>1</v>
      </c>
      <c r="N3172" t="s">
        <v>8251</v>
      </c>
      <c r="O3172" s="5">
        <f t="shared" si="298"/>
        <v>112.25</v>
      </c>
      <c r="P3172" s="6">
        <f t="shared" si="299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302"/>
        <v>41789.080370370371</v>
      </c>
      <c r="T3172" s="10">
        <f t="shared" si="3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8227</v>
      </c>
      <c r="I3173">
        <v>1462545358</v>
      </c>
      <c r="J3173">
        <v>1459953358</v>
      </c>
      <c r="K3173" t="b">
        <v>1</v>
      </c>
      <c r="L3173" s="7">
        <v>117</v>
      </c>
      <c r="M3173" t="b">
        <v>1</v>
      </c>
      <c r="N3173" t="s">
        <v>8251</v>
      </c>
      <c r="O3173" s="5">
        <f t="shared" si="298"/>
        <v>108.8142857142857</v>
      </c>
      <c r="P3173" s="6">
        <f t="shared" si="299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302"/>
        <v>42466.608310185184</v>
      </c>
      <c r="T3173" s="10">
        <f t="shared" si="3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8226</v>
      </c>
      <c r="I3174">
        <v>1329240668</v>
      </c>
      <c r="J3174">
        <v>1326648668</v>
      </c>
      <c r="K3174" t="b">
        <v>1</v>
      </c>
      <c r="L3174" s="7">
        <v>29</v>
      </c>
      <c r="M3174" t="b">
        <v>1</v>
      </c>
      <c r="N3174" t="s">
        <v>8251</v>
      </c>
      <c r="O3174" s="5">
        <f t="shared" si="298"/>
        <v>114.99999999999999</v>
      </c>
      <c r="P3174" s="6">
        <f t="shared" si="299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302"/>
        <v>40923.729953703703</v>
      </c>
      <c r="T3174" s="10">
        <f t="shared" si="3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8226</v>
      </c>
      <c r="I3175">
        <v>1411765492</v>
      </c>
      <c r="J3175">
        <v>1409173492</v>
      </c>
      <c r="K3175" t="b">
        <v>1</v>
      </c>
      <c r="L3175" s="7">
        <v>74</v>
      </c>
      <c r="M3175" t="b">
        <v>1</v>
      </c>
      <c r="N3175" t="s">
        <v>8251</v>
      </c>
      <c r="O3175" s="5">
        <f t="shared" si="298"/>
        <v>103</v>
      </c>
      <c r="P3175" s="6">
        <f t="shared" si="299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302"/>
        <v>41878.878379629627</v>
      </c>
      <c r="T3175" s="10">
        <f t="shared" si="3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8226</v>
      </c>
      <c r="I3176">
        <v>1408999508</v>
      </c>
      <c r="J3176">
        <v>1407789908</v>
      </c>
      <c r="K3176" t="b">
        <v>1</v>
      </c>
      <c r="L3176" s="7">
        <v>23</v>
      </c>
      <c r="M3176" t="b">
        <v>1</v>
      </c>
      <c r="N3176" t="s">
        <v>8251</v>
      </c>
      <c r="O3176" s="5">
        <f t="shared" si="298"/>
        <v>101.13333333333334</v>
      </c>
      <c r="P3176" s="6">
        <f t="shared" si="299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302"/>
        <v>41862.864675925928</v>
      </c>
      <c r="T3176" s="10">
        <f t="shared" si="3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8226</v>
      </c>
      <c r="I3177">
        <v>1297977427</v>
      </c>
      <c r="J3177">
        <v>1292793427</v>
      </c>
      <c r="K3177" t="b">
        <v>1</v>
      </c>
      <c r="L3177" s="7">
        <v>60</v>
      </c>
      <c r="M3177" t="b">
        <v>1</v>
      </c>
      <c r="N3177" t="s">
        <v>8251</v>
      </c>
      <c r="O3177" s="5">
        <f t="shared" si="298"/>
        <v>109.55999999999999</v>
      </c>
      <c r="P3177" s="6">
        <f t="shared" si="299"/>
        <v>91.3</v>
      </c>
      <c r="Q3177" t="str">
        <f t="shared" si="300"/>
        <v>theater</v>
      </c>
      <c r="R3177" t="str">
        <f t="shared" si="301"/>
        <v>plays</v>
      </c>
      <c r="S3177" s="10">
        <f t="shared" si="302"/>
        <v>40531.886886574073</v>
      </c>
      <c r="T3177" s="10">
        <f t="shared" si="3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8226</v>
      </c>
      <c r="I3178">
        <v>1376838000</v>
      </c>
      <c r="J3178">
        <v>1374531631</v>
      </c>
      <c r="K3178" t="b">
        <v>1</v>
      </c>
      <c r="L3178" s="7">
        <v>55</v>
      </c>
      <c r="M3178" t="b">
        <v>1</v>
      </c>
      <c r="N3178" t="s">
        <v>8251</v>
      </c>
      <c r="O3178" s="5">
        <f t="shared" si="298"/>
        <v>114.8421052631579</v>
      </c>
      <c r="P3178" s="6">
        <f t="shared" si="299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302"/>
        <v>41477.930914351848</v>
      </c>
      <c r="T3178" s="10">
        <f t="shared" si="3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8226</v>
      </c>
      <c r="I3179">
        <v>1403366409</v>
      </c>
      <c r="J3179">
        <v>1400774409</v>
      </c>
      <c r="K3179" t="b">
        <v>1</v>
      </c>
      <c r="L3179" s="7">
        <v>51</v>
      </c>
      <c r="M3179" t="b">
        <v>1</v>
      </c>
      <c r="N3179" t="s">
        <v>8251</v>
      </c>
      <c r="O3179" s="5">
        <f t="shared" si="298"/>
        <v>117.39999999999999</v>
      </c>
      <c r="P3179" s="6">
        <f t="shared" si="299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302"/>
        <v>41781.666770833333</v>
      </c>
      <c r="T3179" s="10">
        <f t="shared" si="3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8227</v>
      </c>
      <c r="I3180">
        <v>1405521075</v>
      </c>
      <c r="J3180">
        <v>1402929075</v>
      </c>
      <c r="K3180" t="b">
        <v>1</v>
      </c>
      <c r="L3180" s="7">
        <v>78</v>
      </c>
      <c r="M3180" t="b">
        <v>1</v>
      </c>
      <c r="N3180" t="s">
        <v>8251</v>
      </c>
      <c r="O3180" s="5">
        <f t="shared" si="298"/>
        <v>171.73333333333335</v>
      </c>
      <c r="P3180" s="6">
        <f t="shared" si="299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302"/>
        <v>41806.605034722219</v>
      </c>
      <c r="T3180" s="10">
        <f t="shared" si="3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8226</v>
      </c>
      <c r="I3181">
        <v>1367859071</v>
      </c>
      <c r="J3181">
        <v>1365699071</v>
      </c>
      <c r="K3181" t="b">
        <v>1</v>
      </c>
      <c r="L3181" s="7">
        <v>62</v>
      </c>
      <c r="M3181" t="b">
        <v>1</v>
      </c>
      <c r="N3181" t="s">
        <v>8251</v>
      </c>
      <c r="O3181" s="5">
        <f t="shared" si="298"/>
        <v>114.16238095238094</v>
      </c>
      <c r="P3181" s="6">
        <f t="shared" si="299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302"/>
        <v>41375.702210648145</v>
      </c>
      <c r="T3181" s="10">
        <f t="shared" si="3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8227</v>
      </c>
      <c r="I3182">
        <v>1403258049</v>
      </c>
      <c r="J3182">
        <v>1400666049</v>
      </c>
      <c r="K3182" t="b">
        <v>1</v>
      </c>
      <c r="L3182" s="7">
        <v>45</v>
      </c>
      <c r="M3182" t="b">
        <v>1</v>
      </c>
      <c r="N3182" t="s">
        <v>8251</v>
      </c>
      <c r="O3182" s="5">
        <f t="shared" si="298"/>
        <v>119.75</v>
      </c>
      <c r="P3182" s="6">
        <f t="shared" si="299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302"/>
        <v>41780.412604166668</v>
      </c>
      <c r="T3182" s="10">
        <f t="shared" si="3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8227</v>
      </c>
      <c r="I3183">
        <v>1402848000</v>
      </c>
      <c r="J3183">
        <v>1400570787</v>
      </c>
      <c r="K3183" t="b">
        <v>1</v>
      </c>
      <c r="L3183" s="7">
        <v>15</v>
      </c>
      <c r="M3183" t="b">
        <v>1</v>
      </c>
      <c r="N3183" t="s">
        <v>8251</v>
      </c>
      <c r="O3183" s="5">
        <f t="shared" ref="O3183:O3246" si="304">(E3183/D3183)*100</f>
        <v>109.00000000000001</v>
      </c>
      <c r="P3183" s="6">
        <f t="shared" si="299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302"/>
        <v>41779.310034722221</v>
      </c>
      <c r="T3183" s="10">
        <f t="shared" si="3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8226</v>
      </c>
      <c r="I3184">
        <v>1328029200</v>
      </c>
      <c r="J3184">
        <v>1323211621</v>
      </c>
      <c r="K3184" t="b">
        <v>1</v>
      </c>
      <c r="L3184" s="7">
        <v>151</v>
      </c>
      <c r="M3184" t="b">
        <v>1</v>
      </c>
      <c r="N3184" t="s">
        <v>8251</v>
      </c>
      <c r="O3184" s="5">
        <f t="shared" si="304"/>
        <v>100.88571428571429</v>
      </c>
      <c r="P3184" s="6">
        <f t="shared" si="299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302"/>
        <v>40883.949317129627</v>
      </c>
      <c r="T3184" s="10">
        <f t="shared" si="3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8226</v>
      </c>
      <c r="I3185">
        <v>1377284669</v>
      </c>
      <c r="J3185">
        <v>1375729469</v>
      </c>
      <c r="K3185" t="b">
        <v>1</v>
      </c>
      <c r="L3185" s="7">
        <v>68</v>
      </c>
      <c r="M3185" t="b">
        <v>1</v>
      </c>
      <c r="N3185" t="s">
        <v>8251</v>
      </c>
      <c r="O3185" s="5">
        <f t="shared" si="304"/>
        <v>109.00000000000001</v>
      </c>
      <c r="P3185" s="6">
        <f t="shared" si="299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302"/>
        <v>41491.79478009259</v>
      </c>
      <c r="T3185" s="10">
        <f t="shared" si="3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8226</v>
      </c>
      <c r="I3186">
        <v>1404258631</v>
      </c>
      <c r="J3186">
        <v>1401666631</v>
      </c>
      <c r="K3186" t="b">
        <v>1</v>
      </c>
      <c r="L3186" s="7">
        <v>46</v>
      </c>
      <c r="M3186" t="b">
        <v>1</v>
      </c>
      <c r="N3186" t="s">
        <v>8251</v>
      </c>
      <c r="O3186" s="5">
        <f t="shared" si="304"/>
        <v>107.20930232558139</v>
      </c>
      <c r="P3186" s="6">
        <f t="shared" si="299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302"/>
        <v>41791.993414351848</v>
      </c>
      <c r="T3186" s="10">
        <f t="shared" si="3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8227</v>
      </c>
      <c r="I3187">
        <v>1405553241</v>
      </c>
      <c r="J3187">
        <v>1404948441</v>
      </c>
      <c r="K3187" t="b">
        <v>1</v>
      </c>
      <c r="L3187" s="7">
        <v>24</v>
      </c>
      <c r="M3187" t="b">
        <v>1</v>
      </c>
      <c r="N3187" t="s">
        <v>8251</v>
      </c>
      <c r="O3187" s="5">
        <f t="shared" si="304"/>
        <v>100</v>
      </c>
      <c r="P3187" s="6">
        <f t="shared" si="299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302"/>
        <v>41829.977326388893</v>
      </c>
      <c r="T3187" s="10">
        <f t="shared" si="3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8227</v>
      </c>
      <c r="I3188">
        <v>1410901200</v>
      </c>
      <c r="J3188">
        <v>1408313438</v>
      </c>
      <c r="K3188" t="b">
        <v>1</v>
      </c>
      <c r="L3188" s="7">
        <v>70</v>
      </c>
      <c r="M3188" t="b">
        <v>1</v>
      </c>
      <c r="N3188" t="s">
        <v>8251</v>
      </c>
      <c r="O3188" s="5">
        <f t="shared" si="304"/>
        <v>102.18750000000001</v>
      </c>
      <c r="P3188" s="6">
        <f t="shared" si="299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302"/>
        <v>41868.924050925925</v>
      </c>
      <c r="T3188" s="10">
        <f t="shared" si="3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8226</v>
      </c>
      <c r="I3189">
        <v>1407167973</v>
      </c>
      <c r="J3189">
        <v>1405439973</v>
      </c>
      <c r="K3189" t="b">
        <v>1</v>
      </c>
      <c r="L3189" s="7">
        <v>244</v>
      </c>
      <c r="M3189" t="b">
        <v>1</v>
      </c>
      <c r="N3189" t="s">
        <v>8251</v>
      </c>
      <c r="O3189" s="5">
        <f t="shared" si="304"/>
        <v>116.29333333333334</v>
      </c>
      <c r="P3189" s="6">
        <f t="shared" si="299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302"/>
        <v>41835.666354166664</v>
      </c>
      <c r="T3189" s="10">
        <f t="shared" si="3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8224</v>
      </c>
      <c r="H3190" t="s">
        <v>8227</v>
      </c>
      <c r="I3190">
        <v>1433930302</v>
      </c>
      <c r="J3190">
        <v>1432115902</v>
      </c>
      <c r="K3190" t="b">
        <v>0</v>
      </c>
      <c r="L3190" s="7">
        <v>9</v>
      </c>
      <c r="M3190" t="b">
        <v>0</v>
      </c>
      <c r="N3190" t="s">
        <v>8285</v>
      </c>
      <c r="O3190" s="5">
        <f t="shared" si="304"/>
        <v>65</v>
      </c>
      <c r="P3190" s="6">
        <f t="shared" si="299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302"/>
        <v>42144.415532407409</v>
      </c>
      <c r="T3190" s="10">
        <f t="shared" si="3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8224</v>
      </c>
      <c r="H3191" t="s">
        <v>8235</v>
      </c>
      <c r="I3191">
        <v>1432455532</v>
      </c>
      <c r="J3191">
        <v>1429863532</v>
      </c>
      <c r="K3191" t="b">
        <v>0</v>
      </c>
      <c r="L3191" s="7">
        <v>19</v>
      </c>
      <c r="M3191" t="b">
        <v>0</v>
      </c>
      <c r="N3191" t="s">
        <v>8285</v>
      </c>
      <c r="O3191" s="5">
        <f t="shared" si="304"/>
        <v>12.327272727272726</v>
      </c>
      <c r="P3191" s="6">
        <f t="shared" si="299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302"/>
        <v>42118.346435185187</v>
      </c>
      <c r="T3191" s="10">
        <f t="shared" si="3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8224</v>
      </c>
      <c r="H3192" t="s">
        <v>8231</v>
      </c>
      <c r="I3192">
        <v>1481258275</v>
      </c>
      <c r="J3192">
        <v>1478662675</v>
      </c>
      <c r="K3192" t="b">
        <v>0</v>
      </c>
      <c r="L3192" s="7">
        <v>0</v>
      </c>
      <c r="M3192" t="b">
        <v>0</v>
      </c>
      <c r="N3192" t="s">
        <v>8285</v>
      </c>
      <c r="O3192" s="5">
        <f t="shared" si="304"/>
        <v>0</v>
      </c>
      <c r="P3192" s="6">
        <f t="shared" si="299"/>
        <v>0</v>
      </c>
      <c r="Q3192" t="str">
        <f t="shared" si="300"/>
        <v>theater</v>
      </c>
      <c r="R3192" t="str">
        <f t="shared" si="301"/>
        <v>musical</v>
      </c>
      <c r="S3192" s="10">
        <f t="shared" si="302"/>
        <v>42683.151331018518</v>
      </c>
      <c r="T3192" s="10">
        <f t="shared" si="3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8226</v>
      </c>
      <c r="I3193">
        <v>1471370869</v>
      </c>
      <c r="J3193">
        <v>1466186869</v>
      </c>
      <c r="K3193" t="b">
        <v>0</v>
      </c>
      <c r="L3193" s="7">
        <v>4</v>
      </c>
      <c r="M3193" t="b">
        <v>0</v>
      </c>
      <c r="N3193" t="s">
        <v>8285</v>
      </c>
      <c r="O3193" s="5">
        <f t="shared" si="304"/>
        <v>4.0266666666666664</v>
      </c>
      <c r="P3193" s="6">
        <f t="shared" si="299"/>
        <v>37.75</v>
      </c>
      <c r="Q3193" t="str">
        <f t="shared" si="300"/>
        <v>theater</v>
      </c>
      <c r="R3193" t="str">
        <f t="shared" si="301"/>
        <v>musical</v>
      </c>
      <c r="S3193" s="10">
        <f t="shared" si="302"/>
        <v>42538.755428240736</v>
      </c>
      <c r="T3193" s="10">
        <f t="shared" si="3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8224</v>
      </c>
      <c r="H3194" t="s">
        <v>8227</v>
      </c>
      <c r="I3194">
        <v>1425160800</v>
      </c>
      <c r="J3194">
        <v>1421274859</v>
      </c>
      <c r="K3194" t="b">
        <v>0</v>
      </c>
      <c r="L3194" s="7">
        <v>8</v>
      </c>
      <c r="M3194" t="b">
        <v>0</v>
      </c>
      <c r="N3194" t="s">
        <v>8285</v>
      </c>
      <c r="O3194" s="5">
        <f t="shared" si="304"/>
        <v>1.02</v>
      </c>
      <c r="P3194" s="6">
        <f t="shared" si="299"/>
        <v>12.75</v>
      </c>
      <c r="Q3194" t="str">
        <f t="shared" si="300"/>
        <v>theater</v>
      </c>
      <c r="R3194" t="str">
        <f t="shared" si="301"/>
        <v>musical</v>
      </c>
      <c r="S3194" s="10">
        <f t="shared" si="302"/>
        <v>42018.94049768518</v>
      </c>
      <c r="T3194" s="10">
        <f t="shared" si="3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8224</v>
      </c>
      <c r="H3195" t="s">
        <v>8227</v>
      </c>
      <c r="I3195">
        <v>1424474056</v>
      </c>
      <c r="J3195">
        <v>1420586056</v>
      </c>
      <c r="K3195" t="b">
        <v>0</v>
      </c>
      <c r="L3195" s="7">
        <v>24</v>
      </c>
      <c r="M3195" t="b">
        <v>0</v>
      </c>
      <c r="N3195" t="s">
        <v>8285</v>
      </c>
      <c r="O3195" s="5">
        <f t="shared" si="304"/>
        <v>11.74</v>
      </c>
      <c r="P3195" s="6">
        <f t="shared" si="299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302"/>
        <v>42010.968240740738</v>
      </c>
      <c r="T3195" s="10">
        <f t="shared" si="3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8226</v>
      </c>
      <c r="I3196">
        <v>1437960598</v>
      </c>
      <c r="J3196">
        <v>1435368598</v>
      </c>
      <c r="K3196" t="b">
        <v>0</v>
      </c>
      <c r="L3196" s="7">
        <v>0</v>
      </c>
      <c r="M3196" t="b">
        <v>0</v>
      </c>
      <c r="N3196" t="s">
        <v>8285</v>
      </c>
      <c r="O3196" s="5">
        <f t="shared" si="304"/>
        <v>0</v>
      </c>
      <c r="P3196" s="6">
        <f t="shared" si="299"/>
        <v>0</v>
      </c>
      <c r="Q3196" t="str">
        <f t="shared" si="300"/>
        <v>theater</v>
      </c>
      <c r="R3196" t="str">
        <f t="shared" si="301"/>
        <v>musical</v>
      </c>
      <c r="S3196" s="10">
        <f t="shared" si="302"/>
        <v>42182.062476851846</v>
      </c>
      <c r="T3196" s="10">
        <f t="shared" si="3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8226</v>
      </c>
      <c r="I3197">
        <v>1423750542</v>
      </c>
      <c r="J3197">
        <v>1421158542</v>
      </c>
      <c r="K3197" t="b">
        <v>0</v>
      </c>
      <c r="L3197" s="7">
        <v>39</v>
      </c>
      <c r="M3197" t="b">
        <v>0</v>
      </c>
      <c r="N3197" t="s">
        <v>8285</v>
      </c>
      <c r="O3197" s="5">
        <f t="shared" si="304"/>
        <v>59.142857142857139</v>
      </c>
      <c r="P3197" s="6">
        <f t="shared" si="299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302"/>
        <v>42017.594236111108</v>
      </c>
      <c r="T3197" s="10">
        <f t="shared" si="3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8226</v>
      </c>
      <c r="I3198">
        <v>1438437600</v>
      </c>
      <c r="J3198">
        <v>1433254875</v>
      </c>
      <c r="K3198" t="b">
        <v>0</v>
      </c>
      <c r="L3198" s="7">
        <v>6</v>
      </c>
      <c r="M3198" t="b">
        <v>0</v>
      </c>
      <c r="N3198" t="s">
        <v>8285</v>
      </c>
      <c r="O3198" s="5">
        <f t="shared" si="304"/>
        <v>0.06</v>
      </c>
      <c r="P3198" s="6">
        <f t="shared" si="299"/>
        <v>300</v>
      </c>
      <c r="Q3198" t="str">
        <f t="shared" si="300"/>
        <v>theater</v>
      </c>
      <c r="R3198" t="str">
        <f t="shared" si="301"/>
        <v>musical</v>
      </c>
      <c r="S3198" s="10">
        <f t="shared" si="302"/>
        <v>42157.598090277781</v>
      </c>
      <c r="T3198" s="10">
        <f t="shared" si="3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8224</v>
      </c>
      <c r="H3199" t="s">
        <v>8234</v>
      </c>
      <c r="I3199">
        <v>1423050618</v>
      </c>
      <c r="J3199">
        <v>1420458618</v>
      </c>
      <c r="K3199" t="b">
        <v>0</v>
      </c>
      <c r="L3199" s="7">
        <v>4</v>
      </c>
      <c r="M3199" t="b">
        <v>0</v>
      </c>
      <c r="N3199" t="s">
        <v>8285</v>
      </c>
      <c r="O3199" s="5">
        <f t="shared" si="304"/>
        <v>11.450000000000001</v>
      </c>
      <c r="P3199" s="6">
        <f t="shared" si="299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302"/>
        <v>42009.493263888886</v>
      </c>
      <c r="T3199" s="10">
        <f t="shared" si="3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8224</v>
      </c>
      <c r="H3200" t="s">
        <v>8233</v>
      </c>
      <c r="I3200">
        <v>1424081477</v>
      </c>
      <c r="J3200">
        <v>1420798277</v>
      </c>
      <c r="K3200" t="b">
        <v>0</v>
      </c>
      <c r="L3200" s="7">
        <v>3</v>
      </c>
      <c r="M3200" t="b">
        <v>0</v>
      </c>
      <c r="N3200" t="s">
        <v>8285</v>
      </c>
      <c r="O3200" s="5">
        <f t="shared" si="304"/>
        <v>0.36666666666666664</v>
      </c>
      <c r="P3200" s="6">
        <f t="shared" si="299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302"/>
        <v>42013.424502314811</v>
      </c>
      <c r="T3200" s="10">
        <f t="shared" si="3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8226</v>
      </c>
      <c r="I3201">
        <v>1410037200</v>
      </c>
      <c r="J3201">
        <v>1407435418</v>
      </c>
      <c r="K3201" t="b">
        <v>0</v>
      </c>
      <c r="L3201" s="7">
        <v>53</v>
      </c>
      <c r="M3201" t="b">
        <v>0</v>
      </c>
      <c r="N3201" t="s">
        <v>8285</v>
      </c>
      <c r="O3201" s="5">
        <f t="shared" si="304"/>
        <v>52.16</v>
      </c>
      <c r="P3201" s="6">
        <f t="shared" si="299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302"/>
        <v>41858.761782407404</v>
      </c>
      <c r="T3201" s="10">
        <f t="shared" si="3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8226</v>
      </c>
      <c r="I3202">
        <v>1461994440</v>
      </c>
      <c r="J3202">
        <v>1459410101</v>
      </c>
      <c r="K3202" t="b">
        <v>0</v>
      </c>
      <c r="L3202" s="7">
        <v>1</v>
      </c>
      <c r="M3202" t="b">
        <v>0</v>
      </c>
      <c r="N3202" t="s">
        <v>8285</v>
      </c>
      <c r="O3202" s="5">
        <f t="shared" si="304"/>
        <v>2E-3</v>
      </c>
      <c r="P3202" s="6">
        <f t="shared" si="299"/>
        <v>1</v>
      </c>
      <c r="Q3202" t="str">
        <f t="shared" si="300"/>
        <v>theater</v>
      </c>
      <c r="R3202" t="str">
        <f t="shared" si="301"/>
        <v>musical</v>
      </c>
      <c r="S3202" s="10">
        <f t="shared" si="302"/>
        <v>42460.320613425924</v>
      </c>
      <c r="T3202" s="10">
        <f t="shared" si="3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8224</v>
      </c>
      <c r="H3203" t="s">
        <v>8227</v>
      </c>
      <c r="I3203">
        <v>1409509477</v>
      </c>
      <c r="J3203">
        <v>1407695077</v>
      </c>
      <c r="K3203" t="b">
        <v>0</v>
      </c>
      <c r="L3203" s="7">
        <v>2</v>
      </c>
      <c r="M3203" t="b">
        <v>0</v>
      </c>
      <c r="N3203" t="s">
        <v>8285</v>
      </c>
      <c r="O3203" s="5">
        <f t="shared" si="304"/>
        <v>1.25</v>
      </c>
      <c r="P3203" s="6">
        <f t="shared" ref="P3203:P3266" si="305">IF(L3203,E3203/L3203,0)</f>
        <v>12.5</v>
      </c>
      <c r="Q3203" t="str">
        <f t="shared" ref="Q3203:Q3266" si="306">LEFT(N3203,SEARCH("/",N3203,1)-1)</f>
        <v>theater</v>
      </c>
      <c r="R3203" t="str">
        <f t="shared" ref="R3203:R3266" si="307">RIGHT(N3203,LEN(N3203)-SEARCH("/",N3203))</f>
        <v>musical</v>
      </c>
      <c r="S3203" s="10">
        <f t="shared" ref="S3203:S3266" si="308">(((J3203/60)/60/24)+DATE(1970,1,1))</f>
        <v>41861.767094907409</v>
      </c>
      <c r="T3203" s="10">
        <f t="shared" ref="T3203:T3266" si="309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8226</v>
      </c>
      <c r="I3204">
        <v>1450072740</v>
      </c>
      <c r="J3204">
        <v>1445027346</v>
      </c>
      <c r="K3204" t="b">
        <v>0</v>
      </c>
      <c r="L3204" s="7">
        <v>25</v>
      </c>
      <c r="M3204" t="b">
        <v>0</v>
      </c>
      <c r="N3204" t="s">
        <v>8285</v>
      </c>
      <c r="O3204" s="5">
        <f t="shared" si="304"/>
        <v>54.52</v>
      </c>
      <c r="P3204" s="6">
        <f t="shared" si="305"/>
        <v>109.04</v>
      </c>
      <c r="Q3204" t="str">
        <f t="shared" si="306"/>
        <v>theater</v>
      </c>
      <c r="R3204" t="str">
        <f t="shared" si="307"/>
        <v>musical</v>
      </c>
      <c r="S3204" s="10">
        <f t="shared" si="308"/>
        <v>42293.853541666671</v>
      </c>
      <c r="T3204" s="10">
        <f t="shared" si="30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8226</v>
      </c>
      <c r="I3205">
        <v>1443224622</v>
      </c>
      <c r="J3205">
        <v>1440632622</v>
      </c>
      <c r="K3205" t="b">
        <v>0</v>
      </c>
      <c r="L3205" s="7">
        <v>6</v>
      </c>
      <c r="M3205" t="b">
        <v>0</v>
      </c>
      <c r="N3205" t="s">
        <v>8285</v>
      </c>
      <c r="O3205" s="5">
        <f t="shared" si="304"/>
        <v>25</v>
      </c>
      <c r="P3205" s="6">
        <f t="shared" si="305"/>
        <v>41.666666666666664</v>
      </c>
      <c r="Q3205" t="str">
        <f t="shared" si="306"/>
        <v>theater</v>
      </c>
      <c r="R3205" t="str">
        <f t="shared" si="307"/>
        <v>musical</v>
      </c>
      <c r="S3205" s="10">
        <f t="shared" si="308"/>
        <v>42242.988680555558</v>
      </c>
      <c r="T3205" s="10">
        <f t="shared" si="30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8226</v>
      </c>
      <c r="I3206">
        <v>1437149640</v>
      </c>
      <c r="J3206">
        <v>1434558479</v>
      </c>
      <c r="K3206" t="b">
        <v>0</v>
      </c>
      <c r="L3206" s="7">
        <v>0</v>
      </c>
      <c r="M3206" t="b">
        <v>0</v>
      </c>
      <c r="N3206" t="s">
        <v>8285</v>
      </c>
      <c r="O3206" s="5">
        <f t="shared" si="304"/>
        <v>0</v>
      </c>
      <c r="P3206" s="6">
        <f t="shared" si="305"/>
        <v>0</v>
      </c>
      <c r="Q3206" t="str">
        <f t="shared" si="306"/>
        <v>theater</v>
      </c>
      <c r="R3206" t="str">
        <f t="shared" si="307"/>
        <v>musical</v>
      </c>
      <c r="S3206" s="10">
        <f t="shared" si="308"/>
        <v>42172.686099537037</v>
      </c>
      <c r="T3206" s="10">
        <f t="shared" si="309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8224</v>
      </c>
      <c r="H3207" t="s">
        <v>8227</v>
      </c>
      <c r="I3207">
        <v>1430470772</v>
      </c>
      <c r="J3207">
        <v>1427878772</v>
      </c>
      <c r="K3207" t="b">
        <v>0</v>
      </c>
      <c r="L3207" s="7">
        <v>12</v>
      </c>
      <c r="M3207" t="b">
        <v>0</v>
      </c>
      <c r="N3207" t="s">
        <v>8285</v>
      </c>
      <c r="O3207" s="5">
        <f t="shared" si="304"/>
        <v>3.4125000000000001</v>
      </c>
      <c r="P3207" s="6">
        <f t="shared" si="305"/>
        <v>22.75</v>
      </c>
      <c r="Q3207" t="str">
        <f t="shared" si="306"/>
        <v>theater</v>
      </c>
      <c r="R3207" t="str">
        <f t="shared" si="307"/>
        <v>musical</v>
      </c>
      <c r="S3207" s="10">
        <f t="shared" si="308"/>
        <v>42095.374675925923</v>
      </c>
      <c r="T3207" s="10">
        <f t="shared" si="309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8226</v>
      </c>
      <c r="I3208">
        <v>1442644651</v>
      </c>
      <c r="J3208">
        <v>1440052651</v>
      </c>
      <c r="K3208" t="b">
        <v>0</v>
      </c>
      <c r="L3208" s="7">
        <v>0</v>
      </c>
      <c r="M3208" t="b">
        <v>0</v>
      </c>
      <c r="N3208" t="s">
        <v>8285</v>
      </c>
      <c r="O3208" s="5">
        <f t="shared" si="304"/>
        <v>0</v>
      </c>
      <c r="P3208" s="6">
        <f t="shared" si="305"/>
        <v>0</v>
      </c>
      <c r="Q3208" t="str">
        <f t="shared" si="306"/>
        <v>theater</v>
      </c>
      <c r="R3208" t="str">
        <f t="shared" si="307"/>
        <v>musical</v>
      </c>
      <c r="S3208" s="10">
        <f t="shared" si="308"/>
        <v>42236.276053240741</v>
      </c>
      <c r="T3208" s="10">
        <f t="shared" si="309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8226</v>
      </c>
      <c r="I3209">
        <v>1429767607</v>
      </c>
      <c r="J3209">
        <v>1424587207</v>
      </c>
      <c r="K3209" t="b">
        <v>0</v>
      </c>
      <c r="L3209" s="7">
        <v>36</v>
      </c>
      <c r="M3209" t="b">
        <v>0</v>
      </c>
      <c r="N3209" t="s">
        <v>8285</v>
      </c>
      <c r="O3209" s="5">
        <f t="shared" si="304"/>
        <v>46.36363636363636</v>
      </c>
      <c r="P3209" s="6">
        <f t="shared" si="305"/>
        <v>70.833333333333329</v>
      </c>
      <c r="Q3209" t="str">
        <f t="shared" si="306"/>
        <v>theater</v>
      </c>
      <c r="R3209" t="str">
        <f t="shared" si="307"/>
        <v>musical</v>
      </c>
      <c r="S3209" s="10">
        <f t="shared" si="308"/>
        <v>42057.277858796297</v>
      </c>
      <c r="T3209" s="10">
        <f t="shared" si="30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8226</v>
      </c>
      <c r="I3210">
        <v>1406557877</v>
      </c>
      <c r="J3210">
        <v>1404743477</v>
      </c>
      <c r="K3210" t="b">
        <v>1</v>
      </c>
      <c r="L3210" s="7">
        <v>82</v>
      </c>
      <c r="M3210" t="b">
        <v>1</v>
      </c>
      <c r="N3210" t="s">
        <v>8251</v>
      </c>
      <c r="O3210" s="5">
        <f t="shared" si="304"/>
        <v>103.49999999999999</v>
      </c>
      <c r="P3210" s="6">
        <f t="shared" si="305"/>
        <v>63.109756097560975</v>
      </c>
      <c r="Q3210" t="str">
        <f t="shared" si="306"/>
        <v>theater</v>
      </c>
      <c r="R3210" t="str">
        <f t="shared" si="307"/>
        <v>plays</v>
      </c>
      <c r="S3210" s="10">
        <f t="shared" si="308"/>
        <v>41827.605057870373</v>
      </c>
      <c r="T3210" s="10">
        <f t="shared" si="30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8226</v>
      </c>
      <c r="I3211">
        <v>1403305200</v>
      </c>
      <c r="J3211">
        <v>1400512658</v>
      </c>
      <c r="K3211" t="b">
        <v>1</v>
      </c>
      <c r="L3211" s="7">
        <v>226</v>
      </c>
      <c r="M3211" t="b">
        <v>1</v>
      </c>
      <c r="N3211" t="s">
        <v>8251</v>
      </c>
      <c r="O3211" s="5">
        <f t="shared" si="304"/>
        <v>119.32315789473684</v>
      </c>
      <c r="P3211" s="6">
        <f t="shared" si="305"/>
        <v>50.157964601769912</v>
      </c>
      <c r="Q3211" t="str">
        <f t="shared" si="306"/>
        <v>theater</v>
      </c>
      <c r="R3211" t="str">
        <f t="shared" si="307"/>
        <v>plays</v>
      </c>
      <c r="S3211" s="10">
        <f t="shared" si="308"/>
        <v>41778.637245370373</v>
      </c>
      <c r="T3211" s="10">
        <f t="shared" si="30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8226</v>
      </c>
      <c r="I3212">
        <v>1338523140</v>
      </c>
      <c r="J3212">
        <v>1334442519</v>
      </c>
      <c r="K3212" t="b">
        <v>1</v>
      </c>
      <c r="L3212" s="7">
        <v>60</v>
      </c>
      <c r="M3212" t="b">
        <v>1</v>
      </c>
      <c r="N3212" t="s">
        <v>8251</v>
      </c>
      <c r="O3212" s="5">
        <f t="shared" si="304"/>
        <v>125.76666666666667</v>
      </c>
      <c r="P3212" s="6">
        <f t="shared" si="305"/>
        <v>62.883333333333333</v>
      </c>
      <c r="Q3212" t="str">
        <f t="shared" si="306"/>
        <v>theater</v>
      </c>
      <c r="R3212" t="str">
        <f t="shared" si="307"/>
        <v>plays</v>
      </c>
      <c r="S3212" s="10">
        <f t="shared" si="308"/>
        <v>41013.936562499999</v>
      </c>
      <c r="T3212" s="10">
        <f t="shared" si="30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8226</v>
      </c>
      <c r="I3213">
        <v>1408068000</v>
      </c>
      <c r="J3213">
        <v>1405346680</v>
      </c>
      <c r="K3213" t="b">
        <v>1</v>
      </c>
      <c r="L3213" s="7">
        <v>322</v>
      </c>
      <c r="M3213" t="b">
        <v>1</v>
      </c>
      <c r="N3213" t="s">
        <v>8251</v>
      </c>
      <c r="O3213" s="5">
        <f t="shared" si="304"/>
        <v>119.74347826086958</v>
      </c>
      <c r="P3213" s="6">
        <f t="shared" si="305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8"/>
        <v>41834.586574074077</v>
      </c>
      <c r="T3213" s="10">
        <f t="shared" si="30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8226</v>
      </c>
      <c r="I3214">
        <v>1407524751</v>
      </c>
      <c r="J3214">
        <v>1404932751</v>
      </c>
      <c r="K3214" t="b">
        <v>1</v>
      </c>
      <c r="L3214" s="7">
        <v>94</v>
      </c>
      <c r="M3214" t="b">
        <v>1</v>
      </c>
      <c r="N3214" t="s">
        <v>8251</v>
      </c>
      <c r="O3214" s="5">
        <f t="shared" si="304"/>
        <v>126.25</v>
      </c>
      <c r="P3214" s="6">
        <f t="shared" si="305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8"/>
        <v>41829.795729166668</v>
      </c>
      <c r="T3214" s="10">
        <f t="shared" si="30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8227</v>
      </c>
      <c r="I3215">
        <v>1437934759</v>
      </c>
      <c r="J3215">
        <v>1434478759</v>
      </c>
      <c r="K3215" t="b">
        <v>1</v>
      </c>
      <c r="L3215" s="7">
        <v>47</v>
      </c>
      <c r="M3215" t="b">
        <v>1</v>
      </c>
      <c r="N3215" t="s">
        <v>8251</v>
      </c>
      <c r="O3215" s="5">
        <f t="shared" si="304"/>
        <v>100.11666666666667</v>
      </c>
      <c r="P3215" s="6">
        <f t="shared" si="305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8"/>
        <v>42171.763414351852</v>
      </c>
      <c r="T3215" s="10">
        <f t="shared" si="30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8227</v>
      </c>
      <c r="I3216">
        <v>1452038100</v>
      </c>
      <c r="J3216">
        <v>1448823673</v>
      </c>
      <c r="K3216" t="b">
        <v>1</v>
      </c>
      <c r="L3216" s="7">
        <v>115</v>
      </c>
      <c r="M3216" t="b">
        <v>1</v>
      </c>
      <c r="N3216" t="s">
        <v>8251</v>
      </c>
      <c r="O3216" s="5">
        <f t="shared" si="304"/>
        <v>102.13333333333334</v>
      </c>
      <c r="P3216" s="6">
        <f t="shared" si="305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8"/>
        <v>42337.792511574073</v>
      </c>
      <c r="T3216" s="10">
        <f t="shared" si="30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8226</v>
      </c>
      <c r="I3217">
        <v>1441857540</v>
      </c>
      <c r="J3217">
        <v>1438617471</v>
      </c>
      <c r="K3217" t="b">
        <v>1</v>
      </c>
      <c r="L3217" s="7">
        <v>134</v>
      </c>
      <c r="M3217" t="b">
        <v>1</v>
      </c>
      <c r="N3217" t="s">
        <v>8251</v>
      </c>
      <c r="O3217" s="5">
        <f t="shared" si="304"/>
        <v>100.35142857142858</v>
      </c>
      <c r="P3217" s="6">
        <f t="shared" si="305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8"/>
        <v>42219.665173611109</v>
      </c>
      <c r="T3217" s="10">
        <f t="shared" si="30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8227</v>
      </c>
      <c r="I3218">
        <v>1436625000</v>
      </c>
      <c r="J3218">
        <v>1433934371</v>
      </c>
      <c r="K3218" t="b">
        <v>1</v>
      </c>
      <c r="L3218" s="7">
        <v>35</v>
      </c>
      <c r="M3218" t="b">
        <v>1</v>
      </c>
      <c r="N3218" t="s">
        <v>8251</v>
      </c>
      <c r="O3218" s="5">
        <f t="shared" si="304"/>
        <v>100.05</v>
      </c>
      <c r="P3218" s="6">
        <f t="shared" si="305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8"/>
        <v>42165.462627314817</v>
      </c>
      <c r="T3218" s="10">
        <f t="shared" si="30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8226</v>
      </c>
      <c r="I3219">
        <v>1478264784</v>
      </c>
      <c r="J3219">
        <v>1475672784</v>
      </c>
      <c r="K3219" t="b">
        <v>1</v>
      </c>
      <c r="L3219" s="7">
        <v>104</v>
      </c>
      <c r="M3219" t="b">
        <v>1</v>
      </c>
      <c r="N3219" t="s">
        <v>8251</v>
      </c>
      <c r="O3219" s="5">
        <f t="shared" si="304"/>
        <v>116.02222222222223</v>
      </c>
      <c r="P3219" s="6">
        <f t="shared" si="305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8"/>
        <v>42648.546111111107</v>
      </c>
      <c r="T3219" s="10">
        <f t="shared" si="30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8227</v>
      </c>
      <c r="I3220">
        <v>1419984000</v>
      </c>
      <c r="J3220">
        <v>1417132986</v>
      </c>
      <c r="K3220" t="b">
        <v>1</v>
      </c>
      <c r="L3220" s="7">
        <v>184</v>
      </c>
      <c r="M3220" t="b">
        <v>1</v>
      </c>
      <c r="N3220" t="s">
        <v>8251</v>
      </c>
      <c r="O3220" s="5">
        <f t="shared" si="304"/>
        <v>102.1</v>
      </c>
      <c r="P3220" s="6">
        <f t="shared" si="305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8"/>
        <v>41971.002152777779</v>
      </c>
      <c r="T3220" s="10">
        <f t="shared" si="30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8226</v>
      </c>
      <c r="I3221">
        <v>1427063747</v>
      </c>
      <c r="J3221">
        <v>1424043347</v>
      </c>
      <c r="K3221" t="b">
        <v>1</v>
      </c>
      <c r="L3221" s="7">
        <v>119</v>
      </c>
      <c r="M3221" t="b">
        <v>1</v>
      </c>
      <c r="N3221" t="s">
        <v>8251</v>
      </c>
      <c r="O3221" s="5">
        <f t="shared" si="304"/>
        <v>100.11000000000001</v>
      </c>
      <c r="P3221" s="6">
        <f t="shared" si="305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8"/>
        <v>42050.983182870375</v>
      </c>
      <c r="T3221" s="10">
        <f t="shared" si="30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8226</v>
      </c>
      <c r="I3222">
        <v>1489352400</v>
      </c>
      <c r="J3222">
        <v>1486411204</v>
      </c>
      <c r="K3222" t="b">
        <v>1</v>
      </c>
      <c r="L3222" s="7">
        <v>59</v>
      </c>
      <c r="M3222" t="b">
        <v>1</v>
      </c>
      <c r="N3222" t="s">
        <v>8251</v>
      </c>
      <c r="O3222" s="5">
        <f t="shared" si="304"/>
        <v>100.84</v>
      </c>
      <c r="P3222" s="6">
        <f t="shared" si="305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8"/>
        <v>42772.833379629628</v>
      </c>
      <c r="T3222" s="10">
        <f t="shared" si="30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8227</v>
      </c>
      <c r="I3223">
        <v>1436114603</v>
      </c>
      <c r="J3223">
        <v>1433090603</v>
      </c>
      <c r="K3223" t="b">
        <v>1</v>
      </c>
      <c r="L3223" s="7">
        <v>113</v>
      </c>
      <c r="M3223" t="b">
        <v>1</v>
      </c>
      <c r="N3223" t="s">
        <v>8251</v>
      </c>
      <c r="O3223" s="5">
        <f t="shared" si="304"/>
        <v>103.42499999999998</v>
      </c>
      <c r="P3223" s="6">
        <f t="shared" si="305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8"/>
        <v>42155.696793981479</v>
      </c>
      <c r="T3223" s="10">
        <f t="shared" si="30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8226</v>
      </c>
      <c r="I3224">
        <v>1445722140</v>
      </c>
      <c r="J3224">
        <v>1443016697</v>
      </c>
      <c r="K3224" t="b">
        <v>1</v>
      </c>
      <c r="L3224" s="7">
        <v>84</v>
      </c>
      <c r="M3224" t="b">
        <v>1</v>
      </c>
      <c r="N3224" t="s">
        <v>8251</v>
      </c>
      <c r="O3224" s="5">
        <f t="shared" si="304"/>
        <v>124.8</v>
      </c>
      <c r="P3224" s="6">
        <f t="shared" si="305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8"/>
        <v>42270.582141203704</v>
      </c>
      <c r="T3224" s="10">
        <f t="shared" si="30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8226</v>
      </c>
      <c r="I3225">
        <v>1440100976</v>
      </c>
      <c r="J3225">
        <v>1437508976</v>
      </c>
      <c r="K3225" t="b">
        <v>1</v>
      </c>
      <c r="L3225" s="7">
        <v>74</v>
      </c>
      <c r="M3225" t="b">
        <v>1</v>
      </c>
      <c r="N3225" t="s">
        <v>8251</v>
      </c>
      <c r="O3225" s="5">
        <f t="shared" si="304"/>
        <v>109.51612903225806</v>
      </c>
      <c r="P3225" s="6">
        <f t="shared" si="305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8"/>
        <v>42206.835370370376</v>
      </c>
      <c r="T3225" s="10">
        <f t="shared" si="30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8226</v>
      </c>
      <c r="I3226">
        <v>1484024400</v>
      </c>
      <c r="J3226">
        <v>1479932713</v>
      </c>
      <c r="K3226" t="b">
        <v>1</v>
      </c>
      <c r="L3226" s="7">
        <v>216</v>
      </c>
      <c r="M3226" t="b">
        <v>1</v>
      </c>
      <c r="N3226" t="s">
        <v>8251</v>
      </c>
      <c r="O3226" s="5">
        <f t="shared" si="304"/>
        <v>102.03333333333333</v>
      </c>
      <c r="P3226" s="6">
        <f t="shared" si="305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8"/>
        <v>42697.850844907407</v>
      </c>
      <c r="T3226" s="10">
        <f t="shared" si="30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8226</v>
      </c>
      <c r="I3227">
        <v>1464987600</v>
      </c>
      <c r="J3227">
        <v>1463145938</v>
      </c>
      <c r="K3227" t="b">
        <v>1</v>
      </c>
      <c r="L3227" s="7">
        <v>39</v>
      </c>
      <c r="M3227" t="b">
        <v>1</v>
      </c>
      <c r="N3227" t="s">
        <v>8251</v>
      </c>
      <c r="O3227" s="5">
        <f t="shared" si="304"/>
        <v>102.35000000000001</v>
      </c>
      <c r="P3227" s="6">
        <f t="shared" si="305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8"/>
        <v>42503.559467592597</v>
      </c>
      <c r="T3227" s="10">
        <f t="shared" si="30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8227</v>
      </c>
      <c r="I3228">
        <v>1446213612</v>
      </c>
      <c r="J3228">
        <v>1443621612</v>
      </c>
      <c r="K3228" t="b">
        <v>1</v>
      </c>
      <c r="L3228" s="7">
        <v>21</v>
      </c>
      <c r="M3228" t="b">
        <v>1</v>
      </c>
      <c r="N3228" t="s">
        <v>8251</v>
      </c>
      <c r="O3228" s="5">
        <f t="shared" si="304"/>
        <v>104.16666666666667</v>
      </c>
      <c r="P3228" s="6">
        <f t="shared" si="305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8"/>
        <v>42277.583472222221</v>
      </c>
      <c r="T3228" s="10">
        <f t="shared" si="30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8227</v>
      </c>
      <c r="I3229">
        <v>1484687436</v>
      </c>
      <c r="J3229">
        <v>1482095436</v>
      </c>
      <c r="K3229" t="b">
        <v>0</v>
      </c>
      <c r="L3229" s="7">
        <v>30</v>
      </c>
      <c r="M3229" t="b">
        <v>1</v>
      </c>
      <c r="N3229" t="s">
        <v>8251</v>
      </c>
      <c r="O3229" s="5">
        <f t="shared" si="304"/>
        <v>125</v>
      </c>
      <c r="P3229" s="6">
        <f t="shared" si="305"/>
        <v>50</v>
      </c>
      <c r="Q3229" t="str">
        <f t="shared" si="306"/>
        <v>theater</v>
      </c>
      <c r="R3229" t="str">
        <f t="shared" si="307"/>
        <v>plays</v>
      </c>
      <c r="S3229" s="10">
        <f t="shared" si="308"/>
        <v>42722.882361111115</v>
      </c>
      <c r="T3229" s="10">
        <f t="shared" si="30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8226</v>
      </c>
      <c r="I3230">
        <v>1450328340</v>
      </c>
      <c r="J3230">
        <v>1447606884</v>
      </c>
      <c r="K3230" t="b">
        <v>1</v>
      </c>
      <c r="L3230" s="7">
        <v>37</v>
      </c>
      <c r="M3230" t="b">
        <v>1</v>
      </c>
      <c r="N3230" t="s">
        <v>8251</v>
      </c>
      <c r="O3230" s="5">
        <f t="shared" si="304"/>
        <v>102.34285714285714</v>
      </c>
      <c r="P3230" s="6">
        <f t="shared" si="305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8"/>
        <v>42323.70930555556</v>
      </c>
      <c r="T3230" s="10">
        <f t="shared" si="30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8226</v>
      </c>
      <c r="I3231">
        <v>1416470398</v>
      </c>
      <c r="J3231">
        <v>1413874798</v>
      </c>
      <c r="K3231" t="b">
        <v>1</v>
      </c>
      <c r="L3231" s="7">
        <v>202</v>
      </c>
      <c r="M3231" t="b">
        <v>1</v>
      </c>
      <c r="N3231" t="s">
        <v>8251</v>
      </c>
      <c r="O3231" s="5">
        <f t="shared" si="304"/>
        <v>107.86500000000001</v>
      </c>
      <c r="P3231" s="6">
        <f t="shared" si="305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8"/>
        <v>41933.291643518518</v>
      </c>
      <c r="T3231" s="10">
        <f t="shared" si="30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8226</v>
      </c>
      <c r="I3232">
        <v>1412135940</v>
      </c>
      <c r="J3232">
        <v>1410840126</v>
      </c>
      <c r="K3232" t="b">
        <v>1</v>
      </c>
      <c r="L3232" s="7">
        <v>37</v>
      </c>
      <c r="M3232" t="b">
        <v>1</v>
      </c>
      <c r="N3232" t="s">
        <v>8251</v>
      </c>
      <c r="O3232" s="5">
        <f t="shared" si="304"/>
        <v>109.88461538461539</v>
      </c>
      <c r="P3232" s="6">
        <f t="shared" si="305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8"/>
        <v>41898.168125000004</v>
      </c>
      <c r="T3232" s="10">
        <f t="shared" si="30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8226</v>
      </c>
      <c r="I3233">
        <v>1460846347</v>
      </c>
      <c r="J3233">
        <v>1458254347</v>
      </c>
      <c r="K3233" t="b">
        <v>0</v>
      </c>
      <c r="L3233" s="7">
        <v>28</v>
      </c>
      <c r="M3233" t="b">
        <v>1</v>
      </c>
      <c r="N3233" t="s">
        <v>8251</v>
      </c>
      <c r="O3233" s="5">
        <f t="shared" si="304"/>
        <v>161</v>
      </c>
      <c r="P3233" s="6">
        <f t="shared" si="305"/>
        <v>57.5</v>
      </c>
      <c r="Q3233" t="str">
        <f t="shared" si="306"/>
        <v>theater</v>
      </c>
      <c r="R3233" t="str">
        <f t="shared" si="307"/>
        <v>plays</v>
      </c>
      <c r="S3233" s="10">
        <f t="shared" si="308"/>
        <v>42446.943831018521</v>
      </c>
      <c r="T3233" s="10">
        <f t="shared" si="30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8226</v>
      </c>
      <c r="I3234">
        <v>1462334340</v>
      </c>
      <c r="J3234">
        <v>1459711917</v>
      </c>
      <c r="K3234" t="b">
        <v>1</v>
      </c>
      <c r="L3234" s="7">
        <v>26</v>
      </c>
      <c r="M3234" t="b">
        <v>1</v>
      </c>
      <c r="N3234" t="s">
        <v>8251</v>
      </c>
      <c r="O3234" s="5">
        <f t="shared" si="304"/>
        <v>131.20000000000002</v>
      </c>
      <c r="P3234" s="6">
        <f t="shared" si="305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8"/>
        <v>42463.81385416667</v>
      </c>
      <c r="T3234" s="10">
        <f t="shared" si="30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8226</v>
      </c>
      <c r="I3235">
        <v>1488482355</v>
      </c>
      <c r="J3235">
        <v>1485890355</v>
      </c>
      <c r="K3235" t="b">
        <v>0</v>
      </c>
      <c r="L3235" s="7">
        <v>61</v>
      </c>
      <c r="M3235" t="b">
        <v>1</v>
      </c>
      <c r="N3235" t="s">
        <v>8251</v>
      </c>
      <c r="O3235" s="5">
        <f t="shared" si="304"/>
        <v>118.8</v>
      </c>
      <c r="P3235" s="6">
        <f t="shared" si="305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8"/>
        <v>42766.805034722223</v>
      </c>
      <c r="T3235" s="10">
        <f t="shared" si="30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8227</v>
      </c>
      <c r="I3236">
        <v>1485991860</v>
      </c>
      <c r="J3236">
        <v>1483124208</v>
      </c>
      <c r="K3236" t="b">
        <v>0</v>
      </c>
      <c r="L3236" s="7">
        <v>115</v>
      </c>
      <c r="M3236" t="b">
        <v>1</v>
      </c>
      <c r="N3236" t="s">
        <v>8251</v>
      </c>
      <c r="O3236" s="5">
        <f t="shared" si="304"/>
        <v>100.39275000000001</v>
      </c>
      <c r="P3236" s="6">
        <f t="shared" si="305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8"/>
        <v>42734.789444444439</v>
      </c>
      <c r="T3236" s="10">
        <f t="shared" si="30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8226</v>
      </c>
      <c r="I3237">
        <v>1467361251</v>
      </c>
      <c r="J3237">
        <v>1464769251</v>
      </c>
      <c r="K3237" t="b">
        <v>1</v>
      </c>
      <c r="L3237" s="7">
        <v>181</v>
      </c>
      <c r="M3237" t="b">
        <v>1</v>
      </c>
      <c r="N3237" t="s">
        <v>8251</v>
      </c>
      <c r="O3237" s="5">
        <f t="shared" si="304"/>
        <v>103.20666666666666</v>
      </c>
      <c r="P3237" s="6">
        <f t="shared" si="305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8"/>
        <v>42522.347812499997</v>
      </c>
      <c r="T3237" s="10">
        <f t="shared" si="30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8226</v>
      </c>
      <c r="I3238">
        <v>1482962433</v>
      </c>
      <c r="J3238">
        <v>1480370433</v>
      </c>
      <c r="K3238" t="b">
        <v>0</v>
      </c>
      <c r="L3238" s="7">
        <v>110</v>
      </c>
      <c r="M3238" t="b">
        <v>1</v>
      </c>
      <c r="N3238" t="s">
        <v>8251</v>
      </c>
      <c r="O3238" s="5">
        <f t="shared" si="304"/>
        <v>100.6</v>
      </c>
      <c r="P3238" s="6">
        <f t="shared" si="305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8"/>
        <v>42702.917048611111</v>
      </c>
      <c r="T3238" s="10">
        <f t="shared" si="30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8226</v>
      </c>
      <c r="I3239">
        <v>1443499140</v>
      </c>
      <c r="J3239">
        <v>1441452184</v>
      </c>
      <c r="K3239" t="b">
        <v>1</v>
      </c>
      <c r="L3239" s="7">
        <v>269</v>
      </c>
      <c r="M3239" t="b">
        <v>1</v>
      </c>
      <c r="N3239" t="s">
        <v>8251</v>
      </c>
      <c r="O3239" s="5">
        <f t="shared" si="304"/>
        <v>100.78754285714287</v>
      </c>
      <c r="P3239" s="6">
        <f t="shared" si="305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8"/>
        <v>42252.474351851852</v>
      </c>
      <c r="T3239" s="10">
        <f t="shared" si="30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8227</v>
      </c>
      <c r="I3240">
        <v>1435752898</v>
      </c>
      <c r="J3240">
        <v>1433160898</v>
      </c>
      <c r="K3240" t="b">
        <v>1</v>
      </c>
      <c r="L3240" s="7">
        <v>79</v>
      </c>
      <c r="M3240" t="b">
        <v>1</v>
      </c>
      <c r="N3240" t="s">
        <v>8251</v>
      </c>
      <c r="O3240" s="5">
        <f t="shared" si="304"/>
        <v>112.32142857142857</v>
      </c>
      <c r="P3240" s="6">
        <f t="shared" si="305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8"/>
        <v>42156.510393518518</v>
      </c>
      <c r="T3240" s="10">
        <f t="shared" si="30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8227</v>
      </c>
      <c r="I3241">
        <v>1445817540</v>
      </c>
      <c r="J3241">
        <v>1443665293</v>
      </c>
      <c r="K3241" t="b">
        <v>1</v>
      </c>
      <c r="L3241" s="7">
        <v>104</v>
      </c>
      <c r="M3241" t="b">
        <v>1</v>
      </c>
      <c r="N3241" t="s">
        <v>8251</v>
      </c>
      <c r="O3241" s="5">
        <f t="shared" si="304"/>
        <v>105.91914022517912</v>
      </c>
      <c r="P3241" s="6">
        <f t="shared" si="305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8"/>
        <v>42278.089039351849</v>
      </c>
      <c r="T3241" s="10">
        <f t="shared" si="30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8227</v>
      </c>
      <c r="I3242">
        <v>1487286000</v>
      </c>
      <c r="J3242">
        <v>1484843948</v>
      </c>
      <c r="K3242" t="b">
        <v>0</v>
      </c>
      <c r="L3242" s="7">
        <v>34</v>
      </c>
      <c r="M3242" t="b">
        <v>1</v>
      </c>
      <c r="N3242" t="s">
        <v>8251</v>
      </c>
      <c r="O3242" s="5">
        <f t="shared" si="304"/>
        <v>100.56666666666668</v>
      </c>
      <c r="P3242" s="6">
        <f t="shared" si="305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8"/>
        <v>42754.693842592591</v>
      </c>
      <c r="T3242" s="10">
        <f t="shared" si="30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8226</v>
      </c>
      <c r="I3243">
        <v>1413269940</v>
      </c>
      <c r="J3243">
        <v>1410421670</v>
      </c>
      <c r="K3243" t="b">
        <v>1</v>
      </c>
      <c r="L3243" s="7">
        <v>167</v>
      </c>
      <c r="M3243" t="b">
        <v>1</v>
      </c>
      <c r="N3243" t="s">
        <v>8251</v>
      </c>
      <c r="O3243" s="5">
        <f t="shared" si="304"/>
        <v>115.30588235294117</v>
      </c>
      <c r="P3243" s="6">
        <f t="shared" si="305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8"/>
        <v>41893.324884259258</v>
      </c>
      <c r="T3243" s="10">
        <f t="shared" si="30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8226</v>
      </c>
      <c r="I3244">
        <v>1411150092</v>
      </c>
      <c r="J3244">
        <v>1408558092</v>
      </c>
      <c r="K3244" t="b">
        <v>1</v>
      </c>
      <c r="L3244" s="7">
        <v>183</v>
      </c>
      <c r="M3244" t="b">
        <v>1</v>
      </c>
      <c r="N3244" t="s">
        <v>8251</v>
      </c>
      <c r="O3244" s="5">
        <f t="shared" si="304"/>
        <v>127.30419999999999</v>
      </c>
      <c r="P3244" s="6">
        <f t="shared" si="305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8"/>
        <v>41871.755694444444</v>
      </c>
      <c r="T3244" s="10">
        <f t="shared" si="30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8226</v>
      </c>
      <c r="I3245">
        <v>1444348800</v>
      </c>
      <c r="J3245">
        <v>1442283562</v>
      </c>
      <c r="K3245" t="b">
        <v>1</v>
      </c>
      <c r="L3245" s="7">
        <v>71</v>
      </c>
      <c r="M3245" t="b">
        <v>1</v>
      </c>
      <c r="N3245" t="s">
        <v>8251</v>
      </c>
      <c r="O3245" s="5">
        <f t="shared" si="304"/>
        <v>102.83750000000001</v>
      </c>
      <c r="P3245" s="6">
        <f t="shared" si="305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8"/>
        <v>42262.096782407403</v>
      </c>
      <c r="T3245" s="10">
        <f t="shared" si="30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8227</v>
      </c>
      <c r="I3246">
        <v>1480613982</v>
      </c>
      <c r="J3246">
        <v>1478018382</v>
      </c>
      <c r="K3246" t="b">
        <v>0</v>
      </c>
      <c r="L3246" s="7">
        <v>69</v>
      </c>
      <c r="M3246" t="b">
        <v>1</v>
      </c>
      <c r="N3246" t="s">
        <v>8251</v>
      </c>
      <c r="O3246" s="5">
        <f t="shared" si="304"/>
        <v>102.9375</v>
      </c>
      <c r="P3246" s="6">
        <f t="shared" si="305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8"/>
        <v>42675.694236111114</v>
      </c>
      <c r="T3246" s="10">
        <f t="shared" si="30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8226</v>
      </c>
      <c r="I3247">
        <v>1434074400</v>
      </c>
      <c r="J3247">
        <v>1431354258</v>
      </c>
      <c r="K3247" t="b">
        <v>0</v>
      </c>
      <c r="L3247" s="7">
        <v>270</v>
      </c>
      <c r="M3247" t="b">
        <v>1</v>
      </c>
      <c r="N3247" t="s">
        <v>8251</v>
      </c>
      <c r="O3247" s="5">
        <f t="shared" ref="O3247:O3310" si="310">(E3247/D3247)*100</f>
        <v>104.3047619047619</v>
      </c>
      <c r="P3247" s="6">
        <f t="shared" si="305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8"/>
        <v>42135.60020833333</v>
      </c>
      <c r="T3247" s="10">
        <f t="shared" si="30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8226</v>
      </c>
      <c r="I3248">
        <v>1442030340</v>
      </c>
      <c r="J3248">
        <v>1439551200</v>
      </c>
      <c r="K3248" t="b">
        <v>1</v>
      </c>
      <c r="L3248" s="7">
        <v>193</v>
      </c>
      <c r="M3248" t="b">
        <v>1</v>
      </c>
      <c r="N3248" t="s">
        <v>8251</v>
      </c>
      <c r="O3248" s="5">
        <f t="shared" si="310"/>
        <v>111.22000000000001</v>
      </c>
      <c r="P3248" s="6">
        <f t="shared" si="305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8"/>
        <v>42230.472222222219</v>
      </c>
      <c r="T3248" s="10">
        <f t="shared" si="30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8227</v>
      </c>
      <c r="I3249">
        <v>1436696712</v>
      </c>
      <c r="J3249">
        <v>1434104712</v>
      </c>
      <c r="K3249" t="b">
        <v>1</v>
      </c>
      <c r="L3249" s="7">
        <v>57</v>
      </c>
      <c r="M3249" t="b">
        <v>1</v>
      </c>
      <c r="N3249" t="s">
        <v>8251</v>
      </c>
      <c r="O3249" s="5">
        <f t="shared" si="310"/>
        <v>105.86</v>
      </c>
      <c r="P3249" s="6">
        <f t="shared" si="305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8"/>
        <v>42167.434166666666</v>
      </c>
      <c r="T3249" s="10">
        <f t="shared" si="30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8226</v>
      </c>
      <c r="I3250">
        <v>1428178757</v>
      </c>
      <c r="J3250">
        <v>1425590357</v>
      </c>
      <c r="K3250" t="b">
        <v>1</v>
      </c>
      <c r="L3250" s="7">
        <v>200</v>
      </c>
      <c r="M3250" t="b">
        <v>1</v>
      </c>
      <c r="N3250" t="s">
        <v>8251</v>
      </c>
      <c r="O3250" s="5">
        <f t="shared" si="310"/>
        <v>100.79166666666666</v>
      </c>
      <c r="P3250" s="6">
        <f t="shared" si="305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8"/>
        <v>42068.888391203705</v>
      </c>
      <c r="T3250" s="10">
        <f t="shared" si="30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8226</v>
      </c>
      <c r="I3251">
        <v>1434822914</v>
      </c>
      <c r="J3251">
        <v>1432230914</v>
      </c>
      <c r="K3251" t="b">
        <v>1</v>
      </c>
      <c r="L3251" s="7">
        <v>88</v>
      </c>
      <c r="M3251" t="b">
        <v>1</v>
      </c>
      <c r="N3251" t="s">
        <v>8251</v>
      </c>
      <c r="O3251" s="5">
        <f t="shared" si="310"/>
        <v>104.92727272727274</v>
      </c>
      <c r="P3251" s="6">
        <f t="shared" si="305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8"/>
        <v>42145.746689814812</v>
      </c>
      <c r="T3251" s="10">
        <f t="shared" si="30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8226</v>
      </c>
      <c r="I3252">
        <v>1415213324</v>
      </c>
      <c r="J3252">
        <v>1412617724</v>
      </c>
      <c r="K3252" t="b">
        <v>1</v>
      </c>
      <c r="L3252" s="7">
        <v>213</v>
      </c>
      <c r="M3252" t="b">
        <v>1</v>
      </c>
      <c r="N3252" t="s">
        <v>8251</v>
      </c>
      <c r="O3252" s="5">
        <f t="shared" si="310"/>
        <v>101.55199999999999</v>
      </c>
      <c r="P3252" s="6">
        <f t="shared" si="305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8"/>
        <v>41918.742175925923</v>
      </c>
      <c r="T3252" s="10">
        <f t="shared" si="30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8226</v>
      </c>
      <c r="I3253">
        <v>1434907966</v>
      </c>
      <c r="J3253">
        <v>1432315966</v>
      </c>
      <c r="K3253" t="b">
        <v>1</v>
      </c>
      <c r="L3253" s="7">
        <v>20</v>
      </c>
      <c r="M3253" t="b">
        <v>1</v>
      </c>
      <c r="N3253" t="s">
        <v>8251</v>
      </c>
      <c r="O3253" s="5">
        <f t="shared" si="310"/>
        <v>110.73333333333333</v>
      </c>
      <c r="P3253" s="6">
        <f t="shared" si="305"/>
        <v>83.05</v>
      </c>
      <c r="Q3253" t="str">
        <f t="shared" si="306"/>
        <v>theater</v>
      </c>
      <c r="R3253" t="str">
        <f t="shared" si="307"/>
        <v>plays</v>
      </c>
      <c r="S3253" s="10">
        <f t="shared" si="308"/>
        <v>42146.731087962966</v>
      </c>
      <c r="T3253" s="10">
        <f t="shared" si="30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8227</v>
      </c>
      <c r="I3254">
        <v>1473247240</v>
      </c>
      <c r="J3254">
        <v>1470655240</v>
      </c>
      <c r="K3254" t="b">
        <v>1</v>
      </c>
      <c r="L3254" s="7">
        <v>50</v>
      </c>
      <c r="M3254" t="b">
        <v>1</v>
      </c>
      <c r="N3254" t="s">
        <v>8251</v>
      </c>
      <c r="O3254" s="5">
        <f t="shared" si="310"/>
        <v>127.82222222222221</v>
      </c>
      <c r="P3254" s="6">
        <f t="shared" si="305"/>
        <v>57.52</v>
      </c>
      <c r="Q3254" t="str">
        <f t="shared" si="306"/>
        <v>theater</v>
      </c>
      <c r="R3254" t="str">
        <f t="shared" si="307"/>
        <v>plays</v>
      </c>
      <c r="S3254" s="10">
        <f t="shared" si="308"/>
        <v>42590.472685185188</v>
      </c>
      <c r="T3254" s="10">
        <f t="shared" si="30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8226</v>
      </c>
      <c r="I3255">
        <v>1473306300</v>
      </c>
      <c r="J3255">
        <v>1471701028</v>
      </c>
      <c r="K3255" t="b">
        <v>1</v>
      </c>
      <c r="L3255" s="7">
        <v>115</v>
      </c>
      <c r="M3255" t="b">
        <v>1</v>
      </c>
      <c r="N3255" t="s">
        <v>8251</v>
      </c>
      <c r="O3255" s="5">
        <f t="shared" si="310"/>
        <v>101.82500000000002</v>
      </c>
      <c r="P3255" s="6">
        <f t="shared" si="305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8"/>
        <v>42602.576712962968</v>
      </c>
      <c r="T3255" s="10">
        <f t="shared" si="30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8227</v>
      </c>
      <c r="I3256">
        <v>1427331809</v>
      </c>
      <c r="J3256">
        <v>1424743409</v>
      </c>
      <c r="K3256" t="b">
        <v>1</v>
      </c>
      <c r="L3256" s="7">
        <v>186</v>
      </c>
      <c r="M3256" t="b">
        <v>1</v>
      </c>
      <c r="N3256" t="s">
        <v>8251</v>
      </c>
      <c r="O3256" s="5">
        <f t="shared" si="310"/>
        <v>101.25769230769231</v>
      </c>
      <c r="P3256" s="6">
        <f t="shared" si="305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8"/>
        <v>42059.085752314815</v>
      </c>
      <c r="T3256" s="10">
        <f t="shared" si="30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8227</v>
      </c>
      <c r="I3257">
        <v>1412706375</v>
      </c>
      <c r="J3257">
        <v>1410114375</v>
      </c>
      <c r="K3257" t="b">
        <v>1</v>
      </c>
      <c r="L3257" s="7">
        <v>18</v>
      </c>
      <c r="M3257" t="b">
        <v>1</v>
      </c>
      <c r="N3257" t="s">
        <v>8251</v>
      </c>
      <c r="O3257" s="5">
        <f t="shared" si="310"/>
        <v>175</v>
      </c>
      <c r="P3257" s="6">
        <f t="shared" si="305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8"/>
        <v>41889.768229166664</v>
      </c>
      <c r="T3257" s="10">
        <f t="shared" si="30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8226</v>
      </c>
      <c r="I3258">
        <v>1433995140</v>
      </c>
      <c r="J3258">
        <v>1432129577</v>
      </c>
      <c r="K3258" t="b">
        <v>1</v>
      </c>
      <c r="L3258" s="7">
        <v>176</v>
      </c>
      <c r="M3258" t="b">
        <v>1</v>
      </c>
      <c r="N3258" t="s">
        <v>8251</v>
      </c>
      <c r="O3258" s="5">
        <f t="shared" si="310"/>
        <v>128.06</v>
      </c>
      <c r="P3258" s="6">
        <f t="shared" si="305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8"/>
        <v>42144.573807870373</v>
      </c>
      <c r="T3258" s="10">
        <f t="shared" si="30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8227</v>
      </c>
      <c r="I3259">
        <v>1487769952</v>
      </c>
      <c r="J3259">
        <v>1485177952</v>
      </c>
      <c r="K3259" t="b">
        <v>0</v>
      </c>
      <c r="L3259" s="7">
        <v>41</v>
      </c>
      <c r="M3259" t="b">
        <v>1</v>
      </c>
      <c r="N3259" t="s">
        <v>8251</v>
      </c>
      <c r="O3259" s="5">
        <f t="shared" si="310"/>
        <v>106.29949999999999</v>
      </c>
      <c r="P3259" s="6">
        <f t="shared" si="305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8"/>
        <v>42758.559629629628</v>
      </c>
      <c r="T3259" s="10">
        <f t="shared" si="30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8226</v>
      </c>
      <c r="I3260">
        <v>1420751861</v>
      </c>
      <c r="J3260">
        <v>1418159861</v>
      </c>
      <c r="K3260" t="b">
        <v>1</v>
      </c>
      <c r="L3260" s="7">
        <v>75</v>
      </c>
      <c r="M3260" t="b">
        <v>1</v>
      </c>
      <c r="N3260" t="s">
        <v>8251</v>
      </c>
      <c r="O3260" s="5">
        <f t="shared" si="310"/>
        <v>105.21428571428571</v>
      </c>
      <c r="P3260" s="6">
        <f t="shared" si="305"/>
        <v>98.2</v>
      </c>
      <c r="Q3260" t="str">
        <f t="shared" si="306"/>
        <v>theater</v>
      </c>
      <c r="R3260" t="str">
        <f t="shared" si="307"/>
        <v>plays</v>
      </c>
      <c r="S3260" s="10">
        <f t="shared" si="308"/>
        <v>41982.887280092589</v>
      </c>
      <c r="T3260" s="10">
        <f t="shared" si="30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8226</v>
      </c>
      <c r="I3261">
        <v>1475294340</v>
      </c>
      <c r="J3261">
        <v>1472753745</v>
      </c>
      <c r="K3261" t="b">
        <v>1</v>
      </c>
      <c r="L3261" s="7">
        <v>97</v>
      </c>
      <c r="M3261" t="b">
        <v>1</v>
      </c>
      <c r="N3261" t="s">
        <v>8251</v>
      </c>
      <c r="O3261" s="5">
        <f t="shared" si="310"/>
        <v>106.16782608695652</v>
      </c>
      <c r="P3261" s="6">
        <f t="shared" si="305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8"/>
        <v>42614.760937500003</v>
      </c>
      <c r="T3261" s="10">
        <f t="shared" si="30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8226</v>
      </c>
      <c r="I3262">
        <v>1448903318</v>
      </c>
      <c r="J3262">
        <v>1445875718</v>
      </c>
      <c r="K3262" t="b">
        <v>1</v>
      </c>
      <c r="L3262" s="7">
        <v>73</v>
      </c>
      <c r="M3262" t="b">
        <v>1</v>
      </c>
      <c r="N3262" t="s">
        <v>8251</v>
      </c>
      <c r="O3262" s="5">
        <f t="shared" si="310"/>
        <v>109.24000000000001</v>
      </c>
      <c r="P3262" s="6">
        <f t="shared" si="305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8"/>
        <v>42303.672662037032</v>
      </c>
      <c r="T3262" s="10">
        <f t="shared" si="30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8226</v>
      </c>
      <c r="I3263">
        <v>1437067476</v>
      </c>
      <c r="J3263">
        <v>1434475476</v>
      </c>
      <c r="K3263" t="b">
        <v>1</v>
      </c>
      <c r="L3263" s="7">
        <v>49</v>
      </c>
      <c r="M3263" t="b">
        <v>1</v>
      </c>
      <c r="N3263" t="s">
        <v>8251</v>
      </c>
      <c r="O3263" s="5">
        <f t="shared" si="310"/>
        <v>100.45454545454547</v>
      </c>
      <c r="P3263" s="6">
        <f t="shared" si="305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8"/>
        <v>42171.725416666668</v>
      </c>
      <c r="T3263" s="10">
        <f t="shared" si="30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8226</v>
      </c>
      <c r="I3264">
        <v>1419220800</v>
      </c>
      <c r="J3264">
        <v>1416555262</v>
      </c>
      <c r="K3264" t="b">
        <v>1</v>
      </c>
      <c r="L3264" s="7">
        <v>134</v>
      </c>
      <c r="M3264" t="b">
        <v>1</v>
      </c>
      <c r="N3264" t="s">
        <v>8251</v>
      </c>
      <c r="O3264" s="5">
        <f t="shared" si="310"/>
        <v>103.04098360655738</v>
      </c>
      <c r="P3264" s="6">
        <f t="shared" si="305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8"/>
        <v>41964.315532407403</v>
      </c>
      <c r="T3264" s="10">
        <f t="shared" si="30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8226</v>
      </c>
      <c r="I3265">
        <v>1446238800</v>
      </c>
      <c r="J3265">
        <v>1444220588</v>
      </c>
      <c r="K3265" t="b">
        <v>1</v>
      </c>
      <c r="L3265" s="7">
        <v>68</v>
      </c>
      <c r="M3265" t="b">
        <v>1</v>
      </c>
      <c r="N3265" t="s">
        <v>8251</v>
      </c>
      <c r="O3265" s="5">
        <f t="shared" si="310"/>
        <v>112.1664</v>
      </c>
      <c r="P3265" s="6">
        <f t="shared" si="305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8"/>
        <v>42284.516064814816</v>
      </c>
      <c r="T3265" s="10">
        <f t="shared" si="30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8226</v>
      </c>
      <c r="I3266">
        <v>1422482400</v>
      </c>
      <c r="J3266">
        <v>1421089938</v>
      </c>
      <c r="K3266" t="b">
        <v>1</v>
      </c>
      <c r="L3266" s="7">
        <v>49</v>
      </c>
      <c r="M3266" t="b">
        <v>1</v>
      </c>
      <c r="N3266" t="s">
        <v>8251</v>
      </c>
      <c r="O3266" s="5">
        <f t="shared" si="310"/>
        <v>103</v>
      </c>
      <c r="P3266" s="6">
        <f t="shared" si="305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8"/>
        <v>42016.800208333334</v>
      </c>
      <c r="T3266" s="10">
        <f t="shared" si="30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8224</v>
      </c>
      <c r="H3267" t="s">
        <v>8229</v>
      </c>
      <c r="I3267">
        <v>1449162000</v>
      </c>
      <c r="J3267">
        <v>1446570315</v>
      </c>
      <c r="K3267" t="b">
        <v>1</v>
      </c>
      <c r="L3267" s="7">
        <v>63</v>
      </c>
      <c r="M3267" t="b">
        <v>1</v>
      </c>
      <c r="N3267" t="s">
        <v>8251</v>
      </c>
      <c r="O3267" s="5">
        <f t="shared" si="310"/>
        <v>164</v>
      </c>
      <c r="P3267" s="6">
        <f t="shared" ref="P3267:P3330" si="311">IF(L3267,E3267/L3267,0)</f>
        <v>70.285714285714292</v>
      </c>
      <c r="Q3267" t="str">
        <f t="shared" ref="Q3267:Q3330" si="312">LEFT(N3267,SEARCH("/",N3267,1)-1)</f>
        <v>theater</v>
      </c>
      <c r="R3267" t="str">
        <f t="shared" ref="R3267:R3330" si="313">RIGHT(N3267,LEN(N3267)-SEARCH("/",N3267))</f>
        <v>plays</v>
      </c>
      <c r="S3267" s="10">
        <f t="shared" ref="S3267:S3330" si="314">(((J3267/60)/60/24)+DATE(1970,1,1))</f>
        <v>42311.711979166663</v>
      </c>
      <c r="T3267" s="10">
        <f t="shared" ref="T3267:T3330" si="315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8226</v>
      </c>
      <c r="I3268">
        <v>1434142800</v>
      </c>
      <c r="J3268">
        <v>1431435122</v>
      </c>
      <c r="K3268" t="b">
        <v>1</v>
      </c>
      <c r="L3268" s="7">
        <v>163</v>
      </c>
      <c r="M3268" t="b">
        <v>1</v>
      </c>
      <c r="N3268" t="s">
        <v>8251</v>
      </c>
      <c r="O3268" s="5">
        <f t="shared" si="310"/>
        <v>131.28333333333333</v>
      </c>
      <c r="P3268" s="6">
        <f t="shared" si="311"/>
        <v>48.325153374233132</v>
      </c>
      <c r="Q3268" t="str">
        <f t="shared" si="312"/>
        <v>theater</v>
      </c>
      <c r="R3268" t="str">
        <f t="shared" si="313"/>
        <v>plays</v>
      </c>
      <c r="S3268" s="10">
        <f t="shared" si="314"/>
        <v>42136.536134259266</v>
      </c>
      <c r="T3268" s="10">
        <f t="shared" si="31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8226</v>
      </c>
      <c r="I3269">
        <v>1437156660</v>
      </c>
      <c r="J3269">
        <v>1434564660</v>
      </c>
      <c r="K3269" t="b">
        <v>1</v>
      </c>
      <c r="L3269" s="7">
        <v>288</v>
      </c>
      <c r="M3269" t="b">
        <v>1</v>
      </c>
      <c r="N3269" t="s">
        <v>8251</v>
      </c>
      <c r="O3269" s="5">
        <f t="shared" si="310"/>
        <v>102.1</v>
      </c>
      <c r="P3269" s="6">
        <f t="shared" si="311"/>
        <v>53.177083333333336</v>
      </c>
      <c r="Q3269" t="str">
        <f t="shared" si="312"/>
        <v>theater</v>
      </c>
      <c r="R3269" t="str">
        <f t="shared" si="313"/>
        <v>plays</v>
      </c>
      <c r="S3269" s="10">
        <f t="shared" si="314"/>
        <v>42172.757638888885</v>
      </c>
      <c r="T3269" s="10">
        <f t="shared" si="31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8226</v>
      </c>
      <c r="I3270">
        <v>1472074928</v>
      </c>
      <c r="J3270">
        <v>1470692528</v>
      </c>
      <c r="K3270" t="b">
        <v>1</v>
      </c>
      <c r="L3270" s="7">
        <v>42</v>
      </c>
      <c r="M3270" t="b">
        <v>1</v>
      </c>
      <c r="N3270" t="s">
        <v>8251</v>
      </c>
      <c r="O3270" s="5">
        <f t="shared" si="310"/>
        <v>128</v>
      </c>
      <c r="P3270" s="6">
        <f t="shared" si="311"/>
        <v>60.952380952380949</v>
      </c>
      <c r="Q3270" t="str">
        <f t="shared" si="312"/>
        <v>theater</v>
      </c>
      <c r="R3270" t="str">
        <f t="shared" si="313"/>
        <v>plays</v>
      </c>
      <c r="S3270" s="10">
        <f t="shared" si="314"/>
        <v>42590.90425925926</v>
      </c>
      <c r="T3270" s="10">
        <f t="shared" si="31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8227</v>
      </c>
      <c r="I3271">
        <v>1434452400</v>
      </c>
      <c r="J3271">
        <v>1431509397</v>
      </c>
      <c r="K3271" t="b">
        <v>1</v>
      </c>
      <c r="L3271" s="7">
        <v>70</v>
      </c>
      <c r="M3271" t="b">
        <v>1</v>
      </c>
      <c r="N3271" t="s">
        <v>8251</v>
      </c>
      <c r="O3271" s="5">
        <f t="shared" si="310"/>
        <v>101.49999999999999</v>
      </c>
      <c r="P3271" s="6">
        <f t="shared" si="311"/>
        <v>116</v>
      </c>
      <c r="Q3271" t="str">
        <f t="shared" si="312"/>
        <v>theater</v>
      </c>
      <c r="R3271" t="str">
        <f t="shared" si="313"/>
        <v>plays</v>
      </c>
      <c r="S3271" s="10">
        <f t="shared" si="314"/>
        <v>42137.395798611105</v>
      </c>
      <c r="T3271" s="10">
        <f t="shared" si="31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8227</v>
      </c>
      <c r="I3272">
        <v>1436705265</v>
      </c>
      <c r="J3272">
        <v>1434113265</v>
      </c>
      <c r="K3272" t="b">
        <v>1</v>
      </c>
      <c r="L3272" s="7">
        <v>30</v>
      </c>
      <c r="M3272" t="b">
        <v>1</v>
      </c>
      <c r="N3272" t="s">
        <v>8251</v>
      </c>
      <c r="O3272" s="5">
        <f t="shared" si="310"/>
        <v>101.66666666666666</v>
      </c>
      <c r="P3272" s="6">
        <f t="shared" si="311"/>
        <v>61</v>
      </c>
      <c r="Q3272" t="str">
        <f t="shared" si="312"/>
        <v>theater</v>
      </c>
      <c r="R3272" t="str">
        <f t="shared" si="313"/>
        <v>plays</v>
      </c>
      <c r="S3272" s="10">
        <f t="shared" si="314"/>
        <v>42167.533159722225</v>
      </c>
      <c r="T3272" s="10">
        <f t="shared" si="31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8227</v>
      </c>
      <c r="I3273">
        <v>1414927775</v>
      </c>
      <c r="J3273">
        <v>1412332175</v>
      </c>
      <c r="K3273" t="b">
        <v>1</v>
      </c>
      <c r="L3273" s="7">
        <v>51</v>
      </c>
      <c r="M3273" t="b">
        <v>1</v>
      </c>
      <c r="N3273" t="s">
        <v>8251</v>
      </c>
      <c r="O3273" s="5">
        <f t="shared" si="310"/>
        <v>130</v>
      </c>
      <c r="P3273" s="6">
        <f t="shared" si="311"/>
        <v>38.235294117647058</v>
      </c>
      <c r="Q3273" t="str">
        <f t="shared" si="312"/>
        <v>theater</v>
      </c>
      <c r="R3273" t="str">
        <f t="shared" si="313"/>
        <v>plays</v>
      </c>
      <c r="S3273" s="10">
        <f t="shared" si="314"/>
        <v>41915.437210648146</v>
      </c>
      <c r="T3273" s="10">
        <f t="shared" si="31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8226</v>
      </c>
      <c r="I3274">
        <v>1446814809</v>
      </c>
      <c r="J3274">
        <v>1444219209</v>
      </c>
      <c r="K3274" t="b">
        <v>1</v>
      </c>
      <c r="L3274" s="7">
        <v>145</v>
      </c>
      <c r="M3274" t="b">
        <v>1</v>
      </c>
      <c r="N3274" t="s">
        <v>8251</v>
      </c>
      <c r="O3274" s="5">
        <f t="shared" si="310"/>
        <v>154.43</v>
      </c>
      <c r="P3274" s="6">
        <f t="shared" si="311"/>
        <v>106.50344827586207</v>
      </c>
      <c r="Q3274" t="str">
        <f t="shared" si="312"/>
        <v>theater</v>
      </c>
      <c r="R3274" t="str">
        <f t="shared" si="313"/>
        <v>plays</v>
      </c>
      <c r="S3274" s="10">
        <f t="shared" si="314"/>
        <v>42284.500104166669</v>
      </c>
      <c r="T3274" s="10">
        <f t="shared" si="31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8226</v>
      </c>
      <c r="I3275">
        <v>1473879600</v>
      </c>
      <c r="J3275">
        <v>1472498042</v>
      </c>
      <c r="K3275" t="b">
        <v>1</v>
      </c>
      <c r="L3275" s="7">
        <v>21</v>
      </c>
      <c r="M3275" t="b">
        <v>1</v>
      </c>
      <c r="N3275" t="s">
        <v>8251</v>
      </c>
      <c r="O3275" s="5">
        <f t="shared" si="310"/>
        <v>107.4</v>
      </c>
      <c r="P3275" s="6">
        <f t="shared" si="311"/>
        <v>204.57142857142858</v>
      </c>
      <c r="Q3275" t="str">
        <f t="shared" si="312"/>
        <v>theater</v>
      </c>
      <c r="R3275" t="str">
        <f t="shared" si="313"/>
        <v>plays</v>
      </c>
      <c r="S3275" s="10">
        <f t="shared" si="314"/>
        <v>42611.801412037035</v>
      </c>
      <c r="T3275" s="10">
        <f t="shared" si="31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8226</v>
      </c>
      <c r="I3276">
        <v>1458075600</v>
      </c>
      <c r="J3276">
        <v>1454259272</v>
      </c>
      <c r="K3276" t="b">
        <v>1</v>
      </c>
      <c r="L3276" s="7">
        <v>286</v>
      </c>
      <c r="M3276" t="b">
        <v>1</v>
      </c>
      <c r="N3276" t="s">
        <v>8251</v>
      </c>
      <c r="O3276" s="5">
        <f t="shared" si="310"/>
        <v>101.32258064516128</v>
      </c>
      <c r="P3276" s="6">
        <f t="shared" si="311"/>
        <v>54.912587412587413</v>
      </c>
      <c r="Q3276" t="str">
        <f t="shared" si="312"/>
        <v>theater</v>
      </c>
      <c r="R3276" t="str">
        <f t="shared" si="313"/>
        <v>plays</v>
      </c>
      <c r="S3276" s="10">
        <f t="shared" si="314"/>
        <v>42400.704537037032</v>
      </c>
      <c r="T3276" s="10">
        <f t="shared" si="31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8226</v>
      </c>
      <c r="I3277">
        <v>1423456200</v>
      </c>
      <c r="J3277">
        <v>1421183271</v>
      </c>
      <c r="K3277" t="b">
        <v>1</v>
      </c>
      <c r="L3277" s="7">
        <v>12</v>
      </c>
      <c r="M3277" t="b">
        <v>1</v>
      </c>
      <c r="N3277" t="s">
        <v>8251</v>
      </c>
      <c r="O3277" s="5">
        <f t="shared" si="310"/>
        <v>100.27777777777777</v>
      </c>
      <c r="P3277" s="6">
        <f t="shared" si="311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4"/>
        <v>42017.88045138889</v>
      </c>
      <c r="T3277" s="10">
        <f t="shared" si="31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8224</v>
      </c>
      <c r="H3278" t="s">
        <v>8231</v>
      </c>
      <c r="I3278">
        <v>1459483140</v>
      </c>
      <c r="J3278">
        <v>1456526879</v>
      </c>
      <c r="K3278" t="b">
        <v>1</v>
      </c>
      <c r="L3278" s="7">
        <v>100</v>
      </c>
      <c r="M3278" t="b">
        <v>1</v>
      </c>
      <c r="N3278" t="s">
        <v>8251</v>
      </c>
      <c r="O3278" s="5">
        <f t="shared" si="310"/>
        <v>116.84444444444443</v>
      </c>
      <c r="P3278" s="6">
        <f t="shared" si="311"/>
        <v>52.58</v>
      </c>
      <c r="Q3278" t="str">
        <f t="shared" si="312"/>
        <v>theater</v>
      </c>
      <c r="R3278" t="str">
        <f t="shared" si="313"/>
        <v>plays</v>
      </c>
      <c r="S3278" s="10">
        <f t="shared" si="314"/>
        <v>42426.949988425928</v>
      </c>
      <c r="T3278" s="10">
        <f t="shared" si="31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8227</v>
      </c>
      <c r="I3279">
        <v>1416331406</v>
      </c>
      <c r="J3279">
        <v>1413735806</v>
      </c>
      <c r="K3279" t="b">
        <v>1</v>
      </c>
      <c r="L3279" s="7">
        <v>100</v>
      </c>
      <c r="M3279" t="b">
        <v>1</v>
      </c>
      <c r="N3279" t="s">
        <v>8251</v>
      </c>
      <c r="O3279" s="5">
        <f t="shared" si="310"/>
        <v>108.60000000000001</v>
      </c>
      <c r="P3279" s="6">
        <f t="shared" si="311"/>
        <v>54.3</v>
      </c>
      <c r="Q3279" t="str">
        <f t="shared" si="312"/>
        <v>theater</v>
      </c>
      <c r="R3279" t="str">
        <f t="shared" si="313"/>
        <v>plays</v>
      </c>
      <c r="S3279" s="10">
        <f t="shared" si="314"/>
        <v>41931.682939814818</v>
      </c>
      <c r="T3279" s="10">
        <f t="shared" si="31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8227</v>
      </c>
      <c r="I3280">
        <v>1433017303</v>
      </c>
      <c r="J3280">
        <v>1430425303</v>
      </c>
      <c r="K3280" t="b">
        <v>1</v>
      </c>
      <c r="L3280" s="7">
        <v>34</v>
      </c>
      <c r="M3280" t="b">
        <v>1</v>
      </c>
      <c r="N3280" t="s">
        <v>8251</v>
      </c>
      <c r="O3280" s="5">
        <f t="shared" si="310"/>
        <v>103.4</v>
      </c>
      <c r="P3280" s="6">
        <f t="shared" si="311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4"/>
        <v>42124.848414351851</v>
      </c>
      <c r="T3280" s="10">
        <f t="shared" si="31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8226</v>
      </c>
      <c r="I3281">
        <v>1459474059</v>
      </c>
      <c r="J3281">
        <v>1456885659</v>
      </c>
      <c r="K3281" t="b">
        <v>0</v>
      </c>
      <c r="L3281" s="7">
        <v>63</v>
      </c>
      <c r="M3281" t="b">
        <v>1</v>
      </c>
      <c r="N3281" t="s">
        <v>8251</v>
      </c>
      <c r="O3281" s="5">
        <f t="shared" si="310"/>
        <v>114.27586206896552</v>
      </c>
      <c r="P3281" s="6">
        <f t="shared" si="311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4"/>
        <v>42431.102534722217</v>
      </c>
      <c r="T3281" s="10">
        <f t="shared" si="31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8226</v>
      </c>
      <c r="I3282">
        <v>1433134800</v>
      </c>
      <c r="J3282">
        <v>1430158198</v>
      </c>
      <c r="K3282" t="b">
        <v>0</v>
      </c>
      <c r="L3282" s="7">
        <v>30</v>
      </c>
      <c r="M3282" t="b">
        <v>1</v>
      </c>
      <c r="N3282" t="s">
        <v>8251</v>
      </c>
      <c r="O3282" s="5">
        <f t="shared" si="310"/>
        <v>103</v>
      </c>
      <c r="P3282" s="6">
        <f t="shared" si="311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4"/>
        <v>42121.756921296299</v>
      </c>
      <c r="T3282" s="10">
        <f t="shared" si="31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8226</v>
      </c>
      <c r="I3283">
        <v>1441153705</v>
      </c>
      <c r="J3283">
        <v>1438561705</v>
      </c>
      <c r="K3283" t="b">
        <v>0</v>
      </c>
      <c r="L3283" s="7">
        <v>47</v>
      </c>
      <c r="M3283" t="b">
        <v>1</v>
      </c>
      <c r="N3283" t="s">
        <v>8251</v>
      </c>
      <c r="O3283" s="5">
        <f t="shared" si="310"/>
        <v>121.6</v>
      </c>
      <c r="P3283" s="6">
        <f t="shared" si="311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4"/>
        <v>42219.019733796296</v>
      </c>
      <c r="T3283" s="10">
        <f t="shared" si="31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8226</v>
      </c>
      <c r="I3284">
        <v>1461904788</v>
      </c>
      <c r="J3284">
        <v>1458103188</v>
      </c>
      <c r="K3284" t="b">
        <v>0</v>
      </c>
      <c r="L3284" s="7">
        <v>237</v>
      </c>
      <c r="M3284" t="b">
        <v>1</v>
      </c>
      <c r="N3284" t="s">
        <v>8251</v>
      </c>
      <c r="O3284" s="5">
        <f t="shared" si="310"/>
        <v>102.6467741935484</v>
      </c>
      <c r="P3284" s="6">
        <f t="shared" si="311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4"/>
        <v>42445.19430555556</v>
      </c>
      <c r="T3284" s="10">
        <f t="shared" si="31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8227</v>
      </c>
      <c r="I3285">
        <v>1455138000</v>
      </c>
      <c r="J3285">
        <v>1452448298</v>
      </c>
      <c r="K3285" t="b">
        <v>0</v>
      </c>
      <c r="L3285" s="7">
        <v>47</v>
      </c>
      <c r="M3285" t="b">
        <v>1</v>
      </c>
      <c r="N3285" t="s">
        <v>8251</v>
      </c>
      <c r="O3285" s="5">
        <f t="shared" si="310"/>
        <v>104.75000000000001</v>
      </c>
      <c r="P3285" s="6">
        <f t="shared" si="311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4"/>
        <v>42379.74418981481</v>
      </c>
      <c r="T3285" s="10">
        <f t="shared" si="31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8226</v>
      </c>
      <c r="I3286">
        <v>1454047140</v>
      </c>
      <c r="J3286">
        <v>1452546853</v>
      </c>
      <c r="K3286" t="b">
        <v>0</v>
      </c>
      <c r="L3286" s="7">
        <v>15</v>
      </c>
      <c r="M3286" t="b">
        <v>1</v>
      </c>
      <c r="N3286" t="s">
        <v>8251</v>
      </c>
      <c r="O3286" s="5">
        <f t="shared" si="310"/>
        <v>101.6</v>
      </c>
      <c r="P3286" s="6">
        <f t="shared" si="311"/>
        <v>203.2</v>
      </c>
      <c r="Q3286" t="str">
        <f t="shared" si="312"/>
        <v>theater</v>
      </c>
      <c r="R3286" t="str">
        <f t="shared" si="313"/>
        <v>plays</v>
      </c>
      <c r="S3286" s="10">
        <f t="shared" si="314"/>
        <v>42380.884872685187</v>
      </c>
      <c r="T3286" s="10">
        <f t="shared" si="31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8226</v>
      </c>
      <c r="I3287">
        <v>1488258000</v>
      </c>
      <c r="J3287">
        <v>1485556626</v>
      </c>
      <c r="K3287" t="b">
        <v>0</v>
      </c>
      <c r="L3287" s="7">
        <v>81</v>
      </c>
      <c r="M3287" t="b">
        <v>1</v>
      </c>
      <c r="N3287" t="s">
        <v>8251</v>
      </c>
      <c r="O3287" s="5">
        <f t="shared" si="310"/>
        <v>112.10242048409683</v>
      </c>
      <c r="P3287" s="6">
        <f t="shared" si="311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4"/>
        <v>42762.942430555559</v>
      </c>
      <c r="T3287" s="10">
        <f t="shared" si="31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8226</v>
      </c>
      <c r="I3288">
        <v>1471291782</v>
      </c>
      <c r="J3288">
        <v>1468699782</v>
      </c>
      <c r="K3288" t="b">
        <v>0</v>
      </c>
      <c r="L3288" s="7">
        <v>122</v>
      </c>
      <c r="M3288" t="b">
        <v>1</v>
      </c>
      <c r="N3288" t="s">
        <v>8251</v>
      </c>
      <c r="O3288" s="5">
        <f t="shared" si="310"/>
        <v>101.76666666666667</v>
      </c>
      <c r="P3288" s="6">
        <f t="shared" si="311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4"/>
        <v>42567.840069444443</v>
      </c>
      <c r="T3288" s="10">
        <f t="shared" si="31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8224</v>
      </c>
      <c r="H3289" t="s">
        <v>8231</v>
      </c>
      <c r="I3289">
        <v>1448733628</v>
      </c>
      <c r="J3289">
        <v>1446573628</v>
      </c>
      <c r="K3289" t="b">
        <v>0</v>
      </c>
      <c r="L3289" s="7">
        <v>34</v>
      </c>
      <c r="M3289" t="b">
        <v>1</v>
      </c>
      <c r="N3289" t="s">
        <v>8251</v>
      </c>
      <c r="O3289" s="5">
        <f t="shared" si="310"/>
        <v>100</v>
      </c>
      <c r="P3289" s="6">
        <f t="shared" si="311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4"/>
        <v>42311.750324074077</v>
      </c>
      <c r="T3289" s="10">
        <f t="shared" si="31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8227</v>
      </c>
      <c r="I3290">
        <v>1466463600</v>
      </c>
      <c r="J3290">
        <v>1463337315</v>
      </c>
      <c r="K3290" t="b">
        <v>0</v>
      </c>
      <c r="L3290" s="7">
        <v>207</v>
      </c>
      <c r="M3290" t="b">
        <v>1</v>
      </c>
      <c r="N3290" t="s">
        <v>8251</v>
      </c>
      <c r="O3290" s="5">
        <f t="shared" si="310"/>
        <v>100.26489999999998</v>
      </c>
      <c r="P3290" s="6">
        <f t="shared" si="311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4"/>
        <v>42505.774479166663</v>
      </c>
      <c r="T3290" s="10">
        <f t="shared" si="31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8227</v>
      </c>
      <c r="I3291">
        <v>1487580602</v>
      </c>
      <c r="J3291">
        <v>1485161402</v>
      </c>
      <c r="K3291" t="b">
        <v>0</v>
      </c>
      <c r="L3291" s="7">
        <v>25</v>
      </c>
      <c r="M3291" t="b">
        <v>1</v>
      </c>
      <c r="N3291" t="s">
        <v>8251</v>
      </c>
      <c r="O3291" s="5">
        <f t="shared" si="310"/>
        <v>133.04200000000003</v>
      </c>
      <c r="P3291" s="6">
        <f t="shared" si="311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4"/>
        <v>42758.368078703701</v>
      </c>
      <c r="T3291" s="10">
        <f t="shared" si="31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8227</v>
      </c>
      <c r="I3292">
        <v>1489234891</v>
      </c>
      <c r="J3292">
        <v>1486642891</v>
      </c>
      <c r="K3292" t="b">
        <v>0</v>
      </c>
      <c r="L3292" s="7">
        <v>72</v>
      </c>
      <c r="M3292" t="b">
        <v>1</v>
      </c>
      <c r="N3292" t="s">
        <v>8251</v>
      </c>
      <c r="O3292" s="5">
        <f t="shared" si="310"/>
        <v>121.2</v>
      </c>
      <c r="P3292" s="6">
        <f t="shared" si="311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4"/>
        <v>42775.51494212963</v>
      </c>
      <c r="T3292" s="10">
        <f t="shared" si="31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8226</v>
      </c>
      <c r="I3293">
        <v>1442462340</v>
      </c>
      <c r="J3293">
        <v>1439743900</v>
      </c>
      <c r="K3293" t="b">
        <v>0</v>
      </c>
      <c r="L3293" s="7">
        <v>14</v>
      </c>
      <c r="M3293" t="b">
        <v>1</v>
      </c>
      <c r="N3293" t="s">
        <v>8251</v>
      </c>
      <c r="O3293" s="5">
        <f t="shared" si="310"/>
        <v>113.99999999999999</v>
      </c>
      <c r="P3293" s="6">
        <f t="shared" si="311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4"/>
        <v>42232.702546296292</v>
      </c>
      <c r="T3293" s="10">
        <f t="shared" si="31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8227</v>
      </c>
      <c r="I3294">
        <v>1449257348</v>
      </c>
      <c r="J3294">
        <v>1444069748</v>
      </c>
      <c r="K3294" t="b">
        <v>0</v>
      </c>
      <c r="L3294" s="7">
        <v>15</v>
      </c>
      <c r="M3294" t="b">
        <v>1</v>
      </c>
      <c r="N3294" t="s">
        <v>8251</v>
      </c>
      <c r="O3294" s="5">
        <f t="shared" si="310"/>
        <v>286.13861386138615</v>
      </c>
      <c r="P3294" s="6">
        <f t="shared" si="311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4"/>
        <v>42282.770231481481</v>
      </c>
      <c r="T3294" s="10">
        <f t="shared" si="31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8224</v>
      </c>
      <c r="H3295" t="s">
        <v>8230</v>
      </c>
      <c r="I3295">
        <v>1488622352</v>
      </c>
      <c r="J3295">
        <v>1486030352</v>
      </c>
      <c r="K3295" t="b">
        <v>0</v>
      </c>
      <c r="L3295" s="7">
        <v>91</v>
      </c>
      <c r="M3295" t="b">
        <v>1</v>
      </c>
      <c r="N3295" t="s">
        <v>8251</v>
      </c>
      <c r="O3295" s="5">
        <f t="shared" si="310"/>
        <v>170.44444444444446</v>
      </c>
      <c r="P3295" s="6">
        <f t="shared" si="311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4"/>
        <v>42768.425370370373</v>
      </c>
      <c r="T3295" s="10">
        <f t="shared" si="31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8227</v>
      </c>
      <c r="I3296">
        <v>1434459554</v>
      </c>
      <c r="J3296">
        <v>1431867554</v>
      </c>
      <c r="K3296" t="b">
        <v>0</v>
      </c>
      <c r="L3296" s="7">
        <v>24</v>
      </c>
      <c r="M3296" t="b">
        <v>1</v>
      </c>
      <c r="N3296" t="s">
        <v>8251</v>
      </c>
      <c r="O3296" s="5">
        <f t="shared" si="310"/>
        <v>118.33333333333333</v>
      </c>
      <c r="P3296" s="6">
        <f t="shared" si="311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4"/>
        <v>42141.541134259256</v>
      </c>
      <c r="T3296" s="10">
        <f t="shared" si="31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8227</v>
      </c>
      <c r="I3297">
        <v>1474886229</v>
      </c>
      <c r="J3297">
        <v>1472294229</v>
      </c>
      <c r="K3297" t="b">
        <v>0</v>
      </c>
      <c r="L3297" s="7">
        <v>27</v>
      </c>
      <c r="M3297" t="b">
        <v>1</v>
      </c>
      <c r="N3297" t="s">
        <v>8251</v>
      </c>
      <c r="O3297" s="5">
        <f t="shared" si="310"/>
        <v>102.85857142857142</v>
      </c>
      <c r="P3297" s="6">
        <f t="shared" si="311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4"/>
        <v>42609.442465277782</v>
      </c>
      <c r="T3297" s="10">
        <f t="shared" si="31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8227</v>
      </c>
      <c r="I3298">
        <v>1448229600</v>
      </c>
      <c r="J3298">
        <v>1446401372</v>
      </c>
      <c r="K3298" t="b">
        <v>0</v>
      </c>
      <c r="L3298" s="7">
        <v>47</v>
      </c>
      <c r="M3298" t="b">
        <v>1</v>
      </c>
      <c r="N3298" t="s">
        <v>8251</v>
      </c>
      <c r="O3298" s="5">
        <f t="shared" si="310"/>
        <v>144.06666666666666</v>
      </c>
      <c r="P3298" s="6">
        <f t="shared" si="311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4"/>
        <v>42309.756620370375</v>
      </c>
      <c r="T3298" s="10">
        <f t="shared" si="31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8227</v>
      </c>
      <c r="I3299">
        <v>1438037940</v>
      </c>
      <c r="J3299">
        <v>1436380256</v>
      </c>
      <c r="K3299" t="b">
        <v>0</v>
      </c>
      <c r="L3299" s="7">
        <v>44</v>
      </c>
      <c r="M3299" t="b">
        <v>1</v>
      </c>
      <c r="N3299" t="s">
        <v>8251</v>
      </c>
      <c r="O3299" s="5">
        <f t="shared" si="310"/>
        <v>100.07272727272726</v>
      </c>
      <c r="P3299" s="6">
        <f t="shared" si="311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4"/>
        <v>42193.771481481483</v>
      </c>
      <c r="T3299" s="10">
        <f t="shared" si="31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8226</v>
      </c>
      <c r="I3300">
        <v>1442102400</v>
      </c>
      <c r="J3300">
        <v>1440370768</v>
      </c>
      <c r="K3300" t="b">
        <v>0</v>
      </c>
      <c r="L3300" s="7">
        <v>72</v>
      </c>
      <c r="M3300" t="b">
        <v>1</v>
      </c>
      <c r="N3300" t="s">
        <v>8251</v>
      </c>
      <c r="O3300" s="5">
        <f t="shared" si="310"/>
        <v>101.73</v>
      </c>
      <c r="P3300" s="6">
        <f t="shared" si="311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4"/>
        <v>42239.957962962959</v>
      </c>
      <c r="T3300" s="10">
        <f t="shared" si="31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8226</v>
      </c>
      <c r="I3301">
        <v>1444860063</v>
      </c>
      <c r="J3301">
        <v>1442268063</v>
      </c>
      <c r="K3301" t="b">
        <v>0</v>
      </c>
      <c r="L3301" s="7">
        <v>63</v>
      </c>
      <c r="M3301" t="b">
        <v>1</v>
      </c>
      <c r="N3301" t="s">
        <v>8251</v>
      </c>
      <c r="O3301" s="5">
        <f t="shared" si="310"/>
        <v>116.19999999999999</v>
      </c>
      <c r="P3301" s="6">
        <f t="shared" si="311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4"/>
        <v>42261.917395833334</v>
      </c>
      <c r="T3301" s="10">
        <f t="shared" si="31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8226</v>
      </c>
      <c r="I3302">
        <v>1430329862</v>
      </c>
      <c r="J3302">
        <v>1428515462</v>
      </c>
      <c r="K3302" t="b">
        <v>0</v>
      </c>
      <c r="L3302" s="7">
        <v>88</v>
      </c>
      <c r="M3302" t="b">
        <v>1</v>
      </c>
      <c r="N3302" t="s">
        <v>8251</v>
      </c>
      <c r="O3302" s="5">
        <f t="shared" si="310"/>
        <v>136.16666666666666</v>
      </c>
      <c r="P3302" s="6">
        <f t="shared" si="311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4"/>
        <v>42102.743773148148</v>
      </c>
      <c r="T3302" s="10">
        <f t="shared" si="31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8226</v>
      </c>
      <c r="I3303">
        <v>1470034740</v>
      </c>
      <c r="J3303">
        <v>1466185176</v>
      </c>
      <c r="K3303" t="b">
        <v>0</v>
      </c>
      <c r="L3303" s="7">
        <v>70</v>
      </c>
      <c r="M3303" t="b">
        <v>1</v>
      </c>
      <c r="N3303" t="s">
        <v>8251</v>
      </c>
      <c r="O3303" s="5">
        <f t="shared" si="310"/>
        <v>133.46666666666667</v>
      </c>
      <c r="P3303" s="6">
        <f t="shared" si="311"/>
        <v>57.2</v>
      </c>
      <c r="Q3303" t="str">
        <f t="shared" si="312"/>
        <v>theater</v>
      </c>
      <c r="R3303" t="str">
        <f t="shared" si="313"/>
        <v>plays</v>
      </c>
      <c r="S3303" s="10">
        <f t="shared" si="314"/>
        <v>42538.73583333334</v>
      </c>
      <c r="T3303" s="10">
        <f t="shared" si="31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8224</v>
      </c>
      <c r="H3304" t="s">
        <v>8229</v>
      </c>
      <c r="I3304">
        <v>1481099176</v>
      </c>
      <c r="J3304">
        <v>1478507176</v>
      </c>
      <c r="K3304" t="b">
        <v>0</v>
      </c>
      <c r="L3304" s="7">
        <v>50</v>
      </c>
      <c r="M3304" t="b">
        <v>1</v>
      </c>
      <c r="N3304" t="s">
        <v>8251</v>
      </c>
      <c r="O3304" s="5">
        <f t="shared" si="310"/>
        <v>103.39285714285715</v>
      </c>
      <c r="P3304" s="6">
        <f t="shared" si="311"/>
        <v>173.7</v>
      </c>
      <c r="Q3304" t="str">
        <f t="shared" si="312"/>
        <v>theater</v>
      </c>
      <c r="R3304" t="str">
        <f t="shared" si="313"/>
        <v>plays</v>
      </c>
      <c r="S3304" s="10">
        <f t="shared" si="314"/>
        <v>42681.35157407407</v>
      </c>
      <c r="T3304" s="10">
        <f t="shared" si="31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8226</v>
      </c>
      <c r="I3305">
        <v>1427553484</v>
      </c>
      <c r="J3305">
        <v>1424533084</v>
      </c>
      <c r="K3305" t="b">
        <v>0</v>
      </c>
      <c r="L3305" s="7">
        <v>35</v>
      </c>
      <c r="M3305" t="b">
        <v>1</v>
      </c>
      <c r="N3305" t="s">
        <v>8251</v>
      </c>
      <c r="O3305" s="5">
        <f t="shared" si="310"/>
        <v>115.88888888888889</v>
      </c>
      <c r="P3305" s="6">
        <f t="shared" si="311"/>
        <v>59.6</v>
      </c>
      <c r="Q3305" t="str">
        <f t="shared" si="312"/>
        <v>theater</v>
      </c>
      <c r="R3305" t="str">
        <f t="shared" si="313"/>
        <v>plays</v>
      </c>
      <c r="S3305" s="10">
        <f t="shared" si="314"/>
        <v>42056.65143518518</v>
      </c>
      <c r="T3305" s="10">
        <f t="shared" si="31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8226</v>
      </c>
      <c r="I3306">
        <v>1482418752</v>
      </c>
      <c r="J3306">
        <v>1479826752</v>
      </c>
      <c r="K3306" t="b">
        <v>0</v>
      </c>
      <c r="L3306" s="7">
        <v>175</v>
      </c>
      <c r="M3306" t="b">
        <v>1</v>
      </c>
      <c r="N3306" t="s">
        <v>8251</v>
      </c>
      <c r="O3306" s="5">
        <f t="shared" si="310"/>
        <v>104.51666666666665</v>
      </c>
      <c r="P3306" s="6">
        <f t="shared" si="311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4"/>
        <v>42696.624444444446</v>
      </c>
      <c r="T3306" s="10">
        <f t="shared" si="31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8226</v>
      </c>
      <c r="I3307">
        <v>1438374748</v>
      </c>
      <c r="J3307">
        <v>1435782748</v>
      </c>
      <c r="K3307" t="b">
        <v>0</v>
      </c>
      <c r="L3307" s="7">
        <v>20</v>
      </c>
      <c r="M3307" t="b">
        <v>1</v>
      </c>
      <c r="N3307" t="s">
        <v>8251</v>
      </c>
      <c r="O3307" s="5">
        <f t="shared" si="310"/>
        <v>102.02500000000001</v>
      </c>
      <c r="P3307" s="6">
        <f t="shared" si="311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4"/>
        <v>42186.855879629627</v>
      </c>
      <c r="T3307" s="10">
        <f t="shared" si="31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8226</v>
      </c>
      <c r="I3308">
        <v>1465527600</v>
      </c>
      <c r="J3308">
        <v>1462252542</v>
      </c>
      <c r="K3308" t="b">
        <v>0</v>
      </c>
      <c r="L3308" s="7">
        <v>54</v>
      </c>
      <c r="M3308" t="b">
        <v>1</v>
      </c>
      <c r="N3308" t="s">
        <v>8251</v>
      </c>
      <c r="O3308" s="5">
        <f t="shared" si="310"/>
        <v>175.33333333333334</v>
      </c>
      <c r="P3308" s="6">
        <f t="shared" si="311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4"/>
        <v>42493.219236111108</v>
      </c>
      <c r="T3308" s="10">
        <f t="shared" si="31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8226</v>
      </c>
      <c r="I3309">
        <v>1463275339</v>
      </c>
      <c r="J3309">
        <v>1460683339</v>
      </c>
      <c r="K3309" t="b">
        <v>0</v>
      </c>
      <c r="L3309" s="7">
        <v>20</v>
      </c>
      <c r="M3309" t="b">
        <v>1</v>
      </c>
      <c r="N3309" t="s">
        <v>8251</v>
      </c>
      <c r="O3309" s="5">
        <f t="shared" si="310"/>
        <v>106.67999999999999</v>
      </c>
      <c r="P3309" s="6">
        <f t="shared" si="311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4"/>
        <v>42475.057164351849</v>
      </c>
      <c r="T3309" s="10">
        <f t="shared" si="31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8226</v>
      </c>
      <c r="I3310">
        <v>1460581365</v>
      </c>
      <c r="J3310">
        <v>1458766965</v>
      </c>
      <c r="K3310" t="b">
        <v>0</v>
      </c>
      <c r="L3310" s="7">
        <v>57</v>
      </c>
      <c r="M3310" t="b">
        <v>1</v>
      </c>
      <c r="N3310" t="s">
        <v>8251</v>
      </c>
      <c r="O3310" s="5">
        <f t="shared" si="310"/>
        <v>122.28571428571429</v>
      </c>
      <c r="P3310" s="6">
        <f t="shared" si="311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4"/>
        <v>42452.876909722225</v>
      </c>
      <c r="T3310" s="10">
        <f t="shared" si="31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8227</v>
      </c>
      <c r="I3311">
        <v>1476632178</v>
      </c>
      <c r="J3311">
        <v>1473953778</v>
      </c>
      <c r="K3311" t="b">
        <v>0</v>
      </c>
      <c r="L3311" s="7">
        <v>31</v>
      </c>
      <c r="M3311" t="b">
        <v>1</v>
      </c>
      <c r="N3311" t="s">
        <v>8251</v>
      </c>
      <c r="O3311" s="5">
        <f t="shared" ref="O3311:O3374" si="316">(E3311/D3311)*100</f>
        <v>159.42857142857144</v>
      </c>
      <c r="P3311" s="6">
        <f t="shared" si="311"/>
        <v>18</v>
      </c>
      <c r="Q3311" t="str">
        <f t="shared" si="312"/>
        <v>theater</v>
      </c>
      <c r="R3311" t="str">
        <f t="shared" si="313"/>
        <v>plays</v>
      </c>
      <c r="S3311" s="10">
        <f t="shared" si="314"/>
        <v>42628.650208333333</v>
      </c>
      <c r="T3311" s="10">
        <f t="shared" si="31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8226</v>
      </c>
      <c r="I3312">
        <v>1444169825</v>
      </c>
      <c r="J3312">
        <v>1441577825</v>
      </c>
      <c r="K3312" t="b">
        <v>0</v>
      </c>
      <c r="L3312" s="7">
        <v>31</v>
      </c>
      <c r="M3312" t="b">
        <v>1</v>
      </c>
      <c r="N3312" t="s">
        <v>8251</v>
      </c>
      <c r="O3312" s="5">
        <f t="shared" si="316"/>
        <v>100.07692307692308</v>
      </c>
      <c r="P3312" s="6">
        <f t="shared" si="311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4"/>
        <v>42253.928530092591</v>
      </c>
      <c r="T3312" s="10">
        <f t="shared" si="31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8226</v>
      </c>
      <c r="I3313">
        <v>1445065210</v>
      </c>
      <c r="J3313">
        <v>1442473210</v>
      </c>
      <c r="K3313" t="b">
        <v>0</v>
      </c>
      <c r="L3313" s="7">
        <v>45</v>
      </c>
      <c r="M3313" t="b">
        <v>1</v>
      </c>
      <c r="N3313" t="s">
        <v>8251</v>
      </c>
      <c r="O3313" s="5">
        <f t="shared" si="316"/>
        <v>109.84</v>
      </c>
      <c r="P3313" s="6">
        <f t="shared" si="311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4"/>
        <v>42264.29178240741</v>
      </c>
      <c r="T3313" s="10">
        <f t="shared" si="31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8226</v>
      </c>
      <c r="I3314">
        <v>1478901600</v>
      </c>
      <c r="J3314">
        <v>1477077946</v>
      </c>
      <c r="K3314" t="b">
        <v>0</v>
      </c>
      <c r="L3314" s="7">
        <v>41</v>
      </c>
      <c r="M3314" t="b">
        <v>1</v>
      </c>
      <c r="N3314" t="s">
        <v>8251</v>
      </c>
      <c r="O3314" s="5">
        <f t="shared" si="316"/>
        <v>100.03999999999999</v>
      </c>
      <c r="P3314" s="6">
        <f t="shared" si="311"/>
        <v>61</v>
      </c>
      <c r="Q3314" t="str">
        <f t="shared" si="312"/>
        <v>theater</v>
      </c>
      <c r="R3314" t="str">
        <f t="shared" si="313"/>
        <v>plays</v>
      </c>
      <c r="S3314" s="10">
        <f t="shared" si="314"/>
        <v>42664.809560185182</v>
      </c>
      <c r="T3314" s="10">
        <f t="shared" si="31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8226</v>
      </c>
      <c r="I3315">
        <v>1453856400</v>
      </c>
      <c r="J3315">
        <v>1452664317</v>
      </c>
      <c r="K3315" t="b">
        <v>0</v>
      </c>
      <c r="L3315" s="7">
        <v>29</v>
      </c>
      <c r="M3315" t="b">
        <v>1</v>
      </c>
      <c r="N3315" t="s">
        <v>8251</v>
      </c>
      <c r="O3315" s="5">
        <f t="shared" si="316"/>
        <v>116.05000000000001</v>
      </c>
      <c r="P3315" s="6">
        <f t="shared" si="311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4"/>
        <v>42382.244409722218</v>
      </c>
      <c r="T3315" s="10">
        <f t="shared" si="31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8227</v>
      </c>
      <c r="I3316">
        <v>1431115500</v>
      </c>
      <c r="J3316">
        <v>1428733511</v>
      </c>
      <c r="K3316" t="b">
        <v>0</v>
      </c>
      <c r="L3316" s="7">
        <v>58</v>
      </c>
      <c r="M3316" t="b">
        <v>1</v>
      </c>
      <c r="N3316" t="s">
        <v>8251</v>
      </c>
      <c r="O3316" s="5">
        <f t="shared" si="316"/>
        <v>210.75</v>
      </c>
      <c r="P3316" s="6">
        <f t="shared" si="311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4"/>
        <v>42105.267488425925</v>
      </c>
      <c r="T3316" s="10">
        <f t="shared" si="31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8227</v>
      </c>
      <c r="I3317">
        <v>1462519041</v>
      </c>
      <c r="J3317">
        <v>1459927041</v>
      </c>
      <c r="K3317" t="b">
        <v>0</v>
      </c>
      <c r="L3317" s="7">
        <v>89</v>
      </c>
      <c r="M3317" t="b">
        <v>1</v>
      </c>
      <c r="N3317" t="s">
        <v>8251</v>
      </c>
      <c r="O3317" s="5">
        <f t="shared" si="316"/>
        <v>110.00000000000001</v>
      </c>
      <c r="P3317" s="6">
        <f t="shared" si="311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4"/>
        <v>42466.303715277783</v>
      </c>
      <c r="T3317" s="10">
        <f t="shared" si="31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8226</v>
      </c>
      <c r="I3318">
        <v>1407506040</v>
      </c>
      <c r="J3318">
        <v>1404680075</v>
      </c>
      <c r="K3318" t="b">
        <v>0</v>
      </c>
      <c r="L3318" s="7">
        <v>125</v>
      </c>
      <c r="M3318" t="b">
        <v>1</v>
      </c>
      <c r="N3318" t="s">
        <v>8251</v>
      </c>
      <c r="O3318" s="5">
        <f t="shared" si="316"/>
        <v>100.08673425918037</v>
      </c>
      <c r="P3318" s="6">
        <f t="shared" si="311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4"/>
        <v>41826.871238425927</v>
      </c>
      <c r="T3318" s="10">
        <f t="shared" si="31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8226</v>
      </c>
      <c r="I3319">
        <v>1465347424</v>
      </c>
      <c r="J3319">
        <v>1462755424</v>
      </c>
      <c r="K3319" t="b">
        <v>0</v>
      </c>
      <c r="L3319" s="7">
        <v>18</v>
      </c>
      <c r="M3319" t="b">
        <v>1</v>
      </c>
      <c r="N3319" t="s">
        <v>8251</v>
      </c>
      <c r="O3319" s="5">
        <f t="shared" si="316"/>
        <v>106.19047619047619</v>
      </c>
      <c r="P3319" s="6">
        <f t="shared" si="311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4"/>
        <v>42499.039629629624</v>
      </c>
      <c r="T3319" s="10">
        <f t="shared" si="31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8224</v>
      </c>
      <c r="H3320" t="s">
        <v>8231</v>
      </c>
      <c r="I3320">
        <v>1460341800</v>
      </c>
      <c r="J3320">
        <v>1456902893</v>
      </c>
      <c r="K3320" t="b">
        <v>0</v>
      </c>
      <c r="L3320" s="7">
        <v>32</v>
      </c>
      <c r="M3320" t="b">
        <v>1</v>
      </c>
      <c r="N3320" t="s">
        <v>8251</v>
      </c>
      <c r="O3320" s="5">
        <f t="shared" si="316"/>
        <v>125.6</v>
      </c>
      <c r="P3320" s="6">
        <f t="shared" si="311"/>
        <v>78.5</v>
      </c>
      <c r="Q3320" t="str">
        <f t="shared" si="312"/>
        <v>theater</v>
      </c>
      <c r="R3320" t="str">
        <f t="shared" si="313"/>
        <v>plays</v>
      </c>
      <c r="S3320" s="10">
        <f t="shared" si="314"/>
        <v>42431.302002314813</v>
      </c>
      <c r="T3320" s="10">
        <f t="shared" si="31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8227</v>
      </c>
      <c r="I3321">
        <v>1422712986</v>
      </c>
      <c r="J3321">
        <v>1418824986</v>
      </c>
      <c r="K3321" t="b">
        <v>0</v>
      </c>
      <c r="L3321" s="7">
        <v>16</v>
      </c>
      <c r="M3321" t="b">
        <v>1</v>
      </c>
      <c r="N3321" t="s">
        <v>8251</v>
      </c>
      <c r="O3321" s="5">
        <f t="shared" si="316"/>
        <v>108</v>
      </c>
      <c r="P3321" s="6">
        <f t="shared" si="311"/>
        <v>33.75</v>
      </c>
      <c r="Q3321" t="str">
        <f t="shared" si="312"/>
        <v>theater</v>
      </c>
      <c r="R3321" t="str">
        <f t="shared" si="313"/>
        <v>plays</v>
      </c>
      <c r="S3321" s="10">
        <f t="shared" si="314"/>
        <v>41990.585486111115</v>
      </c>
      <c r="T3321" s="10">
        <f t="shared" si="31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8226</v>
      </c>
      <c r="I3322">
        <v>1466557557</v>
      </c>
      <c r="J3322">
        <v>1463965557</v>
      </c>
      <c r="K3322" t="b">
        <v>0</v>
      </c>
      <c r="L3322" s="7">
        <v>38</v>
      </c>
      <c r="M3322" t="b">
        <v>1</v>
      </c>
      <c r="N3322" t="s">
        <v>8251</v>
      </c>
      <c r="O3322" s="5">
        <f t="shared" si="316"/>
        <v>101</v>
      </c>
      <c r="P3322" s="6">
        <f t="shared" si="311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4"/>
        <v>42513.045798611114</v>
      </c>
      <c r="T3322" s="10">
        <f t="shared" si="31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8226</v>
      </c>
      <c r="I3323">
        <v>1413431940</v>
      </c>
      <c r="J3323">
        <v>1412216665</v>
      </c>
      <c r="K3323" t="b">
        <v>0</v>
      </c>
      <c r="L3323" s="7">
        <v>15</v>
      </c>
      <c r="M3323" t="b">
        <v>1</v>
      </c>
      <c r="N3323" t="s">
        <v>8251</v>
      </c>
      <c r="O3323" s="5">
        <f t="shared" si="316"/>
        <v>107.4</v>
      </c>
      <c r="P3323" s="6">
        <f t="shared" si="311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4"/>
        <v>41914.100289351853</v>
      </c>
      <c r="T3323" s="10">
        <f t="shared" si="31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8226</v>
      </c>
      <c r="I3324">
        <v>1466567700</v>
      </c>
      <c r="J3324">
        <v>1464653696</v>
      </c>
      <c r="K3324" t="b">
        <v>0</v>
      </c>
      <c r="L3324" s="7">
        <v>23</v>
      </c>
      <c r="M3324" t="b">
        <v>1</v>
      </c>
      <c r="N3324" t="s">
        <v>8251</v>
      </c>
      <c r="O3324" s="5">
        <f t="shared" si="316"/>
        <v>101.51515151515152</v>
      </c>
      <c r="P3324" s="6">
        <f t="shared" si="311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4"/>
        <v>42521.010370370372</v>
      </c>
      <c r="T3324" s="10">
        <f t="shared" si="31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8227</v>
      </c>
      <c r="I3325">
        <v>1474793208</v>
      </c>
      <c r="J3325">
        <v>1472201208</v>
      </c>
      <c r="K3325" t="b">
        <v>0</v>
      </c>
      <c r="L3325" s="7">
        <v>49</v>
      </c>
      <c r="M3325" t="b">
        <v>1</v>
      </c>
      <c r="N3325" t="s">
        <v>8251</v>
      </c>
      <c r="O3325" s="5">
        <f t="shared" si="316"/>
        <v>125.89999999999999</v>
      </c>
      <c r="P3325" s="6">
        <f t="shared" si="311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4"/>
        <v>42608.36583333333</v>
      </c>
      <c r="T3325" s="10">
        <f t="shared" si="31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8224</v>
      </c>
      <c r="H3326" t="s">
        <v>8229</v>
      </c>
      <c r="I3326">
        <v>1465135190</v>
      </c>
      <c r="J3326">
        <v>1463925590</v>
      </c>
      <c r="K3326" t="b">
        <v>0</v>
      </c>
      <c r="L3326" s="7">
        <v>10</v>
      </c>
      <c r="M3326" t="b">
        <v>1</v>
      </c>
      <c r="N3326" t="s">
        <v>8251</v>
      </c>
      <c r="O3326" s="5">
        <f t="shared" si="316"/>
        <v>101.66666666666666</v>
      </c>
      <c r="P3326" s="6">
        <f t="shared" si="311"/>
        <v>152.5</v>
      </c>
      <c r="Q3326" t="str">
        <f t="shared" si="312"/>
        <v>theater</v>
      </c>
      <c r="R3326" t="str">
        <f t="shared" si="313"/>
        <v>plays</v>
      </c>
      <c r="S3326" s="10">
        <f t="shared" si="314"/>
        <v>42512.58321759259</v>
      </c>
      <c r="T3326" s="10">
        <f t="shared" si="31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8227</v>
      </c>
      <c r="I3327">
        <v>1428256277</v>
      </c>
      <c r="J3327">
        <v>1425235877</v>
      </c>
      <c r="K3327" t="b">
        <v>0</v>
      </c>
      <c r="L3327" s="7">
        <v>15</v>
      </c>
      <c r="M3327" t="b">
        <v>1</v>
      </c>
      <c r="N3327" t="s">
        <v>8251</v>
      </c>
      <c r="O3327" s="5">
        <f t="shared" si="316"/>
        <v>112.5</v>
      </c>
      <c r="P3327" s="6">
        <f t="shared" si="311"/>
        <v>30</v>
      </c>
      <c r="Q3327" t="str">
        <f t="shared" si="312"/>
        <v>theater</v>
      </c>
      <c r="R3327" t="str">
        <f t="shared" si="313"/>
        <v>plays</v>
      </c>
      <c r="S3327" s="10">
        <f t="shared" si="314"/>
        <v>42064.785613425927</v>
      </c>
      <c r="T3327" s="10">
        <f t="shared" si="31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8226</v>
      </c>
      <c r="I3328">
        <v>1425830905</v>
      </c>
      <c r="J3328">
        <v>1423242505</v>
      </c>
      <c r="K3328" t="b">
        <v>0</v>
      </c>
      <c r="L3328" s="7">
        <v>57</v>
      </c>
      <c r="M3328" t="b">
        <v>1</v>
      </c>
      <c r="N3328" t="s">
        <v>8251</v>
      </c>
      <c r="O3328" s="5">
        <f t="shared" si="316"/>
        <v>101.375</v>
      </c>
      <c r="P3328" s="6">
        <f t="shared" si="311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4"/>
        <v>42041.714178240742</v>
      </c>
      <c r="T3328" s="10">
        <f t="shared" si="31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8227</v>
      </c>
      <c r="I3329">
        <v>1462697966</v>
      </c>
      <c r="J3329">
        <v>1460105966</v>
      </c>
      <c r="K3329" t="b">
        <v>0</v>
      </c>
      <c r="L3329" s="7">
        <v>33</v>
      </c>
      <c r="M3329" t="b">
        <v>1</v>
      </c>
      <c r="N3329" t="s">
        <v>8251</v>
      </c>
      <c r="O3329" s="5">
        <f t="shared" si="316"/>
        <v>101.25</v>
      </c>
      <c r="P3329" s="6">
        <f t="shared" si="311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4"/>
        <v>42468.374606481477</v>
      </c>
      <c r="T3329" s="10">
        <f t="shared" si="31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8226</v>
      </c>
      <c r="I3330">
        <v>1404522000</v>
      </c>
      <c r="J3330">
        <v>1404308883</v>
      </c>
      <c r="K3330" t="b">
        <v>0</v>
      </c>
      <c r="L3330" s="7">
        <v>9</v>
      </c>
      <c r="M3330" t="b">
        <v>1</v>
      </c>
      <c r="N3330" t="s">
        <v>8251</v>
      </c>
      <c r="O3330" s="5">
        <f t="shared" si="316"/>
        <v>146.38888888888889</v>
      </c>
      <c r="P3330" s="6">
        <f t="shared" si="311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4"/>
        <v>41822.57503472222</v>
      </c>
      <c r="T3330" s="10">
        <f t="shared" si="31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8227</v>
      </c>
      <c r="I3331">
        <v>1406502000</v>
      </c>
      <c r="J3331">
        <v>1405583108</v>
      </c>
      <c r="K3331" t="b">
        <v>0</v>
      </c>
      <c r="L3331" s="7">
        <v>26</v>
      </c>
      <c r="M3331" t="b">
        <v>1</v>
      </c>
      <c r="N3331" t="s">
        <v>8251</v>
      </c>
      <c r="O3331" s="5">
        <f t="shared" si="316"/>
        <v>116.8</v>
      </c>
      <c r="P3331" s="6">
        <f t="shared" ref="P3331:P3394" si="317">IF(L3331,E3331/L3331,0)</f>
        <v>44.92307692307692</v>
      </c>
      <c r="Q3331" t="str">
        <f t="shared" ref="Q3331:Q3394" si="318">LEFT(N3331,SEARCH("/",N3331,1)-1)</f>
        <v>theater</v>
      </c>
      <c r="R3331" t="str">
        <f t="shared" ref="R3331:R3394" si="319">RIGHT(N3331,LEN(N3331)-SEARCH("/",N3331))</f>
        <v>plays</v>
      </c>
      <c r="S3331" s="10">
        <f t="shared" ref="S3331:S3394" si="320">(((J3331/60)/60/24)+DATE(1970,1,1))</f>
        <v>41837.323009259257</v>
      </c>
      <c r="T3331" s="10">
        <f t="shared" ref="T3331:T3394" si="321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8227</v>
      </c>
      <c r="I3332">
        <v>1427919468</v>
      </c>
      <c r="J3332">
        <v>1425331068</v>
      </c>
      <c r="K3332" t="b">
        <v>0</v>
      </c>
      <c r="L3332" s="7">
        <v>69</v>
      </c>
      <c r="M3332" t="b">
        <v>1</v>
      </c>
      <c r="N3332" t="s">
        <v>8251</v>
      </c>
      <c r="O3332" s="5">
        <f t="shared" si="316"/>
        <v>106.26666666666667</v>
      </c>
      <c r="P3332" s="6">
        <f t="shared" si="317"/>
        <v>23.10144927536232</v>
      </c>
      <c r="Q3332" t="str">
        <f t="shared" si="318"/>
        <v>theater</v>
      </c>
      <c r="R3332" t="str">
        <f t="shared" si="319"/>
        <v>plays</v>
      </c>
      <c r="S3332" s="10">
        <f t="shared" si="320"/>
        <v>42065.887361111112</v>
      </c>
      <c r="T3332" s="10">
        <f t="shared" si="32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8226</v>
      </c>
      <c r="I3333">
        <v>1444149886</v>
      </c>
      <c r="J3333">
        <v>1441125886</v>
      </c>
      <c r="K3333" t="b">
        <v>0</v>
      </c>
      <c r="L3333" s="7">
        <v>65</v>
      </c>
      <c r="M3333" t="b">
        <v>1</v>
      </c>
      <c r="N3333" t="s">
        <v>8251</v>
      </c>
      <c r="O3333" s="5">
        <f t="shared" si="316"/>
        <v>104.52</v>
      </c>
      <c r="P3333" s="6">
        <f t="shared" si="317"/>
        <v>80.400000000000006</v>
      </c>
      <c r="Q3333" t="str">
        <f t="shared" si="318"/>
        <v>theater</v>
      </c>
      <c r="R3333" t="str">
        <f t="shared" si="319"/>
        <v>plays</v>
      </c>
      <c r="S3333" s="10">
        <f t="shared" si="320"/>
        <v>42248.697754629626</v>
      </c>
      <c r="T3333" s="10">
        <f t="shared" si="32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8226</v>
      </c>
      <c r="I3334">
        <v>1405802330</v>
      </c>
      <c r="J3334">
        <v>1403210330</v>
      </c>
      <c r="K3334" t="b">
        <v>0</v>
      </c>
      <c r="L3334" s="7">
        <v>83</v>
      </c>
      <c r="M3334" t="b">
        <v>1</v>
      </c>
      <c r="N3334" t="s">
        <v>8251</v>
      </c>
      <c r="O3334" s="5">
        <f t="shared" si="316"/>
        <v>100</v>
      </c>
      <c r="P3334" s="6">
        <f t="shared" si="317"/>
        <v>72.289156626506028</v>
      </c>
      <c r="Q3334" t="str">
        <f t="shared" si="318"/>
        <v>theater</v>
      </c>
      <c r="R3334" t="str">
        <f t="shared" si="319"/>
        <v>plays</v>
      </c>
      <c r="S3334" s="10">
        <f t="shared" si="320"/>
        <v>41809.860300925924</v>
      </c>
      <c r="T3334" s="10">
        <f t="shared" si="32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8226</v>
      </c>
      <c r="I3335">
        <v>1434384880</v>
      </c>
      <c r="J3335">
        <v>1432484080</v>
      </c>
      <c r="K3335" t="b">
        <v>0</v>
      </c>
      <c r="L3335" s="7">
        <v>111</v>
      </c>
      <c r="M3335" t="b">
        <v>1</v>
      </c>
      <c r="N3335" t="s">
        <v>8251</v>
      </c>
      <c r="O3335" s="5">
        <f t="shared" si="316"/>
        <v>104.57142857142858</v>
      </c>
      <c r="P3335" s="6">
        <f t="shared" si="317"/>
        <v>32.972972972972975</v>
      </c>
      <c r="Q3335" t="str">
        <f t="shared" si="318"/>
        <v>theater</v>
      </c>
      <c r="R3335" t="str">
        <f t="shared" si="319"/>
        <v>plays</v>
      </c>
      <c r="S3335" s="10">
        <f t="shared" si="320"/>
        <v>42148.676851851851</v>
      </c>
      <c r="T3335" s="10">
        <f t="shared" si="32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8226</v>
      </c>
      <c r="I3336">
        <v>1438259422</v>
      </c>
      <c r="J3336">
        <v>1435667422</v>
      </c>
      <c r="K3336" t="b">
        <v>0</v>
      </c>
      <c r="L3336" s="7">
        <v>46</v>
      </c>
      <c r="M3336" t="b">
        <v>1</v>
      </c>
      <c r="N3336" t="s">
        <v>8251</v>
      </c>
      <c r="O3336" s="5">
        <f t="shared" si="316"/>
        <v>138.62051149573753</v>
      </c>
      <c r="P3336" s="6">
        <f t="shared" si="317"/>
        <v>116.65217391304348</v>
      </c>
      <c r="Q3336" t="str">
        <f t="shared" si="318"/>
        <v>theater</v>
      </c>
      <c r="R3336" t="str">
        <f t="shared" si="319"/>
        <v>plays</v>
      </c>
      <c r="S3336" s="10">
        <f t="shared" si="320"/>
        <v>42185.521087962959</v>
      </c>
      <c r="T3336" s="10">
        <f t="shared" si="32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8227</v>
      </c>
      <c r="I3337">
        <v>1407106800</v>
      </c>
      <c r="J3337">
        <v>1404749446</v>
      </c>
      <c r="K3337" t="b">
        <v>0</v>
      </c>
      <c r="L3337" s="7">
        <v>63</v>
      </c>
      <c r="M3337" t="b">
        <v>1</v>
      </c>
      <c r="N3337" t="s">
        <v>8251</v>
      </c>
      <c r="O3337" s="5">
        <f t="shared" si="316"/>
        <v>100.32000000000001</v>
      </c>
      <c r="P3337" s="6">
        <f t="shared" si="317"/>
        <v>79.61904761904762</v>
      </c>
      <c r="Q3337" t="str">
        <f t="shared" si="318"/>
        <v>theater</v>
      </c>
      <c r="R3337" t="str">
        <f t="shared" si="319"/>
        <v>plays</v>
      </c>
      <c r="S3337" s="10">
        <f t="shared" si="320"/>
        <v>41827.674143518518</v>
      </c>
      <c r="T3337" s="10">
        <f t="shared" si="32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8227</v>
      </c>
      <c r="I3338">
        <v>1459845246</v>
      </c>
      <c r="J3338">
        <v>1457429646</v>
      </c>
      <c r="K3338" t="b">
        <v>0</v>
      </c>
      <c r="L3338" s="7">
        <v>9</v>
      </c>
      <c r="M3338" t="b">
        <v>1</v>
      </c>
      <c r="N3338" t="s">
        <v>8251</v>
      </c>
      <c r="O3338" s="5">
        <f t="shared" si="316"/>
        <v>100</v>
      </c>
      <c r="P3338" s="6">
        <f t="shared" si="317"/>
        <v>27.777777777777779</v>
      </c>
      <c r="Q3338" t="str">
        <f t="shared" si="318"/>
        <v>theater</v>
      </c>
      <c r="R3338" t="str">
        <f t="shared" si="319"/>
        <v>plays</v>
      </c>
      <c r="S3338" s="10">
        <f t="shared" si="320"/>
        <v>42437.398680555561</v>
      </c>
      <c r="T3338" s="10">
        <f t="shared" si="32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8227</v>
      </c>
      <c r="I3339">
        <v>1412974800</v>
      </c>
      <c r="J3339">
        <v>1411109167</v>
      </c>
      <c r="K3339" t="b">
        <v>0</v>
      </c>
      <c r="L3339" s="7">
        <v>34</v>
      </c>
      <c r="M3339" t="b">
        <v>1</v>
      </c>
      <c r="N3339" t="s">
        <v>8251</v>
      </c>
      <c r="O3339" s="5">
        <f t="shared" si="316"/>
        <v>110.2</v>
      </c>
      <c r="P3339" s="6">
        <f t="shared" si="317"/>
        <v>81.029411764705884</v>
      </c>
      <c r="Q3339" t="str">
        <f t="shared" si="318"/>
        <v>theater</v>
      </c>
      <c r="R3339" t="str">
        <f t="shared" si="319"/>
        <v>plays</v>
      </c>
      <c r="S3339" s="10">
        <f t="shared" si="320"/>
        <v>41901.282025462962</v>
      </c>
      <c r="T3339" s="10">
        <f t="shared" si="32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8226</v>
      </c>
      <c r="I3340">
        <v>1487944080</v>
      </c>
      <c r="J3340">
        <v>1486129680</v>
      </c>
      <c r="K3340" t="b">
        <v>0</v>
      </c>
      <c r="L3340" s="7">
        <v>112</v>
      </c>
      <c r="M3340" t="b">
        <v>1</v>
      </c>
      <c r="N3340" t="s">
        <v>8251</v>
      </c>
      <c r="O3340" s="5">
        <f t="shared" si="316"/>
        <v>102.18</v>
      </c>
      <c r="P3340" s="6">
        <f t="shared" si="317"/>
        <v>136.84821428571428</v>
      </c>
      <c r="Q3340" t="str">
        <f t="shared" si="318"/>
        <v>theater</v>
      </c>
      <c r="R3340" t="str">
        <f t="shared" si="319"/>
        <v>plays</v>
      </c>
      <c r="S3340" s="10">
        <f t="shared" si="320"/>
        <v>42769.574999999997</v>
      </c>
      <c r="T3340" s="10">
        <f t="shared" si="32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8226</v>
      </c>
      <c r="I3341">
        <v>1469721518</v>
      </c>
      <c r="J3341">
        <v>1467129518</v>
      </c>
      <c r="K3341" t="b">
        <v>0</v>
      </c>
      <c r="L3341" s="7">
        <v>47</v>
      </c>
      <c r="M3341" t="b">
        <v>1</v>
      </c>
      <c r="N3341" t="s">
        <v>8251</v>
      </c>
      <c r="O3341" s="5">
        <f t="shared" si="316"/>
        <v>104.35000000000001</v>
      </c>
      <c r="P3341" s="6">
        <f t="shared" si="317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20"/>
        <v>42549.665717592594</v>
      </c>
      <c r="T3341" s="10">
        <f t="shared" si="32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8226</v>
      </c>
      <c r="I3342">
        <v>1481066554</v>
      </c>
      <c r="J3342">
        <v>1478906554</v>
      </c>
      <c r="K3342" t="b">
        <v>0</v>
      </c>
      <c r="L3342" s="7">
        <v>38</v>
      </c>
      <c r="M3342" t="b">
        <v>1</v>
      </c>
      <c r="N3342" t="s">
        <v>8251</v>
      </c>
      <c r="O3342" s="5">
        <f t="shared" si="316"/>
        <v>138.16666666666666</v>
      </c>
      <c r="P3342" s="6">
        <f t="shared" si="317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20"/>
        <v>42685.974004629628</v>
      </c>
      <c r="T3342" s="10">
        <f t="shared" si="32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8227</v>
      </c>
      <c r="I3343">
        <v>1465750800</v>
      </c>
      <c r="J3343">
        <v>1463771421</v>
      </c>
      <c r="K3343" t="b">
        <v>0</v>
      </c>
      <c r="L3343" s="7">
        <v>28</v>
      </c>
      <c r="M3343" t="b">
        <v>1</v>
      </c>
      <c r="N3343" t="s">
        <v>8251</v>
      </c>
      <c r="O3343" s="5">
        <f t="shared" si="316"/>
        <v>100</v>
      </c>
      <c r="P3343" s="6">
        <f t="shared" si="317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20"/>
        <v>42510.798854166671</v>
      </c>
      <c r="T3343" s="10">
        <f t="shared" si="32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8226</v>
      </c>
      <c r="I3344">
        <v>1427864340</v>
      </c>
      <c r="J3344">
        <v>1425020810</v>
      </c>
      <c r="K3344" t="b">
        <v>0</v>
      </c>
      <c r="L3344" s="7">
        <v>78</v>
      </c>
      <c r="M3344" t="b">
        <v>1</v>
      </c>
      <c r="N3344" t="s">
        <v>8251</v>
      </c>
      <c r="O3344" s="5">
        <f t="shared" si="316"/>
        <v>101.66666666666666</v>
      </c>
      <c r="P3344" s="6">
        <f t="shared" si="317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20"/>
        <v>42062.296412037031</v>
      </c>
      <c r="T3344" s="10">
        <f t="shared" si="32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8227</v>
      </c>
      <c r="I3345">
        <v>1460553480</v>
      </c>
      <c r="J3345">
        <v>1458770384</v>
      </c>
      <c r="K3345" t="b">
        <v>0</v>
      </c>
      <c r="L3345" s="7">
        <v>23</v>
      </c>
      <c r="M3345" t="b">
        <v>1</v>
      </c>
      <c r="N3345" t="s">
        <v>8251</v>
      </c>
      <c r="O3345" s="5">
        <f t="shared" si="316"/>
        <v>171.42857142857142</v>
      </c>
      <c r="P3345" s="6">
        <f t="shared" si="317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20"/>
        <v>42452.916481481487</v>
      </c>
      <c r="T3345" s="10">
        <f t="shared" si="32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8226</v>
      </c>
      <c r="I3346">
        <v>1409374093</v>
      </c>
      <c r="J3346">
        <v>1406782093</v>
      </c>
      <c r="K3346" t="b">
        <v>0</v>
      </c>
      <c r="L3346" s="7">
        <v>40</v>
      </c>
      <c r="M3346" t="b">
        <v>1</v>
      </c>
      <c r="N3346" t="s">
        <v>8251</v>
      </c>
      <c r="O3346" s="5">
        <f t="shared" si="316"/>
        <v>101.44444444444444</v>
      </c>
      <c r="P3346" s="6">
        <f t="shared" si="317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20"/>
        <v>41851.200150462959</v>
      </c>
      <c r="T3346" s="10">
        <f t="shared" si="32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8226</v>
      </c>
      <c r="I3347">
        <v>1429317420</v>
      </c>
      <c r="J3347">
        <v>1424226768</v>
      </c>
      <c r="K3347" t="b">
        <v>0</v>
      </c>
      <c r="L3347" s="7">
        <v>13</v>
      </c>
      <c r="M3347" t="b">
        <v>1</v>
      </c>
      <c r="N3347" t="s">
        <v>8251</v>
      </c>
      <c r="O3347" s="5">
        <f t="shared" si="316"/>
        <v>130</v>
      </c>
      <c r="P3347" s="6">
        <f t="shared" si="317"/>
        <v>50</v>
      </c>
      <c r="Q3347" t="str">
        <f t="shared" si="318"/>
        <v>theater</v>
      </c>
      <c r="R3347" t="str">
        <f t="shared" si="319"/>
        <v>plays</v>
      </c>
      <c r="S3347" s="10">
        <f t="shared" si="320"/>
        <v>42053.106111111112</v>
      </c>
      <c r="T3347" s="10">
        <f t="shared" si="32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8226</v>
      </c>
      <c r="I3348">
        <v>1424910910</v>
      </c>
      <c r="J3348">
        <v>1424306110</v>
      </c>
      <c r="K3348" t="b">
        <v>0</v>
      </c>
      <c r="L3348" s="7">
        <v>18</v>
      </c>
      <c r="M3348" t="b">
        <v>1</v>
      </c>
      <c r="N3348" t="s">
        <v>8251</v>
      </c>
      <c r="O3348" s="5">
        <f t="shared" si="316"/>
        <v>110.00000000000001</v>
      </c>
      <c r="P3348" s="6">
        <f t="shared" si="317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20"/>
        <v>42054.024421296301</v>
      </c>
      <c r="T3348" s="10">
        <f t="shared" si="32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8227</v>
      </c>
      <c r="I3349">
        <v>1462741200</v>
      </c>
      <c r="J3349">
        <v>1461503654</v>
      </c>
      <c r="K3349" t="b">
        <v>0</v>
      </c>
      <c r="L3349" s="7">
        <v>22</v>
      </c>
      <c r="M3349" t="b">
        <v>1</v>
      </c>
      <c r="N3349" t="s">
        <v>8251</v>
      </c>
      <c r="O3349" s="5">
        <f t="shared" si="316"/>
        <v>119.44999999999999</v>
      </c>
      <c r="P3349" s="6">
        <f t="shared" si="317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20"/>
        <v>42484.551550925928</v>
      </c>
      <c r="T3349" s="10">
        <f t="shared" si="32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8226</v>
      </c>
      <c r="I3350">
        <v>1461988740</v>
      </c>
      <c r="J3350">
        <v>1459949080</v>
      </c>
      <c r="K3350" t="b">
        <v>0</v>
      </c>
      <c r="L3350" s="7">
        <v>79</v>
      </c>
      <c r="M3350" t="b">
        <v>1</v>
      </c>
      <c r="N3350" t="s">
        <v>8251</v>
      </c>
      <c r="O3350" s="5">
        <f t="shared" si="316"/>
        <v>100.2909090909091</v>
      </c>
      <c r="P3350" s="6">
        <f t="shared" si="317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20"/>
        <v>42466.558796296296</v>
      </c>
      <c r="T3350" s="10">
        <f t="shared" si="32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8226</v>
      </c>
      <c r="I3351">
        <v>1465837200</v>
      </c>
      <c r="J3351">
        <v>1463971172</v>
      </c>
      <c r="K3351" t="b">
        <v>0</v>
      </c>
      <c r="L3351" s="7">
        <v>14</v>
      </c>
      <c r="M3351" t="b">
        <v>1</v>
      </c>
      <c r="N3351" t="s">
        <v>8251</v>
      </c>
      <c r="O3351" s="5">
        <f t="shared" si="316"/>
        <v>153.4</v>
      </c>
      <c r="P3351" s="6">
        <f t="shared" si="317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20"/>
        <v>42513.110787037032</v>
      </c>
      <c r="T3351" s="10">
        <f t="shared" si="32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8224</v>
      </c>
      <c r="H3352" t="s">
        <v>8229</v>
      </c>
      <c r="I3352">
        <v>1448838000</v>
      </c>
      <c r="J3352">
        <v>1445791811</v>
      </c>
      <c r="K3352" t="b">
        <v>0</v>
      </c>
      <c r="L3352" s="7">
        <v>51</v>
      </c>
      <c r="M3352" t="b">
        <v>1</v>
      </c>
      <c r="N3352" t="s">
        <v>8251</v>
      </c>
      <c r="O3352" s="5">
        <f t="shared" si="316"/>
        <v>104.42857142857143</v>
      </c>
      <c r="P3352" s="6">
        <f t="shared" si="317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20"/>
        <v>42302.701516203699</v>
      </c>
      <c r="T3352" s="10">
        <f t="shared" si="32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8227</v>
      </c>
      <c r="I3353">
        <v>1406113200</v>
      </c>
      <c r="J3353">
        <v>1402910965</v>
      </c>
      <c r="K3353" t="b">
        <v>0</v>
      </c>
      <c r="L3353" s="7">
        <v>54</v>
      </c>
      <c r="M3353" t="b">
        <v>1</v>
      </c>
      <c r="N3353" t="s">
        <v>8251</v>
      </c>
      <c r="O3353" s="5">
        <f t="shared" si="316"/>
        <v>101.1</v>
      </c>
      <c r="P3353" s="6">
        <f t="shared" si="317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20"/>
        <v>41806.395428240743</v>
      </c>
      <c r="T3353" s="10">
        <f t="shared" si="32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8227</v>
      </c>
      <c r="I3354">
        <v>1467414000</v>
      </c>
      <c r="J3354">
        <v>1462492178</v>
      </c>
      <c r="K3354" t="b">
        <v>0</v>
      </c>
      <c r="L3354" s="7">
        <v>70</v>
      </c>
      <c r="M3354" t="b">
        <v>1</v>
      </c>
      <c r="N3354" t="s">
        <v>8251</v>
      </c>
      <c r="O3354" s="5">
        <f t="shared" si="316"/>
        <v>107.52</v>
      </c>
      <c r="P3354" s="6">
        <f t="shared" si="317"/>
        <v>76.8</v>
      </c>
      <c r="Q3354" t="str">
        <f t="shared" si="318"/>
        <v>theater</v>
      </c>
      <c r="R3354" t="str">
        <f t="shared" si="319"/>
        <v>plays</v>
      </c>
      <c r="S3354" s="10">
        <f t="shared" si="320"/>
        <v>42495.992800925931</v>
      </c>
      <c r="T3354" s="10">
        <f t="shared" si="32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8227</v>
      </c>
      <c r="I3355">
        <v>1462230000</v>
      </c>
      <c r="J3355">
        <v>1461061350</v>
      </c>
      <c r="K3355" t="b">
        <v>0</v>
      </c>
      <c r="L3355" s="7">
        <v>44</v>
      </c>
      <c r="M3355" t="b">
        <v>1</v>
      </c>
      <c r="N3355" t="s">
        <v>8251</v>
      </c>
      <c r="O3355" s="5">
        <f t="shared" si="316"/>
        <v>315</v>
      </c>
      <c r="P3355" s="6">
        <f t="shared" si="317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20"/>
        <v>42479.432291666672</v>
      </c>
      <c r="T3355" s="10">
        <f t="shared" si="32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8226</v>
      </c>
      <c r="I3356">
        <v>1446091260</v>
      </c>
      <c r="J3356">
        <v>1443029206</v>
      </c>
      <c r="K3356" t="b">
        <v>0</v>
      </c>
      <c r="L3356" s="7">
        <v>55</v>
      </c>
      <c r="M3356" t="b">
        <v>1</v>
      </c>
      <c r="N3356" t="s">
        <v>8251</v>
      </c>
      <c r="O3356" s="5">
        <f t="shared" si="316"/>
        <v>101.93333333333334</v>
      </c>
      <c r="P3356" s="6">
        <f t="shared" si="317"/>
        <v>55.6</v>
      </c>
      <c r="Q3356" t="str">
        <f t="shared" si="318"/>
        <v>theater</v>
      </c>
      <c r="R3356" t="str">
        <f t="shared" si="319"/>
        <v>plays</v>
      </c>
      <c r="S3356" s="10">
        <f t="shared" si="320"/>
        <v>42270.7269212963</v>
      </c>
      <c r="T3356" s="10">
        <f t="shared" si="32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8227</v>
      </c>
      <c r="I3357">
        <v>1462879020</v>
      </c>
      <c r="J3357">
        <v>1461941527</v>
      </c>
      <c r="K3357" t="b">
        <v>0</v>
      </c>
      <c r="L3357" s="7">
        <v>15</v>
      </c>
      <c r="M3357" t="b">
        <v>1</v>
      </c>
      <c r="N3357" t="s">
        <v>8251</v>
      </c>
      <c r="O3357" s="5">
        <f t="shared" si="316"/>
        <v>126.28571428571429</v>
      </c>
      <c r="P3357" s="6">
        <f t="shared" si="317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20"/>
        <v>42489.619525462964</v>
      </c>
      <c r="T3357" s="10">
        <f t="shared" si="32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8227</v>
      </c>
      <c r="I3358">
        <v>1468611272</v>
      </c>
      <c r="J3358">
        <v>1466019272</v>
      </c>
      <c r="K3358" t="b">
        <v>0</v>
      </c>
      <c r="L3358" s="7">
        <v>27</v>
      </c>
      <c r="M3358" t="b">
        <v>1</v>
      </c>
      <c r="N3358" t="s">
        <v>8251</v>
      </c>
      <c r="O3358" s="5">
        <f t="shared" si="316"/>
        <v>101.4</v>
      </c>
      <c r="P3358" s="6">
        <f t="shared" si="317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20"/>
        <v>42536.815648148149</v>
      </c>
      <c r="T3358" s="10">
        <f t="shared" si="32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8227</v>
      </c>
      <c r="I3359">
        <v>1406887310</v>
      </c>
      <c r="J3359">
        <v>1404295310</v>
      </c>
      <c r="K3359" t="b">
        <v>0</v>
      </c>
      <c r="L3359" s="7">
        <v>21</v>
      </c>
      <c r="M3359" t="b">
        <v>1</v>
      </c>
      <c r="N3359" t="s">
        <v>8251</v>
      </c>
      <c r="O3359" s="5">
        <f t="shared" si="316"/>
        <v>101</v>
      </c>
      <c r="P3359" s="6">
        <f t="shared" si="317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20"/>
        <v>41822.417939814812</v>
      </c>
      <c r="T3359" s="10">
        <f t="shared" si="32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8226</v>
      </c>
      <c r="I3360">
        <v>1416385679</v>
      </c>
      <c r="J3360">
        <v>1413790079</v>
      </c>
      <c r="K3360" t="b">
        <v>0</v>
      </c>
      <c r="L3360" s="7">
        <v>162</v>
      </c>
      <c r="M3360" t="b">
        <v>1</v>
      </c>
      <c r="N3360" t="s">
        <v>8251</v>
      </c>
      <c r="O3360" s="5">
        <f t="shared" si="316"/>
        <v>102.99000000000001</v>
      </c>
      <c r="P3360" s="6">
        <f t="shared" si="317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20"/>
        <v>41932.311099537037</v>
      </c>
      <c r="T3360" s="10">
        <f t="shared" si="32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8226</v>
      </c>
      <c r="I3361">
        <v>1487985734</v>
      </c>
      <c r="J3361">
        <v>1484097734</v>
      </c>
      <c r="K3361" t="b">
        <v>0</v>
      </c>
      <c r="L3361" s="7">
        <v>23</v>
      </c>
      <c r="M3361" t="b">
        <v>1</v>
      </c>
      <c r="N3361" t="s">
        <v>8251</v>
      </c>
      <c r="O3361" s="5">
        <f t="shared" si="316"/>
        <v>106.25</v>
      </c>
      <c r="P3361" s="6">
        <f t="shared" si="317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20"/>
        <v>42746.057106481487</v>
      </c>
      <c r="T3361" s="10">
        <f t="shared" si="32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8224</v>
      </c>
      <c r="H3362" t="s">
        <v>8238</v>
      </c>
      <c r="I3362">
        <v>1481731140</v>
      </c>
      <c r="J3362">
        <v>1479866343</v>
      </c>
      <c r="K3362" t="b">
        <v>0</v>
      </c>
      <c r="L3362" s="7">
        <v>72</v>
      </c>
      <c r="M3362" t="b">
        <v>1</v>
      </c>
      <c r="N3362" t="s">
        <v>8251</v>
      </c>
      <c r="O3362" s="5">
        <f t="shared" si="316"/>
        <v>101.37777777777779</v>
      </c>
      <c r="P3362" s="6">
        <f t="shared" si="317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20"/>
        <v>42697.082673611112</v>
      </c>
      <c r="T3362" s="10">
        <f t="shared" si="32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8226</v>
      </c>
      <c r="I3363">
        <v>1409587140</v>
      </c>
      <c r="J3363">
        <v>1408062990</v>
      </c>
      <c r="K3363" t="b">
        <v>0</v>
      </c>
      <c r="L3363" s="7">
        <v>68</v>
      </c>
      <c r="M3363" t="b">
        <v>1</v>
      </c>
      <c r="N3363" t="s">
        <v>8251</v>
      </c>
      <c r="O3363" s="5">
        <f t="shared" si="316"/>
        <v>113.46000000000001</v>
      </c>
      <c r="P3363" s="6">
        <f t="shared" si="317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20"/>
        <v>41866.025347222225</v>
      </c>
      <c r="T3363" s="10">
        <f t="shared" si="32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8226</v>
      </c>
      <c r="I3364">
        <v>1425704100</v>
      </c>
      <c r="J3364">
        <v>1424484717</v>
      </c>
      <c r="K3364" t="b">
        <v>0</v>
      </c>
      <c r="L3364" s="7">
        <v>20</v>
      </c>
      <c r="M3364" t="b">
        <v>1</v>
      </c>
      <c r="N3364" t="s">
        <v>8251</v>
      </c>
      <c r="O3364" s="5">
        <f t="shared" si="316"/>
        <v>218.00000000000003</v>
      </c>
      <c r="P3364" s="6">
        <f t="shared" si="317"/>
        <v>54.5</v>
      </c>
      <c r="Q3364" t="str">
        <f t="shared" si="318"/>
        <v>theater</v>
      </c>
      <c r="R3364" t="str">
        <f t="shared" si="319"/>
        <v>plays</v>
      </c>
      <c r="S3364" s="10">
        <f t="shared" si="320"/>
        <v>42056.091631944444</v>
      </c>
      <c r="T3364" s="10">
        <f t="shared" si="32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8226</v>
      </c>
      <c r="I3365">
        <v>1408464000</v>
      </c>
      <c r="J3365">
        <v>1406831445</v>
      </c>
      <c r="K3365" t="b">
        <v>0</v>
      </c>
      <c r="L3365" s="7">
        <v>26</v>
      </c>
      <c r="M3365" t="b">
        <v>1</v>
      </c>
      <c r="N3365" t="s">
        <v>8251</v>
      </c>
      <c r="O3365" s="5">
        <f t="shared" si="316"/>
        <v>101.41935483870968</v>
      </c>
      <c r="P3365" s="6">
        <f t="shared" si="317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20"/>
        <v>41851.771354166667</v>
      </c>
      <c r="T3365" s="10">
        <f t="shared" si="32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8227</v>
      </c>
      <c r="I3366">
        <v>1458075600</v>
      </c>
      <c r="J3366">
        <v>1456183649</v>
      </c>
      <c r="K3366" t="b">
        <v>0</v>
      </c>
      <c r="L3366" s="7">
        <v>72</v>
      </c>
      <c r="M3366" t="b">
        <v>1</v>
      </c>
      <c r="N3366" t="s">
        <v>8251</v>
      </c>
      <c r="O3366" s="5">
        <f t="shared" si="316"/>
        <v>105.93333333333332</v>
      </c>
      <c r="P3366" s="6">
        <f t="shared" si="317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20"/>
        <v>42422.977418981478</v>
      </c>
      <c r="T3366" s="10">
        <f t="shared" si="32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8226</v>
      </c>
      <c r="I3367">
        <v>1449973592</v>
      </c>
      <c r="J3367">
        <v>1447381592</v>
      </c>
      <c r="K3367" t="b">
        <v>0</v>
      </c>
      <c r="L3367" s="7">
        <v>3</v>
      </c>
      <c r="M3367" t="b">
        <v>1</v>
      </c>
      <c r="N3367" t="s">
        <v>8251</v>
      </c>
      <c r="O3367" s="5">
        <f t="shared" si="316"/>
        <v>104</v>
      </c>
      <c r="P3367" s="6">
        <f t="shared" si="317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20"/>
        <v>42321.101759259262</v>
      </c>
      <c r="T3367" s="10">
        <f t="shared" si="32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8226</v>
      </c>
      <c r="I3368">
        <v>1431481037</v>
      </c>
      <c r="J3368">
        <v>1428889037</v>
      </c>
      <c r="K3368" t="b">
        <v>0</v>
      </c>
      <c r="L3368" s="7">
        <v>18</v>
      </c>
      <c r="M3368" t="b">
        <v>1</v>
      </c>
      <c r="N3368" t="s">
        <v>8251</v>
      </c>
      <c r="O3368" s="5">
        <f t="shared" si="316"/>
        <v>221</v>
      </c>
      <c r="P3368" s="6">
        <f t="shared" si="317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20"/>
        <v>42107.067557870367</v>
      </c>
      <c r="T3368" s="10">
        <f t="shared" si="32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8227</v>
      </c>
      <c r="I3369">
        <v>1438467894</v>
      </c>
      <c r="J3369">
        <v>1436307894</v>
      </c>
      <c r="K3369" t="b">
        <v>0</v>
      </c>
      <c r="L3369" s="7">
        <v>30</v>
      </c>
      <c r="M3369" t="b">
        <v>1</v>
      </c>
      <c r="N3369" t="s">
        <v>8251</v>
      </c>
      <c r="O3369" s="5">
        <f t="shared" si="316"/>
        <v>118.66666666666667</v>
      </c>
      <c r="P3369" s="6">
        <f t="shared" si="317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20"/>
        <v>42192.933958333335</v>
      </c>
      <c r="T3369" s="10">
        <f t="shared" si="32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8226</v>
      </c>
      <c r="I3370">
        <v>1420088400</v>
      </c>
      <c r="J3370">
        <v>1416977259</v>
      </c>
      <c r="K3370" t="b">
        <v>0</v>
      </c>
      <c r="L3370" s="7">
        <v>23</v>
      </c>
      <c r="M3370" t="b">
        <v>1</v>
      </c>
      <c r="N3370" t="s">
        <v>8251</v>
      </c>
      <c r="O3370" s="5">
        <f t="shared" si="316"/>
        <v>104.60000000000001</v>
      </c>
      <c r="P3370" s="6">
        <f t="shared" si="317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20"/>
        <v>41969.199756944443</v>
      </c>
      <c r="T3370" s="10">
        <f t="shared" si="32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8224</v>
      </c>
      <c r="H3371" t="s">
        <v>8229</v>
      </c>
      <c r="I3371">
        <v>1484441980</v>
      </c>
      <c r="J3371">
        <v>1479257980</v>
      </c>
      <c r="K3371" t="b">
        <v>0</v>
      </c>
      <c r="L3371" s="7">
        <v>54</v>
      </c>
      <c r="M3371" t="b">
        <v>1</v>
      </c>
      <c r="N3371" t="s">
        <v>8251</v>
      </c>
      <c r="O3371" s="5">
        <f t="shared" si="316"/>
        <v>103.89999999999999</v>
      </c>
      <c r="P3371" s="6">
        <f t="shared" si="317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20"/>
        <v>42690.041435185187</v>
      </c>
      <c r="T3371" s="10">
        <f t="shared" si="32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8226</v>
      </c>
      <c r="I3372">
        <v>1481961600</v>
      </c>
      <c r="J3372">
        <v>1479283285</v>
      </c>
      <c r="K3372" t="b">
        <v>0</v>
      </c>
      <c r="L3372" s="7">
        <v>26</v>
      </c>
      <c r="M3372" t="b">
        <v>1</v>
      </c>
      <c r="N3372" t="s">
        <v>8251</v>
      </c>
      <c r="O3372" s="5">
        <f t="shared" si="316"/>
        <v>117.73333333333333</v>
      </c>
      <c r="P3372" s="6">
        <f t="shared" si="317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20"/>
        <v>42690.334317129629</v>
      </c>
      <c r="T3372" s="10">
        <f t="shared" si="32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8226</v>
      </c>
      <c r="I3373">
        <v>1449089965</v>
      </c>
      <c r="J3373">
        <v>1446670765</v>
      </c>
      <c r="K3373" t="b">
        <v>0</v>
      </c>
      <c r="L3373" s="7">
        <v>9</v>
      </c>
      <c r="M3373" t="b">
        <v>1</v>
      </c>
      <c r="N3373" t="s">
        <v>8251</v>
      </c>
      <c r="O3373" s="5">
        <f t="shared" si="316"/>
        <v>138.5</v>
      </c>
      <c r="P3373" s="6">
        <f t="shared" si="317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20"/>
        <v>42312.874594907407</v>
      </c>
      <c r="T3373" s="10">
        <f t="shared" si="32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8226</v>
      </c>
      <c r="I3374">
        <v>1408942740</v>
      </c>
      <c r="J3374">
        <v>1407157756</v>
      </c>
      <c r="K3374" t="b">
        <v>0</v>
      </c>
      <c r="L3374" s="7">
        <v>27</v>
      </c>
      <c r="M3374" t="b">
        <v>1</v>
      </c>
      <c r="N3374" t="s">
        <v>8251</v>
      </c>
      <c r="O3374" s="5">
        <f t="shared" si="316"/>
        <v>103.49999999999999</v>
      </c>
      <c r="P3374" s="6">
        <f t="shared" si="317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20"/>
        <v>41855.548101851848</v>
      </c>
      <c r="T3374" s="10">
        <f t="shared" si="32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8227</v>
      </c>
      <c r="I3375">
        <v>1437235200</v>
      </c>
      <c r="J3375">
        <v>1435177840</v>
      </c>
      <c r="K3375" t="b">
        <v>0</v>
      </c>
      <c r="L3375" s="7">
        <v>30</v>
      </c>
      <c r="M3375" t="b">
        <v>1</v>
      </c>
      <c r="N3375" t="s">
        <v>8251</v>
      </c>
      <c r="O3375" s="5">
        <f t="shared" ref="O3375:O3414" si="322">(E3375/D3375)*100</f>
        <v>100.25</v>
      </c>
      <c r="P3375" s="6">
        <f t="shared" si="317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20"/>
        <v>42179.854629629626</v>
      </c>
      <c r="T3375" s="10">
        <f t="shared" si="32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8224</v>
      </c>
      <c r="H3376" t="s">
        <v>8231</v>
      </c>
      <c r="I3376">
        <v>1446053616</v>
      </c>
      <c r="J3376">
        <v>1443461616</v>
      </c>
      <c r="K3376" t="b">
        <v>0</v>
      </c>
      <c r="L3376" s="7">
        <v>52</v>
      </c>
      <c r="M3376" t="b">
        <v>1</v>
      </c>
      <c r="N3376" t="s">
        <v>8251</v>
      </c>
      <c r="O3376" s="5">
        <f t="shared" si="322"/>
        <v>106.57142857142856</v>
      </c>
      <c r="P3376" s="6">
        <f t="shared" si="317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20"/>
        <v>42275.731666666667</v>
      </c>
      <c r="T3376" s="10">
        <f t="shared" si="32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8227</v>
      </c>
      <c r="I3377">
        <v>1400423973</v>
      </c>
      <c r="J3377">
        <v>1399387173</v>
      </c>
      <c r="K3377" t="b">
        <v>0</v>
      </c>
      <c r="L3377" s="7">
        <v>17</v>
      </c>
      <c r="M3377" t="b">
        <v>1</v>
      </c>
      <c r="N3377" t="s">
        <v>8251</v>
      </c>
      <c r="O3377" s="5">
        <f t="shared" si="322"/>
        <v>100</v>
      </c>
      <c r="P3377" s="6">
        <f t="shared" si="317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20"/>
        <v>41765.610798611109</v>
      </c>
      <c r="T3377" s="10">
        <f t="shared" si="32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8226</v>
      </c>
      <c r="I3378">
        <v>1429976994</v>
      </c>
      <c r="J3378">
        <v>1424796594</v>
      </c>
      <c r="K3378" t="b">
        <v>0</v>
      </c>
      <c r="L3378" s="7">
        <v>19</v>
      </c>
      <c r="M3378" t="b">
        <v>1</v>
      </c>
      <c r="N3378" t="s">
        <v>8251</v>
      </c>
      <c r="O3378" s="5">
        <f t="shared" si="322"/>
        <v>100.01249999999999</v>
      </c>
      <c r="P3378" s="6">
        <f t="shared" si="317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20"/>
        <v>42059.701319444444</v>
      </c>
      <c r="T3378" s="10">
        <f t="shared" si="32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8227</v>
      </c>
      <c r="I3379">
        <v>1426870560</v>
      </c>
      <c r="J3379">
        <v>1424280899</v>
      </c>
      <c r="K3379" t="b">
        <v>0</v>
      </c>
      <c r="L3379" s="7">
        <v>77</v>
      </c>
      <c r="M3379" t="b">
        <v>1</v>
      </c>
      <c r="N3379" t="s">
        <v>8251</v>
      </c>
      <c r="O3379" s="5">
        <f t="shared" si="322"/>
        <v>101.05</v>
      </c>
      <c r="P3379" s="6">
        <f t="shared" si="317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20"/>
        <v>42053.732627314821</v>
      </c>
      <c r="T3379" s="10">
        <f t="shared" si="32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8227</v>
      </c>
      <c r="I3380">
        <v>1409490480</v>
      </c>
      <c r="J3380">
        <v>1407400306</v>
      </c>
      <c r="K3380" t="b">
        <v>0</v>
      </c>
      <c r="L3380" s="7">
        <v>21</v>
      </c>
      <c r="M3380" t="b">
        <v>1</v>
      </c>
      <c r="N3380" t="s">
        <v>8251</v>
      </c>
      <c r="O3380" s="5">
        <f t="shared" si="322"/>
        <v>107.63636363636364</v>
      </c>
      <c r="P3380" s="6">
        <f t="shared" si="317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20"/>
        <v>41858.355393518519</v>
      </c>
      <c r="T3380" s="10">
        <f t="shared" si="32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8227</v>
      </c>
      <c r="I3381">
        <v>1440630000</v>
      </c>
      <c r="J3381">
        <v>1439122800</v>
      </c>
      <c r="K3381" t="b">
        <v>0</v>
      </c>
      <c r="L3381" s="7">
        <v>38</v>
      </c>
      <c r="M3381" t="b">
        <v>1</v>
      </c>
      <c r="N3381" t="s">
        <v>8251</v>
      </c>
      <c r="O3381" s="5">
        <f t="shared" si="322"/>
        <v>103.64999999999999</v>
      </c>
      <c r="P3381" s="6">
        <f t="shared" si="317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20"/>
        <v>42225.513888888891</v>
      </c>
      <c r="T3381" s="10">
        <f t="shared" si="32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8226</v>
      </c>
      <c r="I3382">
        <v>1417305178</v>
      </c>
      <c r="J3382">
        <v>1414277578</v>
      </c>
      <c r="K3382" t="b">
        <v>0</v>
      </c>
      <c r="L3382" s="7">
        <v>28</v>
      </c>
      <c r="M3382" t="b">
        <v>1</v>
      </c>
      <c r="N3382" t="s">
        <v>8251</v>
      </c>
      <c r="O3382" s="5">
        <f t="shared" si="322"/>
        <v>104.43333333333334</v>
      </c>
      <c r="P3382" s="6">
        <f t="shared" si="317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20"/>
        <v>41937.95344907407</v>
      </c>
      <c r="T3382" s="10">
        <f t="shared" si="32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8226</v>
      </c>
      <c r="I3383">
        <v>1426044383</v>
      </c>
      <c r="J3383">
        <v>1423455983</v>
      </c>
      <c r="K3383" t="b">
        <v>0</v>
      </c>
      <c r="L3383" s="7">
        <v>48</v>
      </c>
      <c r="M3383" t="b">
        <v>1</v>
      </c>
      <c r="N3383" t="s">
        <v>8251</v>
      </c>
      <c r="O3383" s="5">
        <f t="shared" si="322"/>
        <v>102.25</v>
      </c>
      <c r="P3383" s="6">
        <f t="shared" si="317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20"/>
        <v>42044.184988425928</v>
      </c>
      <c r="T3383" s="10">
        <f t="shared" si="32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8227</v>
      </c>
      <c r="I3384">
        <v>1470092340</v>
      </c>
      <c r="J3384">
        <v>1467973256</v>
      </c>
      <c r="K3384" t="b">
        <v>0</v>
      </c>
      <c r="L3384" s="7">
        <v>46</v>
      </c>
      <c r="M3384" t="b">
        <v>1</v>
      </c>
      <c r="N3384" t="s">
        <v>8251</v>
      </c>
      <c r="O3384" s="5">
        <f t="shared" si="322"/>
        <v>100.74285714285713</v>
      </c>
      <c r="P3384" s="6">
        <f t="shared" si="317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20"/>
        <v>42559.431203703702</v>
      </c>
      <c r="T3384" s="10">
        <f t="shared" si="32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8226</v>
      </c>
      <c r="I3385">
        <v>1466707620</v>
      </c>
      <c r="J3385">
        <v>1464979620</v>
      </c>
      <c r="K3385" t="b">
        <v>0</v>
      </c>
      <c r="L3385" s="7">
        <v>30</v>
      </c>
      <c r="M3385" t="b">
        <v>1</v>
      </c>
      <c r="N3385" t="s">
        <v>8251</v>
      </c>
      <c r="O3385" s="5">
        <f t="shared" si="322"/>
        <v>111.71428571428572</v>
      </c>
      <c r="P3385" s="6">
        <f t="shared" si="317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20"/>
        <v>42524.782638888893</v>
      </c>
      <c r="T3385" s="10">
        <f t="shared" si="32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8226</v>
      </c>
      <c r="I3386">
        <v>1448074800</v>
      </c>
      <c r="J3386">
        <v>1444874768</v>
      </c>
      <c r="K3386" t="b">
        <v>0</v>
      </c>
      <c r="L3386" s="7">
        <v>64</v>
      </c>
      <c r="M3386" t="b">
        <v>1</v>
      </c>
      <c r="N3386" t="s">
        <v>8251</v>
      </c>
      <c r="O3386" s="5">
        <f t="shared" si="322"/>
        <v>100.01100000000001</v>
      </c>
      <c r="P3386" s="6">
        <f t="shared" si="317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20"/>
        <v>42292.087592592594</v>
      </c>
      <c r="T3386" s="10">
        <f t="shared" si="32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8226</v>
      </c>
      <c r="I3387">
        <v>1418244552</v>
      </c>
      <c r="J3387">
        <v>1415652552</v>
      </c>
      <c r="K3387" t="b">
        <v>0</v>
      </c>
      <c r="L3387" s="7">
        <v>15</v>
      </c>
      <c r="M3387" t="b">
        <v>1</v>
      </c>
      <c r="N3387" t="s">
        <v>8251</v>
      </c>
      <c r="O3387" s="5">
        <f t="shared" si="322"/>
        <v>100</v>
      </c>
      <c r="P3387" s="6">
        <f t="shared" si="317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20"/>
        <v>41953.8675</v>
      </c>
      <c r="T3387" s="10">
        <f t="shared" si="32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8226</v>
      </c>
      <c r="I3388">
        <v>1417620506</v>
      </c>
      <c r="J3388">
        <v>1415028506</v>
      </c>
      <c r="K3388" t="b">
        <v>0</v>
      </c>
      <c r="L3388" s="7">
        <v>41</v>
      </c>
      <c r="M3388" t="b">
        <v>1</v>
      </c>
      <c r="N3388" t="s">
        <v>8251</v>
      </c>
      <c r="O3388" s="5">
        <f t="shared" si="322"/>
        <v>105</v>
      </c>
      <c r="P3388" s="6">
        <f t="shared" si="317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20"/>
        <v>41946.644745370373</v>
      </c>
      <c r="T3388" s="10">
        <f t="shared" si="32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8226</v>
      </c>
      <c r="I3389">
        <v>1418581088</v>
      </c>
      <c r="J3389">
        <v>1415125088</v>
      </c>
      <c r="K3389" t="b">
        <v>0</v>
      </c>
      <c r="L3389" s="7">
        <v>35</v>
      </c>
      <c r="M3389" t="b">
        <v>1</v>
      </c>
      <c r="N3389" t="s">
        <v>8251</v>
      </c>
      <c r="O3389" s="5">
        <f t="shared" si="322"/>
        <v>116.86666666666667</v>
      </c>
      <c r="P3389" s="6">
        <f t="shared" si="317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20"/>
        <v>41947.762592592589</v>
      </c>
      <c r="T3389" s="10">
        <f t="shared" si="32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8227</v>
      </c>
      <c r="I3390">
        <v>1434625441</v>
      </c>
      <c r="J3390">
        <v>1432033441</v>
      </c>
      <c r="K3390" t="b">
        <v>0</v>
      </c>
      <c r="L3390" s="7">
        <v>45</v>
      </c>
      <c r="M3390" t="b">
        <v>1</v>
      </c>
      <c r="N3390" t="s">
        <v>8251</v>
      </c>
      <c r="O3390" s="5">
        <f t="shared" si="322"/>
        <v>103.8</v>
      </c>
      <c r="P3390" s="6">
        <f t="shared" si="317"/>
        <v>34.6</v>
      </c>
      <c r="Q3390" t="str">
        <f t="shared" si="318"/>
        <v>theater</v>
      </c>
      <c r="R3390" t="str">
        <f t="shared" si="319"/>
        <v>plays</v>
      </c>
      <c r="S3390" s="10">
        <f t="shared" si="320"/>
        <v>42143.461122685185</v>
      </c>
      <c r="T3390" s="10">
        <f t="shared" si="32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8226</v>
      </c>
      <c r="I3391">
        <v>1464960682</v>
      </c>
      <c r="J3391">
        <v>1462368682</v>
      </c>
      <c r="K3391" t="b">
        <v>0</v>
      </c>
      <c r="L3391" s="7">
        <v>62</v>
      </c>
      <c r="M3391" t="b">
        <v>1</v>
      </c>
      <c r="N3391" t="s">
        <v>8251</v>
      </c>
      <c r="O3391" s="5">
        <f t="shared" si="322"/>
        <v>114.5</v>
      </c>
      <c r="P3391" s="6">
        <f t="shared" si="317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20"/>
        <v>42494.563449074078</v>
      </c>
      <c r="T3391" s="10">
        <f t="shared" si="32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8226</v>
      </c>
      <c r="I3392">
        <v>1405017345</v>
      </c>
      <c r="J3392">
        <v>1403721345</v>
      </c>
      <c r="K3392" t="b">
        <v>0</v>
      </c>
      <c r="L3392" s="7">
        <v>22</v>
      </c>
      <c r="M3392" t="b">
        <v>1</v>
      </c>
      <c r="N3392" t="s">
        <v>8251</v>
      </c>
      <c r="O3392" s="5">
        <f t="shared" si="322"/>
        <v>102.4</v>
      </c>
      <c r="P3392" s="6">
        <f t="shared" si="317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20"/>
        <v>41815.774826388886</v>
      </c>
      <c r="T3392" s="10">
        <f t="shared" si="32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8226</v>
      </c>
      <c r="I3393">
        <v>1407536880</v>
      </c>
      <c r="J3393">
        <v>1404997548</v>
      </c>
      <c r="K3393" t="b">
        <v>0</v>
      </c>
      <c r="L3393" s="7">
        <v>18</v>
      </c>
      <c r="M3393" t="b">
        <v>1</v>
      </c>
      <c r="N3393" t="s">
        <v>8251</v>
      </c>
      <c r="O3393" s="5">
        <f t="shared" si="322"/>
        <v>223</v>
      </c>
      <c r="P3393" s="6">
        <f t="shared" si="317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20"/>
        <v>41830.545694444445</v>
      </c>
      <c r="T3393" s="10">
        <f t="shared" si="32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8227</v>
      </c>
      <c r="I3394">
        <v>1462565855</v>
      </c>
      <c r="J3394">
        <v>1458245855</v>
      </c>
      <c r="K3394" t="b">
        <v>0</v>
      </c>
      <c r="L3394" s="7">
        <v>12</v>
      </c>
      <c r="M3394" t="b">
        <v>1</v>
      </c>
      <c r="N3394" t="s">
        <v>8251</v>
      </c>
      <c r="O3394" s="5">
        <f t="shared" si="322"/>
        <v>100</v>
      </c>
      <c r="P3394" s="6">
        <f t="shared" si="317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20"/>
        <v>42446.845543981486</v>
      </c>
      <c r="T3394" s="10">
        <f t="shared" si="32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8226</v>
      </c>
      <c r="I3395">
        <v>1415234760</v>
      </c>
      <c r="J3395">
        <v>1413065230</v>
      </c>
      <c r="K3395" t="b">
        <v>0</v>
      </c>
      <c r="L3395" s="7">
        <v>44</v>
      </c>
      <c r="M3395" t="b">
        <v>1</v>
      </c>
      <c r="N3395" t="s">
        <v>8251</v>
      </c>
      <c r="O3395" s="5">
        <f t="shared" si="322"/>
        <v>105.80000000000001</v>
      </c>
      <c r="P3395" s="6">
        <f t="shared" ref="P3395:P3458" si="323">IF(L3395,E3395/L3395,0)</f>
        <v>36.06818181818182</v>
      </c>
      <c r="Q3395" t="str">
        <f t="shared" ref="Q3395:Q3458" si="324">LEFT(N3395,SEARCH("/",N3395,1)-1)</f>
        <v>theater</v>
      </c>
      <c r="R3395" t="str">
        <f t="shared" ref="R3395:R3458" si="325">RIGHT(N3395,LEN(N3395)-SEARCH("/",N3395))</f>
        <v>plays</v>
      </c>
      <c r="S3395" s="10">
        <f t="shared" ref="S3395:S3458" si="326">(((J3395/60)/60/24)+DATE(1970,1,1))</f>
        <v>41923.921643518523</v>
      </c>
      <c r="T3395" s="10">
        <f t="shared" ref="T3395:T3458" si="327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8227</v>
      </c>
      <c r="I3396">
        <v>1406470645</v>
      </c>
      <c r="J3396">
        <v>1403878645</v>
      </c>
      <c r="K3396" t="b">
        <v>0</v>
      </c>
      <c r="L3396" s="7">
        <v>27</v>
      </c>
      <c r="M3396" t="b">
        <v>1</v>
      </c>
      <c r="N3396" t="s">
        <v>8251</v>
      </c>
      <c r="O3396" s="5">
        <f t="shared" si="322"/>
        <v>142.36363636363635</v>
      </c>
      <c r="P3396" s="6">
        <f t="shared" si="323"/>
        <v>29</v>
      </c>
      <c r="Q3396" t="str">
        <f t="shared" si="324"/>
        <v>theater</v>
      </c>
      <c r="R3396" t="str">
        <f t="shared" si="325"/>
        <v>plays</v>
      </c>
      <c r="S3396" s="10">
        <f t="shared" si="326"/>
        <v>41817.59542824074</v>
      </c>
      <c r="T3396" s="10">
        <f t="shared" si="32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8227</v>
      </c>
      <c r="I3397">
        <v>1433009400</v>
      </c>
      <c r="J3397">
        <v>1431795944</v>
      </c>
      <c r="K3397" t="b">
        <v>0</v>
      </c>
      <c r="L3397" s="7">
        <v>38</v>
      </c>
      <c r="M3397" t="b">
        <v>1</v>
      </c>
      <c r="N3397" t="s">
        <v>8251</v>
      </c>
      <c r="O3397" s="5">
        <f t="shared" si="322"/>
        <v>184</v>
      </c>
      <c r="P3397" s="6">
        <f t="shared" si="323"/>
        <v>24.210526315789473</v>
      </c>
      <c r="Q3397" t="str">
        <f t="shared" si="324"/>
        <v>theater</v>
      </c>
      <c r="R3397" t="str">
        <f t="shared" si="325"/>
        <v>plays</v>
      </c>
      <c r="S3397" s="10">
        <f t="shared" si="326"/>
        <v>42140.712314814817</v>
      </c>
      <c r="T3397" s="10">
        <f t="shared" si="32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8226</v>
      </c>
      <c r="I3398">
        <v>1401595140</v>
      </c>
      <c r="J3398">
        <v>1399286589</v>
      </c>
      <c r="K3398" t="b">
        <v>0</v>
      </c>
      <c r="L3398" s="7">
        <v>28</v>
      </c>
      <c r="M3398" t="b">
        <v>1</v>
      </c>
      <c r="N3398" t="s">
        <v>8251</v>
      </c>
      <c r="O3398" s="5">
        <f t="shared" si="322"/>
        <v>104.33333333333333</v>
      </c>
      <c r="P3398" s="6">
        <f t="shared" si="323"/>
        <v>55.892857142857146</v>
      </c>
      <c r="Q3398" t="str">
        <f t="shared" si="324"/>
        <v>theater</v>
      </c>
      <c r="R3398" t="str">
        <f t="shared" si="325"/>
        <v>plays</v>
      </c>
      <c r="S3398" s="10">
        <f t="shared" si="326"/>
        <v>41764.44663194444</v>
      </c>
      <c r="T3398" s="10">
        <f t="shared" si="32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8227</v>
      </c>
      <c r="I3399">
        <v>1455832800</v>
      </c>
      <c r="J3399">
        <v>1452338929</v>
      </c>
      <c r="K3399" t="b">
        <v>0</v>
      </c>
      <c r="L3399" s="7">
        <v>24</v>
      </c>
      <c r="M3399" t="b">
        <v>1</v>
      </c>
      <c r="N3399" t="s">
        <v>8251</v>
      </c>
      <c r="O3399" s="5">
        <f t="shared" si="322"/>
        <v>112.00000000000001</v>
      </c>
      <c r="P3399" s="6">
        <f t="shared" si="323"/>
        <v>11.666666666666666</v>
      </c>
      <c r="Q3399" t="str">
        <f t="shared" si="324"/>
        <v>theater</v>
      </c>
      <c r="R3399" t="str">
        <f t="shared" si="325"/>
        <v>plays</v>
      </c>
      <c r="S3399" s="10">
        <f t="shared" si="326"/>
        <v>42378.478344907402</v>
      </c>
      <c r="T3399" s="10">
        <f t="shared" si="32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8226</v>
      </c>
      <c r="I3400">
        <v>1416589200</v>
      </c>
      <c r="J3400">
        <v>1414605776</v>
      </c>
      <c r="K3400" t="b">
        <v>0</v>
      </c>
      <c r="L3400" s="7">
        <v>65</v>
      </c>
      <c r="M3400" t="b">
        <v>1</v>
      </c>
      <c r="N3400" t="s">
        <v>8251</v>
      </c>
      <c r="O3400" s="5">
        <f t="shared" si="322"/>
        <v>111.07499999999999</v>
      </c>
      <c r="P3400" s="6">
        <f t="shared" si="323"/>
        <v>68.353846153846149</v>
      </c>
      <c r="Q3400" t="str">
        <f t="shared" si="324"/>
        <v>theater</v>
      </c>
      <c r="R3400" t="str">
        <f t="shared" si="325"/>
        <v>plays</v>
      </c>
      <c r="S3400" s="10">
        <f t="shared" si="326"/>
        <v>41941.75203703704</v>
      </c>
      <c r="T3400" s="10">
        <f t="shared" si="32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8227</v>
      </c>
      <c r="I3401">
        <v>1424556325</v>
      </c>
      <c r="J3401">
        <v>1421964325</v>
      </c>
      <c r="K3401" t="b">
        <v>0</v>
      </c>
      <c r="L3401" s="7">
        <v>46</v>
      </c>
      <c r="M3401" t="b">
        <v>1</v>
      </c>
      <c r="N3401" t="s">
        <v>8251</v>
      </c>
      <c r="O3401" s="5">
        <f t="shared" si="322"/>
        <v>103.75000000000001</v>
      </c>
      <c r="P3401" s="6">
        <f t="shared" si="323"/>
        <v>27.065217391304348</v>
      </c>
      <c r="Q3401" t="str">
        <f t="shared" si="324"/>
        <v>theater</v>
      </c>
      <c r="R3401" t="str">
        <f t="shared" si="325"/>
        <v>plays</v>
      </c>
      <c r="S3401" s="10">
        <f t="shared" si="326"/>
        <v>42026.920428240745</v>
      </c>
      <c r="T3401" s="10">
        <f t="shared" si="32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8226</v>
      </c>
      <c r="I3402">
        <v>1409266414</v>
      </c>
      <c r="J3402">
        <v>1405378414</v>
      </c>
      <c r="K3402" t="b">
        <v>0</v>
      </c>
      <c r="L3402" s="7">
        <v>85</v>
      </c>
      <c r="M3402" t="b">
        <v>1</v>
      </c>
      <c r="N3402" t="s">
        <v>8251</v>
      </c>
      <c r="O3402" s="5">
        <f t="shared" si="322"/>
        <v>100.41</v>
      </c>
      <c r="P3402" s="6">
        <f t="shared" si="323"/>
        <v>118.12941176470588</v>
      </c>
      <c r="Q3402" t="str">
        <f t="shared" si="324"/>
        <v>theater</v>
      </c>
      <c r="R3402" t="str">
        <f t="shared" si="325"/>
        <v>plays</v>
      </c>
      <c r="S3402" s="10">
        <f t="shared" si="326"/>
        <v>41834.953865740739</v>
      </c>
      <c r="T3402" s="10">
        <f t="shared" si="32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8227</v>
      </c>
      <c r="I3403">
        <v>1438968146</v>
      </c>
      <c r="J3403">
        <v>1436376146</v>
      </c>
      <c r="K3403" t="b">
        <v>0</v>
      </c>
      <c r="L3403" s="7">
        <v>66</v>
      </c>
      <c r="M3403" t="b">
        <v>1</v>
      </c>
      <c r="N3403" t="s">
        <v>8251</v>
      </c>
      <c r="O3403" s="5">
        <f t="shared" si="322"/>
        <v>101.86206896551724</v>
      </c>
      <c r="P3403" s="6">
        <f t="shared" si="323"/>
        <v>44.757575757575758</v>
      </c>
      <c r="Q3403" t="str">
        <f t="shared" si="324"/>
        <v>theater</v>
      </c>
      <c r="R3403" t="str">
        <f t="shared" si="325"/>
        <v>plays</v>
      </c>
      <c r="S3403" s="10">
        <f t="shared" si="326"/>
        <v>42193.723912037036</v>
      </c>
      <c r="T3403" s="10">
        <f t="shared" si="32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8226</v>
      </c>
      <c r="I3404">
        <v>1447295460</v>
      </c>
      <c r="J3404">
        <v>1444747843</v>
      </c>
      <c r="K3404" t="b">
        <v>0</v>
      </c>
      <c r="L3404" s="7">
        <v>165</v>
      </c>
      <c r="M3404" t="b">
        <v>1</v>
      </c>
      <c r="N3404" t="s">
        <v>8251</v>
      </c>
      <c r="O3404" s="5">
        <f t="shared" si="322"/>
        <v>109.76666666666665</v>
      </c>
      <c r="P3404" s="6">
        <f t="shared" si="323"/>
        <v>99.787878787878782</v>
      </c>
      <c r="Q3404" t="str">
        <f t="shared" si="324"/>
        <v>theater</v>
      </c>
      <c r="R3404" t="str">
        <f t="shared" si="325"/>
        <v>plays</v>
      </c>
      <c r="S3404" s="10">
        <f t="shared" si="326"/>
        <v>42290.61855324074</v>
      </c>
      <c r="T3404" s="10">
        <f t="shared" si="32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8227</v>
      </c>
      <c r="I3405">
        <v>1435230324</v>
      </c>
      <c r="J3405">
        <v>1432638324</v>
      </c>
      <c r="K3405" t="b">
        <v>0</v>
      </c>
      <c r="L3405" s="7">
        <v>17</v>
      </c>
      <c r="M3405" t="b">
        <v>1</v>
      </c>
      <c r="N3405" t="s">
        <v>8251</v>
      </c>
      <c r="O3405" s="5">
        <f t="shared" si="322"/>
        <v>100</v>
      </c>
      <c r="P3405" s="6">
        <f t="shared" si="323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6"/>
        <v>42150.462083333332</v>
      </c>
      <c r="T3405" s="10">
        <f t="shared" si="32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8226</v>
      </c>
      <c r="I3406">
        <v>1434542702</v>
      </c>
      <c r="J3406">
        <v>1432814702</v>
      </c>
      <c r="K3406" t="b">
        <v>0</v>
      </c>
      <c r="L3406" s="7">
        <v>3</v>
      </c>
      <c r="M3406" t="b">
        <v>1</v>
      </c>
      <c r="N3406" t="s">
        <v>8251</v>
      </c>
      <c r="O3406" s="5">
        <f t="shared" si="322"/>
        <v>122</v>
      </c>
      <c r="P3406" s="6">
        <f t="shared" si="323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6"/>
        <v>42152.503495370373</v>
      </c>
      <c r="T3406" s="10">
        <f t="shared" si="32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8227</v>
      </c>
      <c r="I3407">
        <v>1456876740</v>
      </c>
      <c r="J3407">
        <v>1455063886</v>
      </c>
      <c r="K3407" t="b">
        <v>0</v>
      </c>
      <c r="L3407" s="7">
        <v>17</v>
      </c>
      <c r="M3407" t="b">
        <v>1</v>
      </c>
      <c r="N3407" t="s">
        <v>8251</v>
      </c>
      <c r="O3407" s="5">
        <f t="shared" si="322"/>
        <v>137.57142857142856</v>
      </c>
      <c r="P3407" s="6">
        <f t="shared" si="323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6"/>
        <v>42410.017199074078</v>
      </c>
      <c r="T3407" s="10">
        <f t="shared" si="32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8226</v>
      </c>
      <c r="I3408">
        <v>1405511376</v>
      </c>
      <c r="J3408">
        <v>1401623376</v>
      </c>
      <c r="K3408" t="b">
        <v>0</v>
      </c>
      <c r="L3408" s="7">
        <v>91</v>
      </c>
      <c r="M3408" t="b">
        <v>1</v>
      </c>
      <c r="N3408" t="s">
        <v>8251</v>
      </c>
      <c r="O3408" s="5">
        <f t="shared" si="322"/>
        <v>100.31000000000002</v>
      </c>
      <c r="P3408" s="6">
        <f t="shared" si="323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6"/>
        <v>41791.492777777778</v>
      </c>
      <c r="T3408" s="10">
        <f t="shared" si="32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8227</v>
      </c>
      <c r="I3409">
        <v>1404641289</v>
      </c>
      <c r="J3409">
        <v>1402049289</v>
      </c>
      <c r="K3409" t="b">
        <v>0</v>
      </c>
      <c r="L3409" s="7">
        <v>67</v>
      </c>
      <c r="M3409" t="b">
        <v>1</v>
      </c>
      <c r="N3409" t="s">
        <v>8251</v>
      </c>
      <c r="O3409" s="5">
        <f t="shared" si="322"/>
        <v>107.1</v>
      </c>
      <c r="P3409" s="6">
        <f t="shared" si="323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6"/>
        <v>41796.422326388885</v>
      </c>
      <c r="T3409" s="10">
        <f t="shared" si="32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8226</v>
      </c>
      <c r="I3410">
        <v>1405727304</v>
      </c>
      <c r="J3410">
        <v>1403135304</v>
      </c>
      <c r="K3410" t="b">
        <v>0</v>
      </c>
      <c r="L3410" s="7">
        <v>18</v>
      </c>
      <c r="M3410" t="b">
        <v>1</v>
      </c>
      <c r="N3410" t="s">
        <v>8251</v>
      </c>
      <c r="O3410" s="5">
        <f t="shared" si="322"/>
        <v>211</v>
      </c>
      <c r="P3410" s="6">
        <f t="shared" si="323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6"/>
        <v>41808.991944444446</v>
      </c>
      <c r="T3410" s="10">
        <f t="shared" si="32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8227</v>
      </c>
      <c r="I3411">
        <v>1469998680</v>
      </c>
      <c r="J3411">
        <v>1466710358</v>
      </c>
      <c r="K3411" t="b">
        <v>0</v>
      </c>
      <c r="L3411" s="7">
        <v>21</v>
      </c>
      <c r="M3411" t="b">
        <v>1</v>
      </c>
      <c r="N3411" t="s">
        <v>8251</v>
      </c>
      <c r="O3411" s="5">
        <f t="shared" si="322"/>
        <v>123.6</v>
      </c>
      <c r="P3411" s="6">
        <f t="shared" si="323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6"/>
        <v>42544.814328703709</v>
      </c>
      <c r="T3411" s="10">
        <f t="shared" si="32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8226</v>
      </c>
      <c r="I3412">
        <v>1465196400</v>
      </c>
      <c r="J3412">
        <v>1462841990</v>
      </c>
      <c r="K3412" t="b">
        <v>0</v>
      </c>
      <c r="L3412" s="7">
        <v>40</v>
      </c>
      <c r="M3412" t="b">
        <v>1</v>
      </c>
      <c r="N3412" t="s">
        <v>8251</v>
      </c>
      <c r="O3412" s="5">
        <f t="shared" si="322"/>
        <v>108.5</v>
      </c>
      <c r="P3412" s="6">
        <f t="shared" si="323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6"/>
        <v>42500.041550925926</v>
      </c>
      <c r="T3412" s="10">
        <f t="shared" si="32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8226</v>
      </c>
      <c r="I3413">
        <v>1444264372</v>
      </c>
      <c r="J3413">
        <v>1442536372</v>
      </c>
      <c r="K3413" t="b">
        <v>0</v>
      </c>
      <c r="L3413" s="7">
        <v>78</v>
      </c>
      <c r="M3413" t="b">
        <v>1</v>
      </c>
      <c r="N3413" t="s">
        <v>8251</v>
      </c>
      <c r="O3413" s="5">
        <f t="shared" si="322"/>
        <v>103.56666666666668</v>
      </c>
      <c r="P3413" s="6">
        <f t="shared" si="323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6"/>
        <v>42265.022824074069</v>
      </c>
      <c r="T3413" s="10">
        <f t="shared" si="32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8227</v>
      </c>
      <c r="I3414">
        <v>1411858862</v>
      </c>
      <c r="J3414">
        <v>1409266862</v>
      </c>
      <c r="K3414" t="b">
        <v>0</v>
      </c>
      <c r="L3414" s="7">
        <v>26</v>
      </c>
      <c r="M3414" t="b">
        <v>1</v>
      </c>
      <c r="N3414" t="s">
        <v>8251</v>
      </c>
      <c r="O3414" s="5">
        <f t="shared" si="322"/>
        <v>100</v>
      </c>
      <c r="P3414" s="6">
        <f t="shared" si="323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6"/>
        <v>41879.959050925929</v>
      </c>
      <c r="T3414" s="10">
        <f t="shared" si="32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8226</v>
      </c>
      <c r="I3415">
        <v>1425099540</v>
      </c>
      <c r="J3415">
        <v>1424280938</v>
      </c>
      <c r="K3415" t="b">
        <v>0</v>
      </c>
      <c r="L3415" s="7">
        <v>14</v>
      </c>
      <c r="M3415" t="b">
        <v>1</v>
      </c>
      <c r="N3415" t="s">
        <v>8251</v>
      </c>
      <c r="O3415" s="5">
        <f>(E3415/D3415)*100</f>
        <v>130</v>
      </c>
      <c r="P3415" s="6">
        <f t="shared" si="323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6"/>
        <v>42053.733078703706</v>
      </c>
      <c r="T3415" s="10">
        <f t="shared" si="32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8226</v>
      </c>
      <c r="I3416">
        <v>1480579140</v>
      </c>
      <c r="J3416">
        <v>1478030325</v>
      </c>
      <c r="K3416" t="b">
        <v>0</v>
      </c>
      <c r="L3416" s="7">
        <v>44</v>
      </c>
      <c r="M3416" t="b">
        <v>1</v>
      </c>
      <c r="N3416" t="s">
        <v>8251</v>
      </c>
      <c r="O3416" s="5">
        <f t="shared" ref="O3416:O3479" si="328">(E3416/D3416)*100</f>
        <v>103.49999999999999</v>
      </c>
      <c r="P3416" s="6">
        <f t="shared" si="323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6"/>
        <v>42675.832465277781</v>
      </c>
      <c r="T3416" s="10">
        <f t="shared" si="32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8226</v>
      </c>
      <c r="I3417">
        <v>1460935800</v>
      </c>
      <c r="J3417">
        <v>1459999656</v>
      </c>
      <c r="K3417" t="b">
        <v>0</v>
      </c>
      <c r="L3417" s="7">
        <v>9</v>
      </c>
      <c r="M3417" t="b">
        <v>1</v>
      </c>
      <c r="N3417" t="s">
        <v>8251</v>
      </c>
      <c r="O3417" s="5">
        <f t="shared" si="328"/>
        <v>100</v>
      </c>
      <c r="P3417" s="6">
        <f t="shared" si="323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6"/>
        <v>42467.144166666665</v>
      </c>
      <c r="T3417" s="10">
        <f t="shared" si="32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8227</v>
      </c>
      <c r="I3418">
        <v>1429813800</v>
      </c>
      <c r="J3418">
        <v>1427363645</v>
      </c>
      <c r="K3418" t="b">
        <v>0</v>
      </c>
      <c r="L3418" s="7">
        <v>30</v>
      </c>
      <c r="M3418" t="b">
        <v>1</v>
      </c>
      <c r="N3418" t="s">
        <v>8251</v>
      </c>
      <c r="O3418" s="5">
        <f t="shared" si="328"/>
        <v>119.6</v>
      </c>
      <c r="P3418" s="6">
        <f t="shared" si="323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6"/>
        <v>42089.412557870368</v>
      </c>
      <c r="T3418" s="10">
        <f t="shared" si="32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8226</v>
      </c>
      <c r="I3419">
        <v>1414284180</v>
      </c>
      <c r="J3419">
        <v>1410558948</v>
      </c>
      <c r="K3419" t="b">
        <v>0</v>
      </c>
      <c r="L3419" s="7">
        <v>45</v>
      </c>
      <c r="M3419" t="b">
        <v>1</v>
      </c>
      <c r="N3419" t="s">
        <v>8251</v>
      </c>
      <c r="O3419" s="5">
        <f t="shared" si="328"/>
        <v>100.00058823529412</v>
      </c>
      <c r="P3419" s="6">
        <f t="shared" si="323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6"/>
        <v>41894.91375</v>
      </c>
      <c r="T3419" s="10">
        <f t="shared" si="32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8226</v>
      </c>
      <c r="I3420">
        <v>1400875307</v>
      </c>
      <c r="J3420">
        <v>1398283307</v>
      </c>
      <c r="K3420" t="b">
        <v>0</v>
      </c>
      <c r="L3420" s="7">
        <v>56</v>
      </c>
      <c r="M3420" t="b">
        <v>1</v>
      </c>
      <c r="N3420" t="s">
        <v>8251</v>
      </c>
      <c r="O3420" s="5">
        <f t="shared" si="328"/>
        <v>100.875</v>
      </c>
      <c r="P3420" s="6">
        <f t="shared" si="323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6"/>
        <v>41752.83457175926</v>
      </c>
      <c r="T3420" s="10">
        <f t="shared" si="32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8224</v>
      </c>
      <c r="H3421" t="s">
        <v>8229</v>
      </c>
      <c r="I3421">
        <v>1459978200</v>
      </c>
      <c r="J3421">
        <v>1458416585</v>
      </c>
      <c r="K3421" t="b">
        <v>0</v>
      </c>
      <c r="L3421" s="7">
        <v>46</v>
      </c>
      <c r="M3421" t="b">
        <v>1</v>
      </c>
      <c r="N3421" t="s">
        <v>8251</v>
      </c>
      <c r="O3421" s="5">
        <f t="shared" si="328"/>
        <v>106.54545454545455</v>
      </c>
      <c r="P3421" s="6">
        <f t="shared" si="323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6"/>
        <v>42448.821585648147</v>
      </c>
      <c r="T3421" s="10">
        <f t="shared" si="32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8227</v>
      </c>
      <c r="I3422">
        <v>1455408000</v>
      </c>
      <c r="J3422">
        <v>1454638202</v>
      </c>
      <c r="K3422" t="b">
        <v>0</v>
      </c>
      <c r="L3422" s="7">
        <v>34</v>
      </c>
      <c r="M3422" t="b">
        <v>1</v>
      </c>
      <c r="N3422" t="s">
        <v>8251</v>
      </c>
      <c r="O3422" s="5">
        <f t="shared" si="328"/>
        <v>138</v>
      </c>
      <c r="P3422" s="6">
        <f t="shared" si="323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6"/>
        <v>42405.090300925927</v>
      </c>
      <c r="T3422" s="10">
        <f t="shared" si="32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8226</v>
      </c>
      <c r="I3423">
        <v>1425495563</v>
      </c>
      <c r="J3423">
        <v>1422903563</v>
      </c>
      <c r="K3423" t="b">
        <v>0</v>
      </c>
      <c r="L3423" s="7">
        <v>98</v>
      </c>
      <c r="M3423" t="b">
        <v>1</v>
      </c>
      <c r="N3423" t="s">
        <v>8251</v>
      </c>
      <c r="O3423" s="5">
        <f t="shared" si="328"/>
        <v>101.15</v>
      </c>
      <c r="P3423" s="6">
        <f t="shared" si="323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6"/>
        <v>42037.791238425925</v>
      </c>
      <c r="T3423" s="10">
        <f t="shared" si="32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8227</v>
      </c>
      <c r="I3424">
        <v>1450051200</v>
      </c>
      <c r="J3424">
        <v>1447594176</v>
      </c>
      <c r="K3424" t="b">
        <v>0</v>
      </c>
      <c r="L3424" s="7">
        <v>46</v>
      </c>
      <c r="M3424" t="b">
        <v>1</v>
      </c>
      <c r="N3424" t="s">
        <v>8251</v>
      </c>
      <c r="O3424" s="5">
        <f t="shared" si="328"/>
        <v>109.1</v>
      </c>
      <c r="P3424" s="6">
        <f t="shared" si="323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6"/>
        <v>42323.562222222223</v>
      </c>
      <c r="T3424" s="10">
        <f t="shared" si="32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8226</v>
      </c>
      <c r="I3425">
        <v>1429912341</v>
      </c>
      <c r="J3425">
        <v>1427320341</v>
      </c>
      <c r="K3425" t="b">
        <v>0</v>
      </c>
      <c r="L3425" s="7">
        <v>10</v>
      </c>
      <c r="M3425" t="b">
        <v>1</v>
      </c>
      <c r="N3425" t="s">
        <v>8251</v>
      </c>
      <c r="O3425" s="5">
        <f t="shared" si="328"/>
        <v>140</v>
      </c>
      <c r="P3425" s="6">
        <f t="shared" si="323"/>
        <v>35</v>
      </c>
      <c r="Q3425" t="str">
        <f t="shared" si="324"/>
        <v>theater</v>
      </c>
      <c r="R3425" t="str">
        <f t="shared" si="325"/>
        <v>plays</v>
      </c>
      <c r="S3425" s="10">
        <f t="shared" si="326"/>
        <v>42088.911354166667</v>
      </c>
      <c r="T3425" s="10">
        <f t="shared" si="32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8226</v>
      </c>
      <c r="I3426">
        <v>1423119540</v>
      </c>
      <c r="J3426">
        <v>1421252084</v>
      </c>
      <c r="K3426" t="b">
        <v>0</v>
      </c>
      <c r="L3426" s="7">
        <v>76</v>
      </c>
      <c r="M3426" t="b">
        <v>1</v>
      </c>
      <c r="N3426" t="s">
        <v>8251</v>
      </c>
      <c r="O3426" s="5">
        <f t="shared" si="328"/>
        <v>103.58333333333334</v>
      </c>
      <c r="P3426" s="6">
        <f t="shared" si="323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6"/>
        <v>42018.676898148144</v>
      </c>
      <c r="T3426" s="10">
        <f t="shared" si="32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8226</v>
      </c>
      <c r="I3427">
        <v>1412434136</v>
      </c>
      <c r="J3427">
        <v>1409669336</v>
      </c>
      <c r="K3427" t="b">
        <v>0</v>
      </c>
      <c r="L3427" s="7">
        <v>104</v>
      </c>
      <c r="M3427" t="b">
        <v>1</v>
      </c>
      <c r="N3427" t="s">
        <v>8251</v>
      </c>
      <c r="O3427" s="5">
        <f t="shared" si="328"/>
        <v>102.97033333333331</v>
      </c>
      <c r="P3427" s="6">
        <f t="shared" si="323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6"/>
        <v>41884.617314814815</v>
      </c>
      <c r="T3427" s="10">
        <f t="shared" si="32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8226</v>
      </c>
      <c r="I3428">
        <v>1411264800</v>
      </c>
      <c r="J3428">
        <v>1409620903</v>
      </c>
      <c r="K3428" t="b">
        <v>0</v>
      </c>
      <c r="L3428" s="7">
        <v>87</v>
      </c>
      <c r="M3428" t="b">
        <v>1</v>
      </c>
      <c r="N3428" t="s">
        <v>8251</v>
      </c>
      <c r="O3428" s="5">
        <f t="shared" si="328"/>
        <v>108.13333333333333</v>
      </c>
      <c r="P3428" s="6">
        <f t="shared" si="323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6"/>
        <v>41884.056747685187</v>
      </c>
      <c r="T3428" s="10">
        <f t="shared" si="32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8227</v>
      </c>
      <c r="I3429">
        <v>1404314952</v>
      </c>
      <c r="J3429">
        <v>1401722952</v>
      </c>
      <c r="K3429" t="b">
        <v>0</v>
      </c>
      <c r="L3429" s="7">
        <v>29</v>
      </c>
      <c r="M3429" t="b">
        <v>1</v>
      </c>
      <c r="N3429" t="s">
        <v>8251</v>
      </c>
      <c r="O3429" s="5">
        <f t="shared" si="328"/>
        <v>100</v>
      </c>
      <c r="P3429" s="6">
        <f t="shared" si="323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6"/>
        <v>41792.645277777774</v>
      </c>
      <c r="T3429" s="10">
        <f t="shared" si="32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8227</v>
      </c>
      <c r="I3430">
        <v>1425142800</v>
      </c>
      <c r="J3430">
        <v>1422983847</v>
      </c>
      <c r="K3430" t="b">
        <v>0</v>
      </c>
      <c r="L3430" s="7">
        <v>51</v>
      </c>
      <c r="M3430" t="b">
        <v>1</v>
      </c>
      <c r="N3430" t="s">
        <v>8251</v>
      </c>
      <c r="O3430" s="5">
        <f t="shared" si="328"/>
        <v>102.75000000000001</v>
      </c>
      <c r="P3430" s="6">
        <f t="shared" si="323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6"/>
        <v>42038.720451388886</v>
      </c>
      <c r="T3430" s="10">
        <f t="shared" si="32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8227</v>
      </c>
      <c r="I3431">
        <v>1478046661</v>
      </c>
      <c r="J3431">
        <v>1476837061</v>
      </c>
      <c r="K3431" t="b">
        <v>0</v>
      </c>
      <c r="L3431" s="7">
        <v>12</v>
      </c>
      <c r="M3431" t="b">
        <v>1</v>
      </c>
      <c r="N3431" t="s">
        <v>8251</v>
      </c>
      <c r="O3431" s="5">
        <f t="shared" si="328"/>
        <v>130</v>
      </c>
      <c r="P3431" s="6">
        <f t="shared" si="323"/>
        <v>16.25</v>
      </c>
      <c r="Q3431" t="str">
        <f t="shared" si="324"/>
        <v>theater</v>
      </c>
      <c r="R3431" t="str">
        <f t="shared" si="325"/>
        <v>plays</v>
      </c>
      <c r="S3431" s="10">
        <f t="shared" si="326"/>
        <v>42662.021539351852</v>
      </c>
      <c r="T3431" s="10">
        <f t="shared" si="32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8227</v>
      </c>
      <c r="I3432">
        <v>1406760101</v>
      </c>
      <c r="J3432">
        <v>1404168101</v>
      </c>
      <c r="K3432" t="b">
        <v>0</v>
      </c>
      <c r="L3432" s="7">
        <v>72</v>
      </c>
      <c r="M3432" t="b">
        <v>1</v>
      </c>
      <c r="N3432" t="s">
        <v>8251</v>
      </c>
      <c r="O3432" s="5">
        <f t="shared" si="328"/>
        <v>108.54949999999999</v>
      </c>
      <c r="P3432" s="6">
        <f t="shared" si="323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6"/>
        <v>41820.945613425924</v>
      </c>
      <c r="T3432" s="10">
        <f t="shared" si="32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8226</v>
      </c>
      <c r="I3433">
        <v>1408383153</v>
      </c>
      <c r="J3433">
        <v>1405791153</v>
      </c>
      <c r="K3433" t="b">
        <v>0</v>
      </c>
      <c r="L3433" s="7">
        <v>21</v>
      </c>
      <c r="M3433" t="b">
        <v>1</v>
      </c>
      <c r="N3433" t="s">
        <v>8251</v>
      </c>
      <c r="O3433" s="5">
        <f t="shared" si="328"/>
        <v>100</v>
      </c>
      <c r="P3433" s="6">
        <f t="shared" si="323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6"/>
        <v>41839.730937500004</v>
      </c>
      <c r="T3433" s="10">
        <f t="shared" si="32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8226</v>
      </c>
      <c r="I3434">
        <v>1454709600</v>
      </c>
      <c r="J3434">
        <v>1452520614</v>
      </c>
      <c r="K3434" t="b">
        <v>0</v>
      </c>
      <c r="L3434" s="7">
        <v>42</v>
      </c>
      <c r="M3434" t="b">
        <v>1</v>
      </c>
      <c r="N3434" t="s">
        <v>8251</v>
      </c>
      <c r="O3434" s="5">
        <f t="shared" si="328"/>
        <v>109.65</v>
      </c>
      <c r="P3434" s="6">
        <f t="shared" si="323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6"/>
        <v>42380.581180555557</v>
      </c>
      <c r="T3434" s="10">
        <f t="shared" si="32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8226</v>
      </c>
      <c r="I3435">
        <v>1402974000</v>
      </c>
      <c r="J3435">
        <v>1400290255</v>
      </c>
      <c r="K3435" t="b">
        <v>0</v>
      </c>
      <c r="L3435" s="7">
        <v>71</v>
      </c>
      <c r="M3435" t="b">
        <v>1</v>
      </c>
      <c r="N3435" t="s">
        <v>8251</v>
      </c>
      <c r="O3435" s="5">
        <f t="shared" si="328"/>
        <v>100.26315789473684</v>
      </c>
      <c r="P3435" s="6">
        <f t="shared" si="323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6"/>
        <v>41776.063136574077</v>
      </c>
      <c r="T3435" s="10">
        <f t="shared" si="32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8226</v>
      </c>
      <c r="I3436">
        <v>1404983269</v>
      </c>
      <c r="J3436">
        <v>1402391269</v>
      </c>
      <c r="K3436" t="b">
        <v>0</v>
      </c>
      <c r="L3436" s="7">
        <v>168</v>
      </c>
      <c r="M3436" t="b">
        <v>1</v>
      </c>
      <c r="N3436" t="s">
        <v>8251</v>
      </c>
      <c r="O3436" s="5">
        <f t="shared" si="328"/>
        <v>105.55000000000001</v>
      </c>
      <c r="P3436" s="6">
        <f t="shared" si="323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6"/>
        <v>41800.380428240744</v>
      </c>
      <c r="T3436" s="10">
        <f t="shared" si="32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8226</v>
      </c>
      <c r="I3437">
        <v>1470538800</v>
      </c>
      <c r="J3437">
        <v>1469112493</v>
      </c>
      <c r="K3437" t="b">
        <v>0</v>
      </c>
      <c r="L3437" s="7">
        <v>19</v>
      </c>
      <c r="M3437" t="b">
        <v>1</v>
      </c>
      <c r="N3437" t="s">
        <v>8251</v>
      </c>
      <c r="O3437" s="5">
        <f t="shared" si="328"/>
        <v>112.00000000000001</v>
      </c>
      <c r="P3437" s="6">
        <f t="shared" si="323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6"/>
        <v>42572.61681712963</v>
      </c>
      <c r="T3437" s="10">
        <f t="shared" si="32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8226</v>
      </c>
      <c r="I3438">
        <v>1408638480</v>
      </c>
      <c r="J3438">
        <v>1406811593</v>
      </c>
      <c r="K3438" t="b">
        <v>0</v>
      </c>
      <c r="L3438" s="7">
        <v>37</v>
      </c>
      <c r="M3438" t="b">
        <v>1</v>
      </c>
      <c r="N3438" t="s">
        <v>8251</v>
      </c>
      <c r="O3438" s="5">
        <f t="shared" si="328"/>
        <v>105.89999999999999</v>
      </c>
      <c r="P3438" s="6">
        <f t="shared" si="323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6"/>
        <v>41851.541585648149</v>
      </c>
      <c r="T3438" s="10">
        <f t="shared" si="32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8226</v>
      </c>
      <c r="I3439">
        <v>1440003820</v>
      </c>
      <c r="J3439">
        <v>1437411820</v>
      </c>
      <c r="K3439" t="b">
        <v>0</v>
      </c>
      <c r="L3439" s="7">
        <v>36</v>
      </c>
      <c r="M3439" t="b">
        <v>1</v>
      </c>
      <c r="N3439" t="s">
        <v>8251</v>
      </c>
      <c r="O3439" s="5">
        <f t="shared" si="328"/>
        <v>101</v>
      </c>
      <c r="P3439" s="6">
        <f t="shared" si="323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6"/>
        <v>42205.710879629631</v>
      </c>
      <c r="T3439" s="10">
        <f t="shared" si="32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8227</v>
      </c>
      <c r="I3440">
        <v>1430600400</v>
      </c>
      <c r="J3440">
        <v>1428358567</v>
      </c>
      <c r="K3440" t="b">
        <v>0</v>
      </c>
      <c r="L3440" s="7">
        <v>14</v>
      </c>
      <c r="M3440" t="b">
        <v>1</v>
      </c>
      <c r="N3440" t="s">
        <v>8251</v>
      </c>
      <c r="O3440" s="5">
        <f t="shared" si="328"/>
        <v>104.2</v>
      </c>
      <c r="P3440" s="6">
        <f t="shared" si="323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6"/>
        <v>42100.927858796291</v>
      </c>
      <c r="T3440" s="10">
        <f t="shared" si="32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8226</v>
      </c>
      <c r="I3441">
        <v>1453179540</v>
      </c>
      <c r="J3441">
        <v>1452030730</v>
      </c>
      <c r="K3441" t="b">
        <v>0</v>
      </c>
      <c r="L3441" s="7">
        <v>18</v>
      </c>
      <c r="M3441" t="b">
        <v>1</v>
      </c>
      <c r="N3441" t="s">
        <v>8251</v>
      </c>
      <c r="O3441" s="5">
        <f t="shared" si="328"/>
        <v>134.67833333333334</v>
      </c>
      <c r="P3441" s="6">
        <f t="shared" si="323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6"/>
        <v>42374.911226851851</v>
      </c>
      <c r="T3441" s="10">
        <f t="shared" si="32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8226</v>
      </c>
      <c r="I3442">
        <v>1405095300</v>
      </c>
      <c r="J3442">
        <v>1403146628</v>
      </c>
      <c r="K3442" t="b">
        <v>0</v>
      </c>
      <c r="L3442" s="7">
        <v>82</v>
      </c>
      <c r="M3442" t="b">
        <v>1</v>
      </c>
      <c r="N3442" t="s">
        <v>8251</v>
      </c>
      <c r="O3442" s="5">
        <f t="shared" si="328"/>
        <v>105.2184</v>
      </c>
      <c r="P3442" s="6">
        <f t="shared" si="323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6"/>
        <v>41809.12300925926</v>
      </c>
      <c r="T3442" s="10">
        <f t="shared" si="32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8226</v>
      </c>
      <c r="I3443">
        <v>1447445820</v>
      </c>
      <c r="J3443">
        <v>1445077121</v>
      </c>
      <c r="K3443" t="b">
        <v>0</v>
      </c>
      <c r="L3443" s="7">
        <v>43</v>
      </c>
      <c r="M3443" t="b">
        <v>1</v>
      </c>
      <c r="N3443" t="s">
        <v>8251</v>
      </c>
      <c r="O3443" s="5">
        <f t="shared" si="328"/>
        <v>102.60000000000001</v>
      </c>
      <c r="P3443" s="6">
        <f t="shared" si="323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6"/>
        <v>42294.429641203707</v>
      </c>
      <c r="T3443" s="10">
        <f t="shared" si="32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8226</v>
      </c>
      <c r="I3444">
        <v>1433016672</v>
      </c>
      <c r="J3444">
        <v>1430424672</v>
      </c>
      <c r="K3444" t="b">
        <v>0</v>
      </c>
      <c r="L3444" s="7">
        <v>8</v>
      </c>
      <c r="M3444" t="b">
        <v>1</v>
      </c>
      <c r="N3444" t="s">
        <v>8251</v>
      </c>
      <c r="O3444" s="5">
        <f t="shared" si="328"/>
        <v>100</v>
      </c>
      <c r="P3444" s="6">
        <f t="shared" si="323"/>
        <v>31.25</v>
      </c>
      <c r="Q3444" t="str">
        <f t="shared" si="324"/>
        <v>theater</v>
      </c>
      <c r="R3444" t="str">
        <f t="shared" si="325"/>
        <v>plays</v>
      </c>
      <c r="S3444" s="10">
        <f t="shared" si="326"/>
        <v>42124.841111111105</v>
      </c>
      <c r="T3444" s="10">
        <f t="shared" si="32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8226</v>
      </c>
      <c r="I3445">
        <v>1410266146</v>
      </c>
      <c r="J3445">
        <v>1407674146</v>
      </c>
      <c r="K3445" t="b">
        <v>0</v>
      </c>
      <c r="L3445" s="7">
        <v>45</v>
      </c>
      <c r="M3445" t="b">
        <v>1</v>
      </c>
      <c r="N3445" t="s">
        <v>8251</v>
      </c>
      <c r="O3445" s="5">
        <f t="shared" si="328"/>
        <v>185.5</v>
      </c>
      <c r="P3445" s="6">
        <f t="shared" si="323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6"/>
        <v>41861.524837962963</v>
      </c>
      <c r="T3445" s="10">
        <f t="shared" si="32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8224</v>
      </c>
      <c r="H3446" t="s">
        <v>8228</v>
      </c>
      <c r="I3446">
        <v>1465394340</v>
      </c>
      <c r="J3446">
        <v>1464677986</v>
      </c>
      <c r="K3446" t="b">
        <v>0</v>
      </c>
      <c r="L3446" s="7">
        <v>20</v>
      </c>
      <c r="M3446" t="b">
        <v>1</v>
      </c>
      <c r="N3446" t="s">
        <v>8251</v>
      </c>
      <c r="O3446" s="5">
        <f t="shared" si="328"/>
        <v>289</v>
      </c>
      <c r="P3446" s="6">
        <f t="shared" si="323"/>
        <v>43.35</v>
      </c>
      <c r="Q3446" t="str">
        <f t="shared" si="324"/>
        <v>theater</v>
      </c>
      <c r="R3446" t="str">
        <f t="shared" si="325"/>
        <v>plays</v>
      </c>
      <c r="S3446" s="10">
        <f t="shared" si="326"/>
        <v>42521.291504629626</v>
      </c>
      <c r="T3446" s="10">
        <f t="shared" si="32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8227</v>
      </c>
      <c r="I3447">
        <v>1445604236</v>
      </c>
      <c r="J3447">
        <v>1443185036</v>
      </c>
      <c r="K3447" t="b">
        <v>0</v>
      </c>
      <c r="L3447" s="7">
        <v>31</v>
      </c>
      <c r="M3447" t="b">
        <v>1</v>
      </c>
      <c r="N3447" t="s">
        <v>8251</v>
      </c>
      <c r="O3447" s="5">
        <f t="shared" si="328"/>
        <v>100</v>
      </c>
      <c r="P3447" s="6">
        <f t="shared" si="323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6"/>
        <v>42272.530509259261</v>
      </c>
      <c r="T3447" s="10">
        <f t="shared" si="32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8227</v>
      </c>
      <c r="I3448">
        <v>1423138800</v>
      </c>
      <c r="J3448">
        <v>1421092725</v>
      </c>
      <c r="K3448" t="b">
        <v>0</v>
      </c>
      <c r="L3448" s="7">
        <v>25</v>
      </c>
      <c r="M3448" t="b">
        <v>1</v>
      </c>
      <c r="N3448" t="s">
        <v>8251</v>
      </c>
      <c r="O3448" s="5">
        <f t="shared" si="328"/>
        <v>108.2</v>
      </c>
      <c r="P3448" s="6">
        <f t="shared" si="323"/>
        <v>43.28</v>
      </c>
      <c r="Q3448" t="str">
        <f t="shared" si="324"/>
        <v>theater</v>
      </c>
      <c r="R3448" t="str">
        <f t="shared" si="325"/>
        <v>plays</v>
      </c>
      <c r="S3448" s="10">
        <f t="shared" si="326"/>
        <v>42016.832465277781</v>
      </c>
      <c r="T3448" s="10">
        <f t="shared" si="32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8226</v>
      </c>
      <c r="I3449">
        <v>1458332412</v>
      </c>
      <c r="J3449">
        <v>1454448012</v>
      </c>
      <c r="K3449" t="b">
        <v>0</v>
      </c>
      <c r="L3449" s="7">
        <v>14</v>
      </c>
      <c r="M3449" t="b">
        <v>1</v>
      </c>
      <c r="N3449" t="s">
        <v>8251</v>
      </c>
      <c r="O3449" s="5">
        <f t="shared" si="328"/>
        <v>107.80000000000001</v>
      </c>
      <c r="P3449" s="6">
        <f t="shared" si="323"/>
        <v>77</v>
      </c>
      <c r="Q3449" t="str">
        <f t="shared" si="324"/>
        <v>theater</v>
      </c>
      <c r="R3449" t="str">
        <f t="shared" si="325"/>
        <v>plays</v>
      </c>
      <c r="S3449" s="10">
        <f t="shared" si="326"/>
        <v>42402.889027777783</v>
      </c>
      <c r="T3449" s="10">
        <f t="shared" si="32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8226</v>
      </c>
      <c r="I3450">
        <v>1418784689</v>
      </c>
      <c r="J3450">
        <v>1416192689</v>
      </c>
      <c r="K3450" t="b">
        <v>0</v>
      </c>
      <c r="L3450" s="7">
        <v>45</v>
      </c>
      <c r="M3450" t="b">
        <v>1</v>
      </c>
      <c r="N3450" t="s">
        <v>8251</v>
      </c>
      <c r="O3450" s="5">
        <f t="shared" si="328"/>
        <v>109.76190476190477</v>
      </c>
      <c r="P3450" s="6">
        <f t="shared" si="323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6"/>
        <v>41960.119085648148</v>
      </c>
      <c r="T3450" s="10">
        <f t="shared" si="32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8226</v>
      </c>
      <c r="I3451">
        <v>1468036800</v>
      </c>
      <c r="J3451">
        <v>1465607738</v>
      </c>
      <c r="K3451" t="b">
        <v>0</v>
      </c>
      <c r="L3451" s="7">
        <v>20</v>
      </c>
      <c r="M3451" t="b">
        <v>1</v>
      </c>
      <c r="N3451" t="s">
        <v>8251</v>
      </c>
      <c r="O3451" s="5">
        <f t="shared" si="328"/>
        <v>170.625</v>
      </c>
      <c r="P3451" s="6">
        <f t="shared" si="323"/>
        <v>68.25</v>
      </c>
      <c r="Q3451" t="str">
        <f t="shared" si="324"/>
        <v>theater</v>
      </c>
      <c r="R3451" t="str">
        <f t="shared" si="325"/>
        <v>plays</v>
      </c>
      <c r="S3451" s="10">
        <f t="shared" si="326"/>
        <v>42532.052523148144</v>
      </c>
      <c r="T3451" s="10">
        <f t="shared" si="32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8227</v>
      </c>
      <c r="I3452">
        <v>1427990071</v>
      </c>
      <c r="J3452">
        <v>1422809671</v>
      </c>
      <c r="K3452" t="b">
        <v>0</v>
      </c>
      <c r="L3452" s="7">
        <v>39</v>
      </c>
      <c r="M3452" t="b">
        <v>1</v>
      </c>
      <c r="N3452" t="s">
        <v>8251</v>
      </c>
      <c r="O3452" s="5">
        <f t="shared" si="328"/>
        <v>152</v>
      </c>
      <c r="P3452" s="6">
        <f t="shared" si="323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6"/>
        <v>42036.704525462963</v>
      </c>
      <c r="T3452" s="10">
        <f t="shared" si="32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8226</v>
      </c>
      <c r="I3453">
        <v>1429636927</v>
      </c>
      <c r="J3453">
        <v>1427304127</v>
      </c>
      <c r="K3453" t="b">
        <v>0</v>
      </c>
      <c r="L3453" s="7">
        <v>16</v>
      </c>
      <c r="M3453" t="b">
        <v>1</v>
      </c>
      <c r="N3453" t="s">
        <v>8251</v>
      </c>
      <c r="O3453" s="5">
        <f t="shared" si="328"/>
        <v>101.23076923076924</v>
      </c>
      <c r="P3453" s="6">
        <f t="shared" si="323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6"/>
        <v>42088.723692129628</v>
      </c>
      <c r="T3453" s="10">
        <f t="shared" si="32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8226</v>
      </c>
      <c r="I3454">
        <v>1406087940</v>
      </c>
      <c r="J3454">
        <v>1404141626</v>
      </c>
      <c r="K3454" t="b">
        <v>0</v>
      </c>
      <c r="L3454" s="7">
        <v>37</v>
      </c>
      <c r="M3454" t="b">
        <v>1</v>
      </c>
      <c r="N3454" t="s">
        <v>8251</v>
      </c>
      <c r="O3454" s="5">
        <f t="shared" si="328"/>
        <v>153.19999999999999</v>
      </c>
      <c r="P3454" s="6">
        <f t="shared" si="323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6"/>
        <v>41820.639189814814</v>
      </c>
      <c r="T3454" s="10">
        <f t="shared" si="32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8227</v>
      </c>
      <c r="I3455">
        <v>1471130956</v>
      </c>
      <c r="J3455">
        <v>1465946956</v>
      </c>
      <c r="K3455" t="b">
        <v>0</v>
      </c>
      <c r="L3455" s="7">
        <v>14</v>
      </c>
      <c r="M3455" t="b">
        <v>1</v>
      </c>
      <c r="N3455" t="s">
        <v>8251</v>
      </c>
      <c r="O3455" s="5">
        <f t="shared" si="328"/>
        <v>128.33333333333334</v>
      </c>
      <c r="P3455" s="6">
        <f t="shared" si="323"/>
        <v>27.5</v>
      </c>
      <c r="Q3455" t="str">
        <f t="shared" si="324"/>
        <v>theater</v>
      </c>
      <c r="R3455" t="str">
        <f t="shared" si="325"/>
        <v>plays</v>
      </c>
      <c r="S3455" s="10">
        <f t="shared" si="326"/>
        <v>42535.97865740741</v>
      </c>
      <c r="T3455" s="10">
        <f t="shared" si="32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8227</v>
      </c>
      <c r="I3456">
        <v>1406825159</v>
      </c>
      <c r="J3456">
        <v>1404233159</v>
      </c>
      <c r="K3456" t="b">
        <v>0</v>
      </c>
      <c r="L3456" s="7">
        <v>21</v>
      </c>
      <c r="M3456" t="b">
        <v>1</v>
      </c>
      <c r="N3456" t="s">
        <v>8251</v>
      </c>
      <c r="O3456" s="5">
        <f t="shared" si="328"/>
        <v>100.71428571428571</v>
      </c>
      <c r="P3456" s="6">
        <f t="shared" si="323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6"/>
        <v>41821.698599537034</v>
      </c>
      <c r="T3456" s="10">
        <f t="shared" si="32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8226</v>
      </c>
      <c r="I3457">
        <v>1476381627</v>
      </c>
      <c r="J3457">
        <v>1473789627</v>
      </c>
      <c r="K3457" t="b">
        <v>0</v>
      </c>
      <c r="L3457" s="7">
        <v>69</v>
      </c>
      <c r="M3457" t="b">
        <v>1</v>
      </c>
      <c r="N3457" t="s">
        <v>8251</v>
      </c>
      <c r="O3457" s="5">
        <f t="shared" si="328"/>
        <v>100.64999999999999</v>
      </c>
      <c r="P3457" s="6">
        <f t="shared" si="323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6"/>
        <v>42626.7503125</v>
      </c>
      <c r="T3457" s="10">
        <f t="shared" si="32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8226</v>
      </c>
      <c r="I3458">
        <v>1406876340</v>
      </c>
      <c r="J3458">
        <v>1404190567</v>
      </c>
      <c r="K3458" t="b">
        <v>0</v>
      </c>
      <c r="L3458" s="7">
        <v>16</v>
      </c>
      <c r="M3458" t="b">
        <v>1</v>
      </c>
      <c r="N3458" t="s">
        <v>8251</v>
      </c>
      <c r="O3458" s="5">
        <f t="shared" si="328"/>
        <v>191.3</v>
      </c>
      <c r="P3458" s="6">
        <f t="shared" si="323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6"/>
        <v>41821.205636574072</v>
      </c>
      <c r="T3458" s="10">
        <f t="shared" si="32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8226</v>
      </c>
      <c r="I3459">
        <v>1423720740</v>
      </c>
      <c r="J3459">
        <v>1421081857</v>
      </c>
      <c r="K3459" t="b">
        <v>0</v>
      </c>
      <c r="L3459" s="7">
        <v>55</v>
      </c>
      <c r="M3459" t="b">
        <v>1</v>
      </c>
      <c r="N3459" t="s">
        <v>8251</v>
      </c>
      <c r="O3459" s="5">
        <f t="shared" si="328"/>
        <v>140.19999999999999</v>
      </c>
      <c r="P3459" s="6">
        <f t="shared" ref="P3459:P3522" si="329">IF(L3459,E3459/L3459,0)</f>
        <v>50.981818181818184</v>
      </c>
      <c r="Q3459" t="str">
        <f t="shared" ref="Q3459:Q3522" si="330">LEFT(N3459,SEARCH("/",N3459,1)-1)</f>
        <v>theater</v>
      </c>
      <c r="R3459" t="str">
        <f t="shared" ref="R3459:R3522" si="331">RIGHT(N3459,LEN(N3459)-SEARCH("/",N3459))</f>
        <v>plays</v>
      </c>
      <c r="S3459" s="10">
        <f t="shared" ref="S3459:S3522" si="332">(((J3459/60)/60/24)+DATE(1970,1,1))</f>
        <v>42016.706678240742</v>
      </c>
      <c r="T3459" s="10">
        <f t="shared" ref="T3459:T3522" si="333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8226</v>
      </c>
      <c r="I3460">
        <v>1422937620</v>
      </c>
      <c r="J3460">
        <v>1420606303</v>
      </c>
      <c r="K3460" t="b">
        <v>0</v>
      </c>
      <c r="L3460" s="7">
        <v>27</v>
      </c>
      <c r="M3460" t="b">
        <v>1</v>
      </c>
      <c r="N3460" t="s">
        <v>8251</v>
      </c>
      <c r="O3460" s="5">
        <f t="shared" si="328"/>
        <v>124.33537832310839</v>
      </c>
      <c r="P3460" s="6">
        <f t="shared" si="329"/>
        <v>45.037037037037038</v>
      </c>
      <c r="Q3460" t="str">
        <f t="shared" si="330"/>
        <v>theater</v>
      </c>
      <c r="R3460" t="str">
        <f t="shared" si="331"/>
        <v>plays</v>
      </c>
      <c r="S3460" s="10">
        <f t="shared" si="332"/>
        <v>42011.202581018515</v>
      </c>
      <c r="T3460" s="10">
        <f t="shared" si="333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8227</v>
      </c>
      <c r="I3461">
        <v>1463743860</v>
      </c>
      <c r="J3461">
        <v>1461151860</v>
      </c>
      <c r="K3461" t="b">
        <v>0</v>
      </c>
      <c r="L3461" s="7">
        <v>36</v>
      </c>
      <c r="M3461" t="b">
        <v>1</v>
      </c>
      <c r="N3461" t="s">
        <v>8251</v>
      </c>
      <c r="O3461" s="5">
        <f t="shared" si="328"/>
        <v>126.2</v>
      </c>
      <c r="P3461" s="6">
        <f t="shared" si="329"/>
        <v>17.527777777777779</v>
      </c>
      <c r="Q3461" t="str">
        <f t="shared" si="330"/>
        <v>theater</v>
      </c>
      <c r="R3461" t="str">
        <f t="shared" si="331"/>
        <v>plays</v>
      </c>
      <c r="S3461" s="10">
        <f t="shared" si="332"/>
        <v>42480.479861111111</v>
      </c>
      <c r="T3461" s="10">
        <f t="shared" si="333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8227</v>
      </c>
      <c r="I3462">
        <v>1408106352</v>
      </c>
      <c r="J3462">
        <v>1406896752</v>
      </c>
      <c r="K3462" t="b">
        <v>0</v>
      </c>
      <c r="L3462" s="7">
        <v>19</v>
      </c>
      <c r="M3462" t="b">
        <v>1</v>
      </c>
      <c r="N3462" t="s">
        <v>8251</v>
      </c>
      <c r="O3462" s="5">
        <f t="shared" si="328"/>
        <v>190</v>
      </c>
      <c r="P3462" s="6">
        <f t="shared" si="329"/>
        <v>50</v>
      </c>
      <c r="Q3462" t="str">
        <f t="shared" si="330"/>
        <v>theater</v>
      </c>
      <c r="R3462" t="str">
        <f t="shared" si="331"/>
        <v>plays</v>
      </c>
      <c r="S3462" s="10">
        <f t="shared" si="332"/>
        <v>41852.527222222219</v>
      </c>
      <c r="T3462" s="10">
        <f t="shared" si="333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8226</v>
      </c>
      <c r="I3463">
        <v>1477710000</v>
      </c>
      <c r="J3463">
        <v>1475248279</v>
      </c>
      <c r="K3463" t="b">
        <v>0</v>
      </c>
      <c r="L3463" s="7">
        <v>12</v>
      </c>
      <c r="M3463" t="b">
        <v>1</v>
      </c>
      <c r="N3463" t="s">
        <v>8251</v>
      </c>
      <c r="O3463" s="5">
        <f t="shared" si="328"/>
        <v>139</v>
      </c>
      <c r="P3463" s="6">
        <f t="shared" si="329"/>
        <v>57.916666666666664</v>
      </c>
      <c r="Q3463" t="str">
        <f t="shared" si="330"/>
        <v>theater</v>
      </c>
      <c r="R3463" t="str">
        <f t="shared" si="331"/>
        <v>plays</v>
      </c>
      <c r="S3463" s="10">
        <f t="shared" si="332"/>
        <v>42643.632858796293</v>
      </c>
      <c r="T3463" s="10">
        <f t="shared" si="333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8226</v>
      </c>
      <c r="I3464">
        <v>1436551200</v>
      </c>
      <c r="J3464">
        <v>1435181628</v>
      </c>
      <c r="K3464" t="b">
        <v>0</v>
      </c>
      <c r="L3464" s="7">
        <v>17</v>
      </c>
      <c r="M3464" t="b">
        <v>1</v>
      </c>
      <c r="N3464" t="s">
        <v>8251</v>
      </c>
      <c r="O3464" s="5">
        <f t="shared" si="328"/>
        <v>202</v>
      </c>
      <c r="P3464" s="6">
        <f t="shared" si="329"/>
        <v>29.705882352941178</v>
      </c>
      <c r="Q3464" t="str">
        <f t="shared" si="330"/>
        <v>theater</v>
      </c>
      <c r="R3464" t="str">
        <f t="shared" si="331"/>
        <v>plays</v>
      </c>
      <c r="S3464" s="10">
        <f t="shared" si="332"/>
        <v>42179.898472222223</v>
      </c>
      <c r="T3464" s="10">
        <f t="shared" si="333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8224</v>
      </c>
      <c r="H3465" t="s">
        <v>8231</v>
      </c>
      <c r="I3465">
        <v>1476158340</v>
      </c>
      <c r="J3465">
        <v>1472594585</v>
      </c>
      <c r="K3465" t="b">
        <v>0</v>
      </c>
      <c r="L3465" s="7">
        <v>114</v>
      </c>
      <c r="M3465" t="b">
        <v>1</v>
      </c>
      <c r="N3465" t="s">
        <v>8251</v>
      </c>
      <c r="O3465" s="5">
        <f t="shared" si="328"/>
        <v>103.38000000000001</v>
      </c>
      <c r="P3465" s="6">
        <f t="shared" si="329"/>
        <v>90.684210526315795</v>
      </c>
      <c r="Q3465" t="str">
        <f t="shared" si="330"/>
        <v>theater</v>
      </c>
      <c r="R3465" t="str">
        <f t="shared" si="331"/>
        <v>plays</v>
      </c>
      <c r="S3465" s="10">
        <f t="shared" si="332"/>
        <v>42612.918807870374</v>
      </c>
      <c r="T3465" s="10">
        <f t="shared" si="333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8226</v>
      </c>
      <c r="I3466">
        <v>1471921637</v>
      </c>
      <c r="J3466">
        <v>1469329637</v>
      </c>
      <c r="K3466" t="b">
        <v>0</v>
      </c>
      <c r="L3466" s="7">
        <v>93</v>
      </c>
      <c r="M3466" t="b">
        <v>1</v>
      </c>
      <c r="N3466" t="s">
        <v>8251</v>
      </c>
      <c r="O3466" s="5">
        <f t="shared" si="328"/>
        <v>102.3236</v>
      </c>
      <c r="P3466" s="6">
        <f t="shared" si="329"/>
        <v>55.012688172043013</v>
      </c>
      <c r="Q3466" t="str">
        <f t="shared" si="330"/>
        <v>theater</v>
      </c>
      <c r="R3466" t="str">
        <f t="shared" si="331"/>
        <v>plays</v>
      </c>
      <c r="S3466" s="10">
        <f t="shared" si="332"/>
        <v>42575.130057870367</v>
      </c>
      <c r="T3466" s="10">
        <f t="shared" si="333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8227</v>
      </c>
      <c r="I3467">
        <v>1439136000</v>
      </c>
      <c r="J3467">
        <v>1436972472</v>
      </c>
      <c r="K3467" t="b">
        <v>0</v>
      </c>
      <c r="L3467" s="7">
        <v>36</v>
      </c>
      <c r="M3467" t="b">
        <v>1</v>
      </c>
      <c r="N3467" t="s">
        <v>8251</v>
      </c>
      <c r="O3467" s="5">
        <f t="shared" si="328"/>
        <v>103</v>
      </c>
      <c r="P3467" s="6">
        <f t="shared" si="329"/>
        <v>57.222222222222221</v>
      </c>
      <c r="Q3467" t="str">
        <f t="shared" si="330"/>
        <v>theater</v>
      </c>
      <c r="R3467" t="str">
        <f t="shared" si="331"/>
        <v>plays</v>
      </c>
      <c r="S3467" s="10">
        <f t="shared" si="332"/>
        <v>42200.625833333332</v>
      </c>
      <c r="T3467" s="10">
        <f t="shared" si="333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8226</v>
      </c>
      <c r="I3468">
        <v>1461108450</v>
      </c>
      <c r="J3468">
        <v>1455928050</v>
      </c>
      <c r="K3468" t="b">
        <v>0</v>
      </c>
      <c r="L3468" s="7">
        <v>61</v>
      </c>
      <c r="M3468" t="b">
        <v>1</v>
      </c>
      <c r="N3468" t="s">
        <v>8251</v>
      </c>
      <c r="O3468" s="5">
        <f t="shared" si="328"/>
        <v>127.14285714285714</v>
      </c>
      <c r="P3468" s="6">
        <f t="shared" si="329"/>
        <v>72.950819672131146</v>
      </c>
      <c r="Q3468" t="str">
        <f t="shared" si="330"/>
        <v>theater</v>
      </c>
      <c r="R3468" t="str">
        <f t="shared" si="331"/>
        <v>plays</v>
      </c>
      <c r="S3468" s="10">
        <f t="shared" si="332"/>
        <v>42420.019097222219</v>
      </c>
      <c r="T3468" s="10">
        <f t="shared" si="333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8226</v>
      </c>
      <c r="I3469">
        <v>1426864032</v>
      </c>
      <c r="J3469">
        <v>1424275632</v>
      </c>
      <c r="K3469" t="b">
        <v>0</v>
      </c>
      <c r="L3469" s="7">
        <v>47</v>
      </c>
      <c r="M3469" t="b">
        <v>1</v>
      </c>
      <c r="N3469" t="s">
        <v>8251</v>
      </c>
      <c r="O3469" s="5">
        <f t="shared" si="328"/>
        <v>101</v>
      </c>
      <c r="P3469" s="6">
        <f t="shared" si="329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32"/>
        <v>42053.671666666662</v>
      </c>
      <c r="T3469" s="10">
        <f t="shared" si="333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8226</v>
      </c>
      <c r="I3470">
        <v>1474426800</v>
      </c>
      <c r="J3470">
        <v>1471976529</v>
      </c>
      <c r="K3470" t="b">
        <v>0</v>
      </c>
      <c r="L3470" s="7">
        <v>17</v>
      </c>
      <c r="M3470" t="b">
        <v>1</v>
      </c>
      <c r="N3470" t="s">
        <v>8251</v>
      </c>
      <c r="O3470" s="5">
        <f t="shared" si="328"/>
        <v>121.78</v>
      </c>
      <c r="P3470" s="6">
        <f t="shared" si="329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32"/>
        <v>42605.765381944439</v>
      </c>
      <c r="T3470" s="10">
        <f t="shared" si="333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8226</v>
      </c>
      <c r="I3471">
        <v>1461857045</v>
      </c>
      <c r="J3471">
        <v>1459265045</v>
      </c>
      <c r="K3471" t="b">
        <v>0</v>
      </c>
      <c r="L3471" s="7">
        <v>63</v>
      </c>
      <c r="M3471" t="b">
        <v>1</v>
      </c>
      <c r="N3471" t="s">
        <v>8251</v>
      </c>
      <c r="O3471" s="5">
        <f t="shared" si="328"/>
        <v>113.39285714285714</v>
      </c>
      <c r="P3471" s="6">
        <f t="shared" si="329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32"/>
        <v>42458.641724537039</v>
      </c>
      <c r="T3471" s="10">
        <f t="shared" si="333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8226</v>
      </c>
      <c r="I3472">
        <v>1468618680</v>
      </c>
      <c r="J3472">
        <v>1465345902</v>
      </c>
      <c r="K3472" t="b">
        <v>0</v>
      </c>
      <c r="L3472" s="7">
        <v>9</v>
      </c>
      <c r="M3472" t="b">
        <v>1</v>
      </c>
      <c r="N3472" t="s">
        <v>8251</v>
      </c>
      <c r="O3472" s="5">
        <f t="shared" si="328"/>
        <v>150</v>
      </c>
      <c r="P3472" s="6">
        <f t="shared" si="329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32"/>
        <v>42529.022013888884</v>
      </c>
      <c r="T3472" s="10">
        <f t="shared" si="333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8227</v>
      </c>
      <c r="I3473">
        <v>1409515200</v>
      </c>
      <c r="J3473">
        <v>1405971690</v>
      </c>
      <c r="K3473" t="b">
        <v>0</v>
      </c>
      <c r="L3473" s="7">
        <v>30</v>
      </c>
      <c r="M3473" t="b">
        <v>1</v>
      </c>
      <c r="N3473" t="s">
        <v>8251</v>
      </c>
      <c r="O3473" s="5">
        <f t="shared" si="328"/>
        <v>214.6</v>
      </c>
      <c r="P3473" s="6">
        <f t="shared" si="329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32"/>
        <v>41841.820486111108</v>
      </c>
      <c r="T3473" s="10">
        <f t="shared" si="333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8226</v>
      </c>
      <c r="I3474">
        <v>1415253540</v>
      </c>
      <c r="J3474">
        <v>1413432331</v>
      </c>
      <c r="K3474" t="b">
        <v>0</v>
      </c>
      <c r="L3474" s="7">
        <v>23</v>
      </c>
      <c r="M3474" t="b">
        <v>1</v>
      </c>
      <c r="N3474" t="s">
        <v>8251</v>
      </c>
      <c r="O3474" s="5">
        <f t="shared" si="328"/>
        <v>102.05</v>
      </c>
      <c r="P3474" s="6">
        <f t="shared" si="329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32"/>
        <v>41928.170497685183</v>
      </c>
      <c r="T3474" s="10">
        <f t="shared" si="333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8226</v>
      </c>
      <c r="I3475">
        <v>1426883220</v>
      </c>
      <c r="J3475">
        <v>1425067296</v>
      </c>
      <c r="K3475" t="b">
        <v>0</v>
      </c>
      <c r="L3475" s="7">
        <v>33</v>
      </c>
      <c r="M3475" t="b">
        <v>1</v>
      </c>
      <c r="N3475" t="s">
        <v>8251</v>
      </c>
      <c r="O3475" s="5">
        <f t="shared" si="328"/>
        <v>100</v>
      </c>
      <c r="P3475" s="6">
        <f t="shared" si="329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32"/>
        <v>42062.834444444445</v>
      </c>
      <c r="T3475" s="10">
        <f t="shared" si="333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8227</v>
      </c>
      <c r="I3476">
        <v>1469016131</v>
      </c>
      <c r="J3476">
        <v>1466424131</v>
      </c>
      <c r="K3476" t="b">
        <v>0</v>
      </c>
      <c r="L3476" s="7">
        <v>39</v>
      </c>
      <c r="M3476" t="b">
        <v>1</v>
      </c>
      <c r="N3476" t="s">
        <v>8251</v>
      </c>
      <c r="O3476" s="5">
        <f t="shared" si="328"/>
        <v>101</v>
      </c>
      <c r="P3476" s="6">
        <f t="shared" si="329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32"/>
        <v>42541.501516203702</v>
      </c>
      <c r="T3476" s="10">
        <f t="shared" si="333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8227</v>
      </c>
      <c r="I3477">
        <v>1414972800</v>
      </c>
      <c r="J3477">
        <v>1412629704</v>
      </c>
      <c r="K3477" t="b">
        <v>0</v>
      </c>
      <c r="L3477" s="7">
        <v>17</v>
      </c>
      <c r="M3477" t="b">
        <v>1</v>
      </c>
      <c r="N3477" t="s">
        <v>8251</v>
      </c>
      <c r="O3477" s="5">
        <f t="shared" si="328"/>
        <v>113.33333333333333</v>
      </c>
      <c r="P3477" s="6">
        <f t="shared" si="329"/>
        <v>20</v>
      </c>
      <c r="Q3477" t="str">
        <f t="shared" si="330"/>
        <v>theater</v>
      </c>
      <c r="R3477" t="str">
        <f t="shared" si="331"/>
        <v>plays</v>
      </c>
      <c r="S3477" s="10">
        <f t="shared" si="332"/>
        <v>41918.880833333329</v>
      </c>
      <c r="T3477" s="10">
        <f t="shared" si="333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8226</v>
      </c>
      <c r="I3478">
        <v>1414378800</v>
      </c>
      <c r="J3478">
        <v>1412836990</v>
      </c>
      <c r="K3478" t="b">
        <v>0</v>
      </c>
      <c r="L3478" s="7">
        <v>6</v>
      </c>
      <c r="M3478" t="b">
        <v>1</v>
      </c>
      <c r="N3478" t="s">
        <v>8251</v>
      </c>
      <c r="O3478" s="5">
        <f t="shared" si="328"/>
        <v>104</v>
      </c>
      <c r="P3478" s="6">
        <f t="shared" si="329"/>
        <v>52</v>
      </c>
      <c r="Q3478" t="str">
        <f t="shared" si="330"/>
        <v>theater</v>
      </c>
      <c r="R3478" t="str">
        <f t="shared" si="331"/>
        <v>plays</v>
      </c>
      <c r="S3478" s="10">
        <f t="shared" si="332"/>
        <v>41921.279976851853</v>
      </c>
      <c r="T3478" s="10">
        <f t="shared" si="333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8226</v>
      </c>
      <c r="I3479">
        <v>1431831600</v>
      </c>
      <c r="J3479">
        <v>1430761243</v>
      </c>
      <c r="K3479" t="b">
        <v>0</v>
      </c>
      <c r="L3479" s="7">
        <v>39</v>
      </c>
      <c r="M3479" t="b">
        <v>1</v>
      </c>
      <c r="N3479" t="s">
        <v>8251</v>
      </c>
      <c r="O3479" s="5">
        <f t="shared" si="328"/>
        <v>115.33333333333333</v>
      </c>
      <c r="P3479" s="6">
        <f t="shared" si="329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32"/>
        <v>42128.736608796295</v>
      </c>
      <c r="T3479" s="10">
        <f t="shared" si="333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8226</v>
      </c>
      <c r="I3480">
        <v>1426539600</v>
      </c>
      <c r="J3480">
        <v>1424296822</v>
      </c>
      <c r="K3480" t="b">
        <v>0</v>
      </c>
      <c r="L3480" s="7">
        <v>57</v>
      </c>
      <c r="M3480" t="b">
        <v>1</v>
      </c>
      <c r="N3480" t="s">
        <v>8251</v>
      </c>
      <c r="O3480" s="5">
        <f t="shared" ref="O3480:O3543" si="334">(E3480/D3480)*100</f>
        <v>112.85000000000001</v>
      </c>
      <c r="P3480" s="6">
        <f t="shared" si="329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32"/>
        <v>42053.916921296302</v>
      </c>
      <c r="T3480" s="10">
        <f t="shared" si="333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8227</v>
      </c>
      <c r="I3481">
        <v>1403382680</v>
      </c>
      <c r="J3481">
        <v>1400790680</v>
      </c>
      <c r="K3481" t="b">
        <v>0</v>
      </c>
      <c r="L3481" s="7">
        <v>56</v>
      </c>
      <c r="M3481" t="b">
        <v>1</v>
      </c>
      <c r="N3481" t="s">
        <v>8251</v>
      </c>
      <c r="O3481" s="5">
        <f t="shared" si="334"/>
        <v>127.86666666666666</v>
      </c>
      <c r="P3481" s="6">
        <f t="shared" si="329"/>
        <v>34.25</v>
      </c>
      <c r="Q3481" t="str">
        <f t="shared" si="330"/>
        <v>theater</v>
      </c>
      <c r="R3481" t="str">
        <f t="shared" si="331"/>
        <v>plays</v>
      </c>
      <c r="S3481" s="10">
        <f t="shared" si="332"/>
        <v>41781.855092592588</v>
      </c>
      <c r="T3481" s="10">
        <f t="shared" si="333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8226</v>
      </c>
      <c r="I3482">
        <v>1436562000</v>
      </c>
      <c r="J3482">
        <v>1434440227</v>
      </c>
      <c r="K3482" t="b">
        <v>0</v>
      </c>
      <c r="L3482" s="7">
        <v>13</v>
      </c>
      <c r="M3482" t="b">
        <v>1</v>
      </c>
      <c r="N3482" t="s">
        <v>8251</v>
      </c>
      <c r="O3482" s="5">
        <f t="shared" si="334"/>
        <v>142.66666666666669</v>
      </c>
      <c r="P3482" s="6">
        <f t="shared" si="329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32"/>
        <v>42171.317442129628</v>
      </c>
      <c r="T3482" s="10">
        <f t="shared" si="333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8224</v>
      </c>
      <c r="H3483" t="s">
        <v>8228</v>
      </c>
      <c r="I3483">
        <v>1420178188</v>
      </c>
      <c r="J3483">
        <v>1418709388</v>
      </c>
      <c r="K3483" t="b">
        <v>0</v>
      </c>
      <c r="L3483" s="7">
        <v>95</v>
      </c>
      <c r="M3483" t="b">
        <v>1</v>
      </c>
      <c r="N3483" t="s">
        <v>8251</v>
      </c>
      <c r="O3483" s="5">
        <f t="shared" si="334"/>
        <v>118.8</v>
      </c>
      <c r="P3483" s="6">
        <f t="shared" si="329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32"/>
        <v>41989.24754629629</v>
      </c>
      <c r="T3483" s="10">
        <f t="shared" si="333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8227</v>
      </c>
      <c r="I3484">
        <v>1404671466</v>
      </c>
      <c r="J3484">
        <v>1402079466</v>
      </c>
      <c r="K3484" t="b">
        <v>0</v>
      </c>
      <c r="L3484" s="7">
        <v>80</v>
      </c>
      <c r="M3484" t="b">
        <v>1</v>
      </c>
      <c r="N3484" t="s">
        <v>8251</v>
      </c>
      <c r="O3484" s="5">
        <f t="shared" si="334"/>
        <v>138.33333333333334</v>
      </c>
      <c r="P3484" s="6">
        <f t="shared" si="329"/>
        <v>51.875</v>
      </c>
      <c r="Q3484" t="str">
        <f t="shared" si="330"/>
        <v>theater</v>
      </c>
      <c r="R3484" t="str">
        <f t="shared" si="331"/>
        <v>plays</v>
      </c>
      <c r="S3484" s="10">
        <f t="shared" si="332"/>
        <v>41796.771597222221</v>
      </c>
      <c r="T3484" s="10">
        <f t="shared" si="333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8226</v>
      </c>
      <c r="I3485">
        <v>1404403381</v>
      </c>
      <c r="J3485">
        <v>1401811381</v>
      </c>
      <c r="K3485" t="b">
        <v>0</v>
      </c>
      <c r="L3485" s="7">
        <v>133</v>
      </c>
      <c r="M3485" t="b">
        <v>1</v>
      </c>
      <c r="N3485" t="s">
        <v>8251</v>
      </c>
      <c r="O3485" s="5">
        <f t="shared" si="334"/>
        <v>159.9402985074627</v>
      </c>
      <c r="P3485" s="6">
        <f t="shared" si="329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32"/>
        <v>41793.668761574074</v>
      </c>
      <c r="T3485" s="10">
        <f t="shared" si="333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8226</v>
      </c>
      <c r="I3486">
        <v>1466014499</v>
      </c>
      <c r="J3486">
        <v>1463422499</v>
      </c>
      <c r="K3486" t="b">
        <v>0</v>
      </c>
      <c r="L3486" s="7">
        <v>44</v>
      </c>
      <c r="M3486" t="b">
        <v>1</v>
      </c>
      <c r="N3486" t="s">
        <v>8251</v>
      </c>
      <c r="O3486" s="5">
        <f t="shared" si="334"/>
        <v>114.24000000000001</v>
      </c>
      <c r="P3486" s="6">
        <f t="shared" si="329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32"/>
        <v>42506.760405092587</v>
      </c>
      <c r="T3486" s="10">
        <f t="shared" si="333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8226</v>
      </c>
      <c r="I3487">
        <v>1454431080</v>
      </c>
      <c r="J3487">
        <v>1451839080</v>
      </c>
      <c r="K3487" t="b">
        <v>0</v>
      </c>
      <c r="L3487" s="7">
        <v>30</v>
      </c>
      <c r="M3487" t="b">
        <v>1</v>
      </c>
      <c r="N3487" t="s">
        <v>8251</v>
      </c>
      <c r="O3487" s="5">
        <f t="shared" si="334"/>
        <v>100.60606060606061</v>
      </c>
      <c r="P3487" s="6">
        <f t="shared" si="329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32"/>
        <v>42372.693055555559</v>
      </c>
      <c r="T3487" s="10">
        <f t="shared" si="333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8226</v>
      </c>
      <c r="I3488">
        <v>1433314740</v>
      </c>
      <c r="J3488">
        <v>1430600401</v>
      </c>
      <c r="K3488" t="b">
        <v>0</v>
      </c>
      <c r="L3488" s="7">
        <v>56</v>
      </c>
      <c r="M3488" t="b">
        <v>1</v>
      </c>
      <c r="N3488" t="s">
        <v>8251</v>
      </c>
      <c r="O3488" s="5">
        <f t="shared" si="334"/>
        <v>155.20000000000002</v>
      </c>
      <c r="P3488" s="6">
        <f t="shared" si="329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32"/>
        <v>42126.87501157407</v>
      </c>
      <c r="T3488" s="10">
        <f t="shared" si="333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8227</v>
      </c>
      <c r="I3489">
        <v>1435185252</v>
      </c>
      <c r="J3489">
        <v>1432593252</v>
      </c>
      <c r="K3489" t="b">
        <v>0</v>
      </c>
      <c r="L3489" s="7">
        <v>66</v>
      </c>
      <c r="M3489" t="b">
        <v>1</v>
      </c>
      <c r="N3489" t="s">
        <v>8251</v>
      </c>
      <c r="O3489" s="5">
        <f t="shared" si="334"/>
        <v>127.75000000000001</v>
      </c>
      <c r="P3489" s="6">
        <f t="shared" si="329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32"/>
        <v>42149.940416666665</v>
      </c>
      <c r="T3489" s="10">
        <f t="shared" si="333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8226</v>
      </c>
      <c r="I3490">
        <v>1429286400</v>
      </c>
      <c r="J3490">
        <v>1427221560</v>
      </c>
      <c r="K3490" t="b">
        <v>0</v>
      </c>
      <c r="L3490" s="7">
        <v>29</v>
      </c>
      <c r="M3490" t="b">
        <v>1</v>
      </c>
      <c r="N3490" t="s">
        <v>8251</v>
      </c>
      <c r="O3490" s="5">
        <f t="shared" si="334"/>
        <v>121.2</v>
      </c>
      <c r="P3490" s="6">
        <f t="shared" si="329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32"/>
        <v>42087.768055555556</v>
      </c>
      <c r="T3490" s="10">
        <f t="shared" si="333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8227</v>
      </c>
      <c r="I3491">
        <v>1400965200</v>
      </c>
      <c r="J3491">
        <v>1398352531</v>
      </c>
      <c r="K3491" t="b">
        <v>0</v>
      </c>
      <c r="L3491" s="7">
        <v>72</v>
      </c>
      <c r="M3491" t="b">
        <v>1</v>
      </c>
      <c r="N3491" t="s">
        <v>8251</v>
      </c>
      <c r="O3491" s="5">
        <f t="shared" si="334"/>
        <v>112.7</v>
      </c>
      <c r="P3491" s="6">
        <f t="shared" si="329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32"/>
        <v>41753.635775462964</v>
      </c>
      <c r="T3491" s="10">
        <f t="shared" si="33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8226</v>
      </c>
      <c r="I3492">
        <v>1460574924</v>
      </c>
      <c r="J3492">
        <v>1457982924</v>
      </c>
      <c r="K3492" t="b">
        <v>0</v>
      </c>
      <c r="L3492" s="7">
        <v>27</v>
      </c>
      <c r="M3492" t="b">
        <v>1</v>
      </c>
      <c r="N3492" t="s">
        <v>8251</v>
      </c>
      <c r="O3492" s="5">
        <f t="shared" si="334"/>
        <v>127.49999999999999</v>
      </c>
      <c r="P3492" s="6">
        <f t="shared" si="329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32"/>
        <v>42443.802361111113</v>
      </c>
      <c r="T3492" s="10">
        <f t="shared" si="33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8226</v>
      </c>
      <c r="I3493">
        <v>1431928784</v>
      </c>
      <c r="J3493">
        <v>1430114384</v>
      </c>
      <c r="K3493" t="b">
        <v>0</v>
      </c>
      <c r="L3493" s="7">
        <v>10</v>
      </c>
      <c r="M3493" t="b">
        <v>1</v>
      </c>
      <c r="N3493" t="s">
        <v>8251</v>
      </c>
      <c r="O3493" s="5">
        <f t="shared" si="334"/>
        <v>158.20000000000002</v>
      </c>
      <c r="P3493" s="6">
        <f t="shared" si="329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32"/>
        <v>42121.249814814815</v>
      </c>
      <c r="T3493" s="10">
        <f t="shared" si="33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8226</v>
      </c>
      <c r="I3494">
        <v>1445818397</v>
      </c>
      <c r="J3494">
        <v>1442794397</v>
      </c>
      <c r="K3494" t="b">
        <v>0</v>
      </c>
      <c r="L3494" s="7">
        <v>35</v>
      </c>
      <c r="M3494" t="b">
        <v>1</v>
      </c>
      <c r="N3494" t="s">
        <v>8251</v>
      </c>
      <c r="O3494" s="5">
        <f t="shared" si="334"/>
        <v>105.26894736842105</v>
      </c>
      <c r="P3494" s="6">
        <f t="shared" si="329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32"/>
        <v>42268.009224537032</v>
      </c>
      <c r="T3494" s="10">
        <f t="shared" si="33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8226</v>
      </c>
      <c r="I3495">
        <v>1408252260</v>
      </c>
      <c r="J3495">
        <v>1406580436</v>
      </c>
      <c r="K3495" t="b">
        <v>0</v>
      </c>
      <c r="L3495" s="7">
        <v>29</v>
      </c>
      <c r="M3495" t="b">
        <v>1</v>
      </c>
      <c r="N3495" t="s">
        <v>8251</v>
      </c>
      <c r="O3495" s="5">
        <f t="shared" si="334"/>
        <v>100</v>
      </c>
      <c r="P3495" s="6">
        <f t="shared" si="329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32"/>
        <v>41848.866157407407</v>
      </c>
      <c r="T3495" s="10">
        <f t="shared" si="33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8226</v>
      </c>
      <c r="I3496">
        <v>1480140000</v>
      </c>
      <c r="J3496">
        <v>1479186575</v>
      </c>
      <c r="K3496" t="b">
        <v>0</v>
      </c>
      <c r="L3496" s="7">
        <v>13</v>
      </c>
      <c r="M3496" t="b">
        <v>1</v>
      </c>
      <c r="N3496" t="s">
        <v>8251</v>
      </c>
      <c r="O3496" s="5">
        <f t="shared" si="334"/>
        <v>100</v>
      </c>
      <c r="P3496" s="6">
        <f t="shared" si="329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32"/>
        <v>42689.214988425927</v>
      </c>
      <c r="T3496" s="10">
        <f t="shared" si="33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8224</v>
      </c>
      <c r="H3497" t="s">
        <v>8231</v>
      </c>
      <c r="I3497">
        <v>1414862280</v>
      </c>
      <c r="J3497">
        <v>1412360309</v>
      </c>
      <c r="K3497" t="b">
        <v>0</v>
      </c>
      <c r="L3497" s="7">
        <v>72</v>
      </c>
      <c r="M3497" t="b">
        <v>1</v>
      </c>
      <c r="N3497" t="s">
        <v>8251</v>
      </c>
      <c r="O3497" s="5">
        <f t="shared" si="334"/>
        <v>106.86</v>
      </c>
      <c r="P3497" s="6">
        <f t="shared" si="329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32"/>
        <v>41915.762835648151</v>
      </c>
      <c r="T3497" s="10">
        <f t="shared" si="33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8226</v>
      </c>
      <c r="I3498">
        <v>1473625166</v>
      </c>
      <c r="J3498">
        <v>1470169166</v>
      </c>
      <c r="K3498" t="b">
        <v>0</v>
      </c>
      <c r="L3498" s="7">
        <v>78</v>
      </c>
      <c r="M3498" t="b">
        <v>1</v>
      </c>
      <c r="N3498" t="s">
        <v>8251</v>
      </c>
      <c r="O3498" s="5">
        <f t="shared" si="334"/>
        <v>124.4</v>
      </c>
      <c r="P3498" s="6">
        <f t="shared" si="329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32"/>
        <v>42584.846828703703</v>
      </c>
      <c r="T3498" s="10">
        <f t="shared" si="33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8226</v>
      </c>
      <c r="I3499">
        <v>1464904800</v>
      </c>
      <c r="J3499">
        <v>1463852904</v>
      </c>
      <c r="K3499" t="b">
        <v>0</v>
      </c>
      <c r="L3499" s="7">
        <v>49</v>
      </c>
      <c r="M3499" t="b">
        <v>1</v>
      </c>
      <c r="N3499" t="s">
        <v>8251</v>
      </c>
      <c r="O3499" s="5">
        <f t="shared" si="334"/>
        <v>108.70406189555126</v>
      </c>
      <c r="P3499" s="6">
        <f t="shared" si="329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32"/>
        <v>42511.741944444439</v>
      </c>
      <c r="T3499" s="10">
        <f t="shared" si="33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8224</v>
      </c>
      <c r="H3500" t="s">
        <v>8231</v>
      </c>
      <c r="I3500">
        <v>1464471840</v>
      </c>
      <c r="J3500">
        <v>1459309704</v>
      </c>
      <c r="K3500" t="b">
        <v>0</v>
      </c>
      <c r="L3500" s="7">
        <v>42</v>
      </c>
      <c r="M3500" t="b">
        <v>1</v>
      </c>
      <c r="N3500" t="s">
        <v>8251</v>
      </c>
      <c r="O3500" s="5">
        <f t="shared" si="334"/>
        <v>102.42424242424242</v>
      </c>
      <c r="P3500" s="6">
        <f t="shared" si="329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32"/>
        <v>42459.15861111111</v>
      </c>
      <c r="T3500" s="10">
        <f t="shared" si="33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8226</v>
      </c>
      <c r="I3501">
        <v>1435733940</v>
      </c>
      <c r="J3501">
        <v>1431046325</v>
      </c>
      <c r="K3501" t="b">
        <v>0</v>
      </c>
      <c r="L3501" s="7">
        <v>35</v>
      </c>
      <c r="M3501" t="b">
        <v>1</v>
      </c>
      <c r="N3501" t="s">
        <v>8251</v>
      </c>
      <c r="O3501" s="5">
        <f t="shared" si="334"/>
        <v>105.5</v>
      </c>
      <c r="P3501" s="6">
        <f t="shared" si="329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32"/>
        <v>42132.036168981482</v>
      </c>
      <c r="T3501" s="10">
        <f t="shared" si="33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8226</v>
      </c>
      <c r="I3502">
        <v>1457326740</v>
      </c>
      <c r="J3502">
        <v>1455919438</v>
      </c>
      <c r="K3502" t="b">
        <v>0</v>
      </c>
      <c r="L3502" s="7">
        <v>42</v>
      </c>
      <c r="M3502" t="b">
        <v>1</v>
      </c>
      <c r="N3502" t="s">
        <v>8251</v>
      </c>
      <c r="O3502" s="5">
        <f t="shared" si="334"/>
        <v>106.3</v>
      </c>
      <c r="P3502" s="6">
        <f t="shared" si="329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32"/>
        <v>42419.91942129629</v>
      </c>
      <c r="T3502" s="10">
        <f t="shared" si="33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8227</v>
      </c>
      <c r="I3503">
        <v>1441995595</v>
      </c>
      <c r="J3503">
        <v>1439835595</v>
      </c>
      <c r="K3503" t="b">
        <v>0</v>
      </c>
      <c r="L3503" s="7">
        <v>42</v>
      </c>
      <c r="M3503" t="b">
        <v>1</v>
      </c>
      <c r="N3503" t="s">
        <v>8251</v>
      </c>
      <c r="O3503" s="5">
        <f t="shared" si="334"/>
        <v>100.66666666666666</v>
      </c>
      <c r="P3503" s="6">
        <f t="shared" si="329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32"/>
        <v>42233.763831018514</v>
      </c>
      <c r="T3503" s="10">
        <f t="shared" si="33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8226</v>
      </c>
      <c r="I3504">
        <v>1458100740</v>
      </c>
      <c r="J3504">
        <v>1456862924</v>
      </c>
      <c r="K3504" t="b">
        <v>0</v>
      </c>
      <c r="L3504" s="7">
        <v>31</v>
      </c>
      <c r="M3504" t="b">
        <v>1</v>
      </c>
      <c r="N3504" t="s">
        <v>8251</v>
      </c>
      <c r="O3504" s="5">
        <f t="shared" si="334"/>
        <v>105.4</v>
      </c>
      <c r="P3504" s="6">
        <f t="shared" si="329"/>
        <v>136</v>
      </c>
      <c r="Q3504" t="str">
        <f t="shared" si="330"/>
        <v>theater</v>
      </c>
      <c r="R3504" t="str">
        <f t="shared" si="331"/>
        <v>plays</v>
      </c>
      <c r="S3504" s="10">
        <f t="shared" si="332"/>
        <v>42430.839398148149</v>
      </c>
      <c r="T3504" s="10">
        <f t="shared" si="33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8227</v>
      </c>
      <c r="I3505">
        <v>1469359728</v>
      </c>
      <c r="J3505">
        <v>1466767728</v>
      </c>
      <c r="K3505" t="b">
        <v>0</v>
      </c>
      <c r="L3505" s="7">
        <v>38</v>
      </c>
      <c r="M3505" t="b">
        <v>1</v>
      </c>
      <c r="N3505" t="s">
        <v>8251</v>
      </c>
      <c r="O3505" s="5">
        <f t="shared" si="334"/>
        <v>107.55999999999999</v>
      </c>
      <c r="P3505" s="6">
        <f t="shared" si="329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32"/>
        <v>42545.478333333333</v>
      </c>
      <c r="T3505" s="10">
        <f t="shared" si="33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8226</v>
      </c>
      <c r="I3506">
        <v>1447959491</v>
      </c>
      <c r="J3506">
        <v>1445363891</v>
      </c>
      <c r="K3506" t="b">
        <v>0</v>
      </c>
      <c r="L3506" s="7">
        <v>8</v>
      </c>
      <c r="M3506" t="b">
        <v>1</v>
      </c>
      <c r="N3506" t="s">
        <v>8251</v>
      </c>
      <c r="O3506" s="5">
        <f t="shared" si="334"/>
        <v>100</v>
      </c>
      <c r="P3506" s="6">
        <f t="shared" si="329"/>
        <v>125</v>
      </c>
      <c r="Q3506" t="str">
        <f t="shared" si="330"/>
        <v>theater</v>
      </c>
      <c r="R3506" t="str">
        <f t="shared" si="331"/>
        <v>plays</v>
      </c>
      <c r="S3506" s="10">
        <f t="shared" si="332"/>
        <v>42297.748738425929</v>
      </c>
      <c r="T3506" s="10">
        <f t="shared" si="33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8226</v>
      </c>
      <c r="I3507">
        <v>1399953600</v>
      </c>
      <c r="J3507">
        <v>1398983245</v>
      </c>
      <c r="K3507" t="b">
        <v>0</v>
      </c>
      <c r="L3507" s="7">
        <v>39</v>
      </c>
      <c r="M3507" t="b">
        <v>1</v>
      </c>
      <c r="N3507" t="s">
        <v>8251</v>
      </c>
      <c r="O3507" s="5">
        <f t="shared" si="334"/>
        <v>103.76</v>
      </c>
      <c r="P3507" s="6">
        <f t="shared" si="329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32"/>
        <v>41760.935706018521</v>
      </c>
      <c r="T3507" s="10">
        <f t="shared" si="33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8226</v>
      </c>
      <c r="I3508">
        <v>1408815440</v>
      </c>
      <c r="J3508">
        <v>1404927440</v>
      </c>
      <c r="K3508" t="b">
        <v>0</v>
      </c>
      <c r="L3508" s="7">
        <v>29</v>
      </c>
      <c r="M3508" t="b">
        <v>1</v>
      </c>
      <c r="N3508" t="s">
        <v>8251</v>
      </c>
      <c r="O3508" s="5">
        <f t="shared" si="334"/>
        <v>101.49999999999999</v>
      </c>
      <c r="P3508" s="6">
        <f t="shared" si="329"/>
        <v>105</v>
      </c>
      <c r="Q3508" t="str">
        <f t="shared" si="330"/>
        <v>theater</v>
      </c>
      <c r="R3508" t="str">
        <f t="shared" si="331"/>
        <v>plays</v>
      </c>
      <c r="S3508" s="10">
        <f t="shared" si="332"/>
        <v>41829.734259259261</v>
      </c>
      <c r="T3508" s="10">
        <f t="shared" si="33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8226</v>
      </c>
      <c r="I3509">
        <v>1464732537</v>
      </c>
      <c r="J3509">
        <v>1462140537</v>
      </c>
      <c r="K3509" t="b">
        <v>0</v>
      </c>
      <c r="L3509" s="7">
        <v>72</v>
      </c>
      <c r="M3509" t="b">
        <v>1</v>
      </c>
      <c r="N3509" t="s">
        <v>8251</v>
      </c>
      <c r="O3509" s="5">
        <f t="shared" si="334"/>
        <v>104.4</v>
      </c>
      <c r="P3509" s="6">
        <f t="shared" si="329"/>
        <v>145</v>
      </c>
      <c r="Q3509" t="str">
        <f t="shared" si="330"/>
        <v>theater</v>
      </c>
      <c r="R3509" t="str">
        <f t="shared" si="331"/>
        <v>plays</v>
      </c>
      <c r="S3509" s="10">
        <f t="shared" si="332"/>
        <v>42491.92288194444</v>
      </c>
      <c r="T3509" s="10">
        <f t="shared" si="33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8227</v>
      </c>
      <c r="I3510">
        <v>1462914000</v>
      </c>
      <c r="J3510">
        <v>1460914253</v>
      </c>
      <c r="K3510" t="b">
        <v>0</v>
      </c>
      <c r="L3510" s="7">
        <v>15</v>
      </c>
      <c r="M3510" t="b">
        <v>1</v>
      </c>
      <c r="N3510" t="s">
        <v>8251</v>
      </c>
      <c r="O3510" s="5">
        <f t="shared" si="334"/>
        <v>180</v>
      </c>
      <c r="P3510" s="6">
        <f t="shared" si="329"/>
        <v>12</v>
      </c>
      <c r="Q3510" t="str">
        <f t="shared" si="330"/>
        <v>theater</v>
      </c>
      <c r="R3510" t="str">
        <f t="shared" si="331"/>
        <v>plays</v>
      </c>
      <c r="S3510" s="10">
        <f t="shared" si="332"/>
        <v>42477.729780092588</v>
      </c>
      <c r="T3510" s="10">
        <f t="shared" si="33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8226</v>
      </c>
      <c r="I3511">
        <v>1416545700</v>
      </c>
      <c r="J3511">
        <v>1415392666</v>
      </c>
      <c r="K3511" t="b">
        <v>0</v>
      </c>
      <c r="L3511" s="7">
        <v>33</v>
      </c>
      <c r="M3511" t="b">
        <v>1</v>
      </c>
      <c r="N3511" t="s">
        <v>8251</v>
      </c>
      <c r="O3511" s="5">
        <f t="shared" si="334"/>
        <v>106.33333333333333</v>
      </c>
      <c r="P3511" s="6">
        <f t="shared" si="329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32"/>
        <v>41950.859560185185</v>
      </c>
      <c r="T3511" s="10">
        <f t="shared" si="33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8226</v>
      </c>
      <c r="I3512">
        <v>1404312846</v>
      </c>
      <c r="J3512">
        <v>1402584846</v>
      </c>
      <c r="K3512" t="b">
        <v>0</v>
      </c>
      <c r="L3512" s="7">
        <v>15</v>
      </c>
      <c r="M3512" t="b">
        <v>1</v>
      </c>
      <c r="N3512" t="s">
        <v>8251</v>
      </c>
      <c r="O3512" s="5">
        <f t="shared" si="334"/>
        <v>100.55555555555556</v>
      </c>
      <c r="P3512" s="6">
        <f t="shared" si="329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32"/>
        <v>41802.62090277778</v>
      </c>
      <c r="T3512" s="10">
        <f t="shared" si="33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8227</v>
      </c>
      <c r="I3513">
        <v>1415385000</v>
      </c>
      <c r="J3513">
        <v>1413406695</v>
      </c>
      <c r="K3513" t="b">
        <v>0</v>
      </c>
      <c r="L3513" s="7">
        <v>19</v>
      </c>
      <c r="M3513" t="b">
        <v>1</v>
      </c>
      <c r="N3513" t="s">
        <v>8251</v>
      </c>
      <c r="O3513" s="5">
        <f t="shared" si="334"/>
        <v>101.2</v>
      </c>
      <c r="P3513" s="6">
        <f t="shared" si="329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32"/>
        <v>41927.873784722222</v>
      </c>
      <c r="T3513" s="10">
        <f t="shared" si="33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8227</v>
      </c>
      <c r="I3514">
        <v>1429789992</v>
      </c>
      <c r="J3514">
        <v>1424609592</v>
      </c>
      <c r="K3514" t="b">
        <v>0</v>
      </c>
      <c r="L3514" s="7">
        <v>17</v>
      </c>
      <c r="M3514" t="b">
        <v>1</v>
      </c>
      <c r="N3514" t="s">
        <v>8251</v>
      </c>
      <c r="O3514" s="5">
        <f t="shared" si="334"/>
        <v>100</v>
      </c>
      <c r="P3514" s="6">
        <f t="shared" si="329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32"/>
        <v>42057.536944444444</v>
      </c>
      <c r="T3514" s="10">
        <f t="shared" si="33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8226</v>
      </c>
      <c r="I3515">
        <v>1401857940</v>
      </c>
      <c r="J3515">
        <v>1400725112</v>
      </c>
      <c r="K3515" t="b">
        <v>0</v>
      </c>
      <c r="L3515" s="7">
        <v>44</v>
      </c>
      <c r="M3515" t="b">
        <v>1</v>
      </c>
      <c r="N3515" t="s">
        <v>8251</v>
      </c>
      <c r="O3515" s="5">
        <f t="shared" si="334"/>
        <v>118.39285714285714</v>
      </c>
      <c r="P3515" s="6">
        <f t="shared" si="329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32"/>
        <v>41781.096203703702</v>
      </c>
      <c r="T3515" s="10">
        <f t="shared" si="33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8226</v>
      </c>
      <c r="I3516">
        <v>1422853140</v>
      </c>
      <c r="J3516">
        <v>1421439552</v>
      </c>
      <c r="K3516" t="b">
        <v>0</v>
      </c>
      <c r="L3516" s="7">
        <v>10</v>
      </c>
      <c r="M3516" t="b">
        <v>1</v>
      </c>
      <c r="N3516" t="s">
        <v>8251</v>
      </c>
      <c r="O3516" s="5">
        <f t="shared" si="334"/>
        <v>110.00000000000001</v>
      </c>
      <c r="P3516" s="6">
        <f t="shared" si="329"/>
        <v>55</v>
      </c>
      <c r="Q3516" t="str">
        <f t="shared" si="330"/>
        <v>theater</v>
      </c>
      <c r="R3516" t="str">
        <f t="shared" si="331"/>
        <v>plays</v>
      </c>
      <c r="S3516" s="10">
        <f t="shared" si="332"/>
        <v>42020.846666666665</v>
      </c>
      <c r="T3516" s="10">
        <f t="shared" si="33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8226</v>
      </c>
      <c r="I3517">
        <v>1433097171</v>
      </c>
      <c r="J3517">
        <v>1430505171</v>
      </c>
      <c r="K3517" t="b">
        <v>0</v>
      </c>
      <c r="L3517" s="7">
        <v>46</v>
      </c>
      <c r="M3517" t="b">
        <v>1</v>
      </c>
      <c r="N3517" t="s">
        <v>8251</v>
      </c>
      <c r="O3517" s="5">
        <f t="shared" si="334"/>
        <v>102.66666666666666</v>
      </c>
      <c r="P3517" s="6">
        <f t="shared" si="329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32"/>
        <v>42125.772812499999</v>
      </c>
      <c r="T3517" s="10">
        <f t="shared" si="33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8226</v>
      </c>
      <c r="I3518">
        <v>1410145200</v>
      </c>
      <c r="J3518">
        <v>1407197670</v>
      </c>
      <c r="K3518" t="b">
        <v>0</v>
      </c>
      <c r="L3518" s="7">
        <v>11</v>
      </c>
      <c r="M3518" t="b">
        <v>1</v>
      </c>
      <c r="N3518" t="s">
        <v>8251</v>
      </c>
      <c r="O3518" s="5">
        <f t="shared" si="334"/>
        <v>100</v>
      </c>
      <c r="P3518" s="6">
        <f t="shared" si="329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32"/>
        <v>41856.010069444441</v>
      </c>
      <c r="T3518" s="10">
        <f t="shared" si="33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8227</v>
      </c>
      <c r="I3519">
        <v>1404471600</v>
      </c>
      <c r="J3519">
        <v>1401910634</v>
      </c>
      <c r="K3519" t="b">
        <v>0</v>
      </c>
      <c r="L3519" s="7">
        <v>13</v>
      </c>
      <c r="M3519" t="b">
        <v>1</v>
      </c>
      <c r="N3519" t="s">
        <v>8251</v>
      </c>
      <c r="O3519" s="5">
        <f t="shared" si="334"/>
        <v>100</v>
      </c>
      <c r="P3519" s="6">
        <f t="shared" si="329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32"/>
        <v>41794.817523148151</v>
      </c>
      <c r="T3519" s="10">
        <f t="shared" si="33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8226</v>
      </c>
      <c r="I3520">
        <v>1412259660</v>
      </c>
      <c r="J3520">
        <v>1410461299</v>
      </c>
      <c r="K3520" t="b">
        <v>0</v>
      </c>
      <c r="L3520" s="7">
        <v>33</v>
      </c>
      <c r="M3520" t="b">
        <v>1</v>
      </c>
      <c r="N3520" t="s">
        <v>8251</v>
      </c>
      <c r="O3520" s="5">
        <f t="shared" si="334"/>
        <v>110.04599999999999</v>
      </c>
      <c r="P3520" s="6">
        <f t="shared" si="329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32"/>
        <v>41893.783553240741</v>
      </c>
      <c r="T3520" s="10">
        <f t="shared" si="33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8227</v>
      </c>
      <c r="I3521">
        <v>1425478950</v>
      </c>
      <c r="J3521">
        <v>1422886950</v>
      </c>
      <c r="K3521" t="b">
        <v>0</v>
      </c>
      <c r="L3521" s="7">
        <v>28</v>
      </c>
      <c r="M3521" t="b">
        <v>1</v>
      </c>
      <c r="N3521" t="s">
        <v>8251</v>
      </c>
      <c r="O3521" s="5">
        <f t="shared" si="334"/>
        <v>101.35000000000001</v>
      </c>
      <c r="P3521" s="6">
        <f t="shared" si="329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32"/>
        <v>42037.598958333328</v>
      </c>
      <c r="T3521" s="10">
        <f t="shared" si="33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8227</v>
      </c>
      <c r="I3522">
        <v>1441547220</v>
      </c>
      <c r="J3522">
        <v>1439322412</v>
      </c>
      <c r="K3522" t="b">
        <v>0</v>
      </c>
      <c r="L3522" s="7">
        <v>21</v>
      </c>
      <c r="M3522" t="b">
        <v>1</v>
      </c>
      <c r="N3522" t="s">
        <v>8251</v>
      </c>
      <c r="O3522" s="5">
        <f t="shared" si="334"/>
        <v>100.75</v>
      </c>
      <c r="P3522" s="6">
        <f t="shared" si="329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32"/>
        <v>42227.824212962965</v>
      </c>
      <c r="T3522" s="10">
        <f t="shared" si="33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8226</v>
      </c>
      <c r="I3523">
        <v>1411980020</v>
      </c>
      <c r="J3523">
        <v>1409388020</v>
      </c>
      <c r="K3523" t="b">
        <v>0</v>
      </c>
      <c r="L3523" s="7">
        <v>13</v>
      </c>
      <c r="M3523" t="b">
        <v>1</v>
      </c>
      <c r="N3523" t="s">
        <v>8251</v>
      </c>
      <c r="O3523" s="5">
        <f t="shared" si="334"/>
        <v>169.42857142857144</v>
      </c>
      <c r="P3523" s="6">
        <f t="shared" ref="P3523:P3586" si="335">IF(L3523,E3523/L3523,0)</f>
        <v>45.615384615384613</v>
      </c>
      <c r="Q3523" t="str">
        <f t="shared" ref="Q3523:Q3586" si="336">LEFT(N3523,SEARCH("/",N3523,1)-1)</f>
        <v>theater</v>
      </c>
      <c r="R3523" t="str">
        <f t="shared" ref="R3523:R3586" si="337">RIGHT(N3523,LEN(N3523)-SEARCH("/",N3523))</f>
        <v>plays</v>
      </c>
      <c r="S3523" s="10">
        <f t="shared" ref="S3523:S3586" si="338">(((J3523/60)/60/24)+DATE(1970,1,1))</f>
        <v>41881.361342592594</v>
      </c>
      <c r="T3523" s="10">
        <f t="shared" ref="T3523:T3586" si="339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8227</v>
      </c>
      <c r="I3524">
        <v>1442311560</v>
      </c>
      <c r="J3524">
        <v>1439924246</v>
      </c>
      <c r="K3524" t="b">
        <v>0</v>
      </c>
      <c r="L3524" s="7">
        <v>34</v>
      </c>
      <c r="M3524" t="b">
        <v>1</v>
      </c>
      <c r="N3524" t="s">
        <v>8251</v>
      </c>
      <c r="O3524" s="5">
        <f t="shared" si="334"/>
        <v>100</v>
      </c>
      <c r="P3524" s="6">
        <f t="shared" si="335"/>
        <v>41.029411764705884</v>
      </c>
      <c r="Q3524" t="str">
        <f t="shared" si="336"/>
        <v>theater</v>
      </c>
      <c r="R3524" t="str">
        <f t="shared" si="337"/>
        <v>plays</v>
      </c>
      <c r="S3524" s="10">
        <f t="shared" si="338"/>
        <v>42234.789884259255</v>
      </c>
      <c r="T3524" s="10">
        <f t="shared" si="33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8227</v>
      </c>
      <c r="I3525">
        <v>1474844400</v>
      </c>
      <c r="J3525">
        <v>1469871148</v>
      </c>
      <c r="K3525" t="b">
        <v>0</v>
      </c>
      <c r="L3525" s="7">
        <v>80</v>
      </c>
      <c r="M3525" t="b">
        <v>1</v>
      </c>
      <c r="N3525" t="s">
        <v>8251</v>
      </c>
      <c r="O3525" s="5">
        <f t="shared" si="334"/>
        <v>113.65</v>
      </c>
      <c r="P3525" s="6">
        <f t="shared" si="335"/>
        <v>56.825000000000003</v>
      </c>
      <c r="Q3525" t="str">
        <f t="shared" si="336"/>
        <v>theater</v>
      </c>
      <c r="R3525" t="str">
        <f t="shared" si="337"/>
        <v>plays</v>
      </c>
      <c r="S3525" s="10">
        <f t="shared" si="338"/>
        <v>42581.397546296299</v>
      </c>
      <c r="T3525" s="10">
        <f t="shared" si="33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8226</v>
      </c>
      <c r="I3526">
        <v>1410580800</v>
      </c>
      <c r="J3526">
        <v>1409336373</v>
      </c>
      <c r="K3526" t="b">
        <v>0</v>
      </c>
      <c r="L3526" s="7">
        <v>74</v>
      </c>
      <c r="M3526" t="b">
        <v>1</v>
      </c>
      <c r="N3526" t="s">
        <v>8251</v>
      </c>
      <c r="O3526" s="5">
        <f t="shared" si="334"/>
        <v>101.56</v>
      </c>
      <c r="P3526" s="6">
        <f t="shared" si="335"/>
        <v>137.24324324324326</v>
      </c>
      <c r="Q3526" t="str">
        <f t="shared" si="336"/>
        <v>theater</v>
      </c>
      <c r="R3526" t="str">
        <f t="shared" si="337"/>
        <v>plays</v>
      </c>
      <c r="S3526" s="10">
        <f t="shared" si="338"/>
        <v>41880.76357638889</v>
      </c>
      <c r="T3526" s="10">
        <f t="shared" si="33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8226</v>
      </c>
      <c r="I3527">
        <v>1439136000</v>
      </c>
      <c r="J3527">
        <v>1438188106</v>
      </c>
      <c r="K3527" t="b">
        <v>0</v>
      </c>
      <c r="L3527" s="7">
        <v>7</v>
      </c>
      <c r="M3527" t="b">
        <v>1</v>
      </c>
      <c r="N3527" t="s">
        <v>8251</v>
      </c>
      <c r="O3527" s="5">
        <f t="shared" si="334"/>
        <v>106</v>
      </c>
      <c r="P3527" s="6">
        <f t="shared" si="335"/>
        <v>75.714285714285708</v>
      </c>
      <c r="Q3527" t="str">
        <f t="shared" si="336"/>
        <v>theater</v>
      </c>
      <c r="R3527" t="str">
        <f t="shared" si="337"/>
        <v>plays</v>
      </c>
      <c r="S3527" s="10">
        <f t="shared" si="338"/>
        <v>42214.6956712963</v>
      </c>
      <c r="T3527" s="10">
        <f t="shared" si="33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8226</v>
      </c>
      <c r="I3528">
        <v>1461823140</v>
      </c>
      <c r="J3528">
        <v>1459411371</v>
      </c>
      <c r="K3528" t="b">
        <v>0</v>
      </c>
      <c r="L3528" s="7">
        <v>34</v>
      </c>
      <c r="M3528" t="b">
        <v>1</v>
      </c>
      <c r="N3528" t="s">
        <v>8251</v>
      </c>
      <c r="O3528" s="5">
        <f t="shared" si="334"/>
        <v>102</v>
      </c>
      <c r="P3528" s="6">
        <f t="shared" si="335"/>
        <v>99</v>
      </c>
      <c r="Q3528" t="str">
        <f t="shared" si="336"/>
        <v>theater</v>
      </c>
      <c r="R3528" t="str">
        <f t="shared" si="337"/>
        <v>plays</v>
      </c>
      <c r="S3528" s="10">
        <f t="shared" si="338"/>
        <v>42460.335312499999</v>
      </c>
      <c r="T3528" s="10">
        <f t="shared" si="33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8226</v>
      </c>
      <c r="I3529">
        <v>1436587140</v>
      </c>
      <c r="J3529">
        <v>1434069205</v>
      </c>
      <c r="K3529" t="b">
        <v>0</v>
      </c>
      <c r="L3529" s="7">
        <v>86</v>
      </c>
      <c r="M3529" t="b">
        <v>1</v>
      </c>
      <c r="N3529" t="s">
        <v>8251</v>
      </c>
      <c r="O3529" s="5">
        <f t="shared" si="334"/>
        <v>116.91666666666667</v>
      </c>
      <c r="P3529" s="6">
        <f t="shared" si="335"/>
        <v>81.569767441860463</v>
      </c>
      <c r="Q3529" t="str">
        <f t="shared" si="336"/>
        <v>theater</v>
      </c>
      <c r="R3529" t="str">
        <f t="shared" si="337"/>
        <v>plays</v>
      </c>
      <c r="S3529" s="10">
        <f t="shared" si="338"/>
        <v>42167.023206018523</v>
      </c>
      <c r="T3529" s="10">
        <f t="shared" si="33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8227</v>
      </c>
      <c r="I3530">
        <v>1484740918</v>
      </c>
      <c r="J3530">
        <v>1483012918</v>
      </c>
      <c r="K3530" t="b">
        <v>0</v>
      </c>
      <c r="L3530" s="7">
        <v>37</v>
      </c>
      <c r="M3530" t="b">
        <v>1</v>
      </c>
      <c r="N3530" t="s">
        <v>8251</v>
      </c>
      <c r="O3530" s="5">
        <f t="shared" si="334"/>
        <v>101.15151515151514</v>
      </c>
      <c r="P3530" s="6">
        <f t="shared" si="335"/>
        <v>45.108108108108105</v>
      </c>
      <c r="Q3530" t="str">
        <f t="shared" si="336"/>
        <v>theater</v>
      </c>
      <c r="R3530" t="str">
        <f t="shared" si="337"/>
        <v>plays</v>
      </c>
      <c r="S3530" s="10">
        <f t="shared" si="338"/>
        <v>42733.50136574074</v>
      </c>
      <c r="T3530" s="10">
        <f t="shared" si="33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8226</v>
      </c>
      <c r="I3531">
        <v>1436749200</v>
      </c>
      <c r="J3531">
        <v>1434997018</v>
      </c>
      <c r="K3531" t="b">
        <v>0</v>
      </c>
      <c r="L3531" s="7">
        <v>18</v>
      </c>
      <c r="M3531" t="b">
        <v>1</v>
      </c>
      <c r="N3531" t="s">
        <v>8251</v>
      </c>
      <c r="O3531" s="5">
        <f t="shared" si="334"/>
        <v>132</v>
      </c>
      <c r="P3531" s="6">
        <f t="shared" si="335"/>
        <v>36.666666666666664</v>
      </c>
      <c r="Q3531" t="str">
        <f t="shared" si="336"/>
        <v>theater</v>
      </c>
      <c r="R3531" t="str">
        <f t="shared" si="337"/>
        <v>plays</v>
      </c>
      <c r="S3531" s="10">
        <f t="shared" si="338"/>
        <v>42177.761782407411</v>
      </c>
      <c r="T3531" s="10">
        <f t="shared" si="33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8227</v>
      </c>
      <c r="I3532">
        <v>1460318400</v>
      </c>
      <c r="J3532">
        <v>1457881057</v>
      </c>
      <c r="K3532" t="b">
        <v>0</v>
      </c>
      <c r="L3532" s="7">
        <v>22</v>
      </c>
      <c r="M3532" t="b">
        <v>1</v>
      </c>
      <c r="N3532" t="s">
        <v>8251</v>
      </c>
      <c r="O3532" s="5">
        <f t="shared" si="334"/>
        <v>100</v>
      </c>
      <c r="P3532" s="6">
        <f t="shared" si="335"/>
        <v>125</v>
      </c>
      <c r="Q3532" t="str">
        <f t="shared" si="336"/>
        <v>theater</v>
      </c>
      <c r="R3532" t="str">
        <f t="shared" si="337"/>
        <v>plays</v>
      </c>
      <c r="S3532" s="10">
        <f t="shared" si="338"/>
        <v>42442.623344907406</v>
      </c>
      <c r="T3532" s="10">
        <f t="shared" si="33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8226</v>
      </c>
      <c r="I3533">
        <v>1467301334</v>
      </c>
      <c r="J3533">
        <v>1464709334</v>
      </c>
      <c r="K3533" t="b">
        <v>0</v>
      </c>
      <c r="L3533" s="7">
        <v>26</v>
      </c>
      <c r="M3533" t="b">
        <v>1</v>
      </c>
      <c r="N3533" t="s">
        <v>8251</v>
      </c>
      <c r="O3533" s="5">
        <f t="shared" si="334"/>
        <v>128</v>
      </c>
      <c r="P3533" s="6">
        <f t="shared" si="335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8"/>
        <v>42521.654328703706</v>
      </c>
      <c r="T3533" s="10">
        <f t="shared" si="33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8226</v>
      </c>
      <c r="I3534">
        <v>1411012740</v>
      </c>
      <c r="J3534">
        <v>1409667827</v>
      </c>
      <c r="K3534" t="b">
        <v>0</v>
      </c>
      <c r="L3534" s="7">
        <v>27</v>
      </c>
      <c r="M3534" t="b">
        <v>1</v>
      </c>
      <c r="N3534" t="s">
        <v>8251</v>
      </c>
      <c r="O3534" s="5">
        <f t="shared" si="334"/>
        <v>118.95833333333334</v>
      </c>
      <c r="P3534" s="6">
        <f t="shared" si="335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8"/>
        <v>41884.599849537037</v>
      </c>
      <c r="T3534" s="10">
        <f t="shared" si="33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8226</v>
      </c>
      <c r="I3535">
        <v>1447269367</v>
      </c>
      <c r="J3535">
        <v>1444673767</v>
      </c>
      <c r="K3535" t="b">
        <v>0</v>
      </c>
      <c r="L3535" s="7">
        <v>8</v>
      </c>
      <c r="M3535" t="b">
        <v>1</v>
      </c>
      <c r="N3535" t="s">
        <v>8251</v>
      </c>
      <c r="O3535" s="5">
        <f t="shared" si="334"/>
        <v>126.2</v>
      </c>
      <c r="P3535" s="6">
        <f t="shared" si="335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8"/>
        <v>42289.761192129634</v>
      </c>
      <c r="T3535" s="10">
        <f t="shared" si="33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8226</v>
      </c>
      <c r="I3536">
        <v>1443711623</v>
      </c>
      <c r="J3536">
        <v>1440687623</v>
      </c>
      <c r="K3536" t="b">
        <v>0</v>
      </c>
      <c r="L3536" s="7">
        <v>204</v>
      </c>
      <c r="M3536" t="b">
        <v>1</v>
      </c>
      <c r="N3536" t="s">
        <v>8251</v>
      </c>
      <c r="O3536" s="5">
        <f t="shared" si="334"/>
        <v>156.20000000000002</v>
      </c>
      <c r="P3536" s="6">
        <f t="shared" si="335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8"/>
        <v>42243.6252662037</v>
      </c>
      <c r="T3536" s="10">
        <f t="shared" si="33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8227</v>
      </c>
      <c r="I3537">
        <v>1443808800</v>
      </c>
      <c r="J3537">
        <v>1441120910</v>
      </c>
      <c r="K3537" t="b">
        <v>0</v>
      </c>
      <c r="L3537" s="7">
        <v>46</v>
      </c>
      <c r="M3537" t="b">
        <v>1</v>
      </c>
      <c r="N3537" t="s">
        <v>8251</v>
      </c>
      <c r="O3537" s="5">
        <f t="shared" si="334"/>
        <v>103.15</v>
      </c>
      <c r="P3537" s="6">
        <f t="shared" si="335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8"/>
        <v>42248.640162037031</v>
      </c>
      <c r="T3537" s="10">
        <f t="shared" si="33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8227</v>
      </c>
      <c r="I3538">
        <v>1450612740</v>
      </c>
      <c r="J3538">
        <v>1448040425</v>
      </c>
      <c r="K3538" t="b">
        <v>0</v>
      </c>
      <c r="L3538" s="7">
        <v>17</v>
      </c>
      <c r="M3538" t="b">
        <v>1</v>
      </c>
      <c r="N3538" t="s">
        <v>8251</v>
      </c>
      <c r="O3538" s="5">
        <f t="shared" si="334"/>
        <v>153.33333333333334</v>
      </c>
      <c r="P3538" s="6">
        <f t="shared" si="335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8"/>
        <v>42328.727141203708</v>
      </c>
      <c r="T3538" s="10">
        <f t="shared" si="33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8224</v>
      </c>
      <c r="H3539" t="s">
        <v>8231</v>
      </c>
      <c r="I3539">
        <v>1416211140</v>
      </c>
      <c r="J3539">
        <v>1413016216</v>
      </c>
      <c r="K3539" t="b">
        <v>0</v>
      </c>
      <c r="L3539" s="7">
        <v>28</v>
      </c>
      <c r="M3539" t="b">
        <v>1</v>
      </c>
      <c r="N3539" t="s">
        <v>8251</v>
      </c>
      <c r="O3539" s="5">
        <f t="shared" si="334"/>
        <v>180.44444444444446</v>
      </c>
      <c r="P3539" s="6">
        <f t="shared" si="335"/>
        <v>43.5</v>
      </c>
      <c r="Q3539" t="str">
        <f t="shared" si="336"/>
        <v>theater</v>
      </c>
      <c r="R3539" t="str">
        <f t="shared" si="337"/>
        <v>plays</v>
      </c>
      <c r="S3539" s="10">
        <f t="shared" si="338"/>
        <v>41923.354351851849</v>
      </c>
      <c r="T3539" s="10">
        <f t="shared" si="33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8227</v>
      </c>
      <c r="I3540">
        <v>1471428340</v>
      </c>
      <c r="J3540">
        <v>1469009140</v>
      </c>
      <c r="K3540" t="b">
        <v>0</v>
      </c>
      <c r="L3540" s="7">
        <v>83</v>
      </c>
      <c r="M3540" t="b">
        <v>1</v>
      </c>
      <c r="N3540" t="s">
        <v>8251</v>
      </c>
      <c r="O3540" s="5">
        <f t="shared" si="334"/>
        <v>128.44999999999999</v>
      </c>
      <c r="P3540" s="6">
        <f t="shared" si="335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8"/>
        <v>42571.420601851853</v>
      </c>
      <c r="T3540" s="10">
        <f t="shared" si="33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8226</v>
      </c>
      <c r="I3541">
        <v>1473358122</v>
      </c>
      <c r="J3541">
        <v>1471543722</v>
      </c>
      <c r="K3541" t="b">
        <v>0</v>
      </c>
      <c r="L3541" s="7">
        <v>13</v>
      </c>
      <c r="M3541" t="b">
        <v>1</v>
      </c>
      <c r="N3541" t="s">
        <v>8251</v>
      </c>
      <c r="O3541" s="5">
        <f t="shared" si="334"/>
        <v>119.66666666666667</v>
      </c>
      <c r="P3541" s="6">
        <f t="shared" si="335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8"/>
        <v>42600.756041666667</v>
      </c>
      <c r="T3541" s="10">
        <f t="shared" si="33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8227</v>
      </c>
      <c r="I3542">
        <v>1466899491</v>
      </c>
      <c r="J3542">
        <v>1464307491</v>
      </c>
      <c r="K3542" t="b">
        <v>0</v>
      </c>
      <c r="L3542" s="7">
        <v>8</v>
      </c>
      <c r="M3542" t="b">
        <v>1</v>
      </c>
      <c r="N3542" t="s">
        <v>8251</v>
      </c>
      <c r="O3542" s="5">
        <f t="shared" si="334"/>
        <v>123</v>
      </c>
      <c r="P3542" s="6">
        <f t="shared" si="335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8"/>
        <v>42517.003368055557</v>
      </c>
      <c r="T3542" s="10">
        <f t="shared" si="33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8227</v>
      </c>
      <c r="I3543">
        <v>1441042275</v>
      </c>
      <c r="J3543">
        <v>1438882275</v>
      </c>
      <c r="K3543" t="b">
        <v>0</v>
      </c>
      <c r="L3543" s="7">
        <v>32</v>
      </c>
      <c r="M3543" t="b">
        <v>1</v>
      </c>
      <c r="N3543" t="s">
        <v>8251</v>
      </c>
      <c r="O3543" s="5">
        <f t="shared" si="334"/>
        <v>105</v>
      </c>
      <c r="P3543" s="6">
        <f t="shared" si="335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8"/>
        <v>42222.730034722219</v>
      </c>
      <c r="T3543" s="10">
        <f t="shared" si="33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8226</v>
      </c>
      <c r="I3544">
        <v>1410099822</v>
      </c>
      <c r="J3544">
        <v>1404915822</v>
      </c>
      <c r="K3544" t="b">
        <v>0</v>
      </c>
      <c r="L3544" s="7">
        <v>85</v>
      </c>
      <c r="M3544" t="b">
        <v>1</v>
      </c>
      <c r="N3544" t="s">
        <v>8251</v>
      </c>
      <c r="O3544" s="5">
        <f t="shared" ref="O3544:O3607" si="340">(E3544/D3544)*100</f>
        <v>102.23636363636363</v>
      </c>
      <c r="P3544" s="6">
        <f t="shared" si="335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8"/>
        <v>41829.599791666667</v>
      </c>
      <c r="T3544" s="10">
        <f t="shared" si="33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8224</v>
      </c>
      <c r="H3545" t="s">
        <v>8229</v>
      </c>
      <c r="I3545">
        <v>1435255659</v>
      </c>
      <c r="J3545">
        <v>1432663659</v>
      </c>
      <c r="K3545" t="b">
        <v>0</v>
      </c>
      <c r="L3545" s="7">
        <v>29</v>
      </c>
      <c r="M3545" t="b">
        <v>1</v>
      </c>
      <c r="N3545" t="s">
        <v>8251</v>
      </c>
      <c r="O3545" s="5">
        <f t="shared" si="340"/>
        <v>104.66666666666666</v>
      </c>
      <c r="P3545" s="6">
        <f t="shared" si="335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8"/>
        <v>42150.755312499998</v>
      </c>
      <c r="T3545" s="10">
        <f t="shared" si="33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8226</v>
      </c>
      <c r="I3546">
        <v>1425758257</v>
      </c>
      <c r="J3546">
        <v>1423166257</v>
      </c>
      <c r="K3546" t="b">
        <v>0</v>
      </c>
      <c r="L3546" s="7">
        <v>24</v>
      </c>
      <c r="M3546" t="b">
        <v>1</v>
      </c>
      <c r="N3546" t="s">
        <v>8251</v>
      </c>
      <c r="O3546" s="5">
        <f t="shared" si="340"/>
        <v>100</v>
      </c>
      <c r="P3546" s="6">
        <f t="shared" si="335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8"/>
        <v>42040.831678240742</v>
      </c>
      <c r="T3546" s="10">
        <f t="shared" si="33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8226</v>
      </c>
      <c r="I3547">
        <v>1428780159</v>
      </c>
      <c r="J3547">
        <v>1426188159</v>
      </c>
      <c r="K3547" t="b">
        <v>0</v>
      </c>
      <c r="L3547" s="7">
        <v>8</v>
      </c>
      <c r="M3547" t="b">
        <v>1</v>
      </c>
      <c r="N3547" t="s">
        <v>8251</v>
      </c>
      <c r="O3547" s="5">
        <f t="shared" si="340"/>
        <v>100.4</v>
      </c>
      <c r="P3547" s="6">
        <f t="shared" si="335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8"/>
        <v>42075.807395833333</v>
      </c>
      <c r="T3547" s="10">
        <f t="shared" si="33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8226</v>
      </c>
      <c r="I3548">
        <v>1427860740</v>
      </c>
      <c r="J3548">
        <v>1426002684</v>
      </c>
      <c r="K3548" t="b">
        <v>0</v>
      </c>
      <c r="L3548" s="7">
        <v>19</v>
      </c>
      <c r="M3548" t="b">
        <v>1</v>
      </c>
      <c r="N3548" t="s">
        <v>8251</v>
      </c>
      <c r="O3548" s="5">
        <f t="shared" si="340"/>
        <v>102.27272727272727</v>
      </c>
      <c r="P3548" s="6">
        <f t="shared" si="335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8"/>
        <v>42073.660694444443</v>
      </c>
      <c r="T3548" s="10">
        <f t="shared" si="33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8226</v>
      </c>
      <c r="I3549">
        <v>1463198340</v>
      </c>
      <c r="J3549">
        <v>1461117201</v>
      </c>
      <c r="K3549" t="b">
        <v>0</v>
      </c>
      <c r="L3549" s="7">
        <v>336</v>
      </c>
      <c r="M3549" t="b">
        <v>1</v>
      </c>
      <c r="N3549" t="s">
        <v>8251</v>
      </c>
      <c r="O3549" s="5">
        <f t="shared" si="340"/>
        <v>114.40928571428573</v>
      </c>
      <c r="P3549" s="6">
        <f t="shared" si="335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8"/>
        <v>42480.078715277778</v>
      </c>
      <c r="T3549" s="10">
        <f t="shared" si="33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8226</v>
      </c>
      <c r="I3550">
        <v>1457139600</v>
      </c>
      <c r="J3550">
        <v>1455230214</v>
      </c>
      <c r="K3550" t="b">
        <v>0</v>
      </c>
      <c r="L3550" s="7">
        <v>13</v>
      </c>
      <c r="M3550" t="b">
        <v>1</v>
      </c>
      <c r="N3550" t="s">
        <v>8251</v>
      </c>
      <c r="O3550" s="5">
        <f t="shared" si="340"/>
        <v>101.9047619047619</v>
      </c>
      <c r="P3550" s="6">
        <f t="shared" si="335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8"/>
        <v>42411.942291666666</v>
      </c>
      <c r="T3550" s="10">
        <f t="shared" si="33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8227</v>
      </c>
      <c r="I3551">
        <v>1441358873</v>
      </c>
      <c r="J3551">
        <v>1438939673</v>
      </c>
      <c r="K3551" t="b">
        <v>0</v>
      </c>
      <c r="L3551" s="7">
        <v>42</v>
      </c>
      <c r="M3551" t="b">
        <v>1</v>
      </c>
      <c r="N3551" t="s">
        <v>8251</v>
      </c>
      <c r="O3551" s="5">
        <f t="shared" si="340"/>
        <v>102</v>
      </c>
      <c r="P3551" s="6">
        <f t="shared" si="335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8"/>
        <v>42223.394363425927</v>
      </c>
      <c r="T3551" s="10">
        <f t="shared" si="33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8227</v>
      </c>
      <c r="I3552">
        <v>1462224398</v>
      </c>
      <c r="J3552">
        <v>1459632398</v>
      </c>
      <c r="K3552" t="b">
        <v>0</v>
      </c>
      <c r="L3552" s="7">
        <v>64</v>
      </c>
      <c r="M3552" t="b">
        <v>1</v>
      </c>
      <c r="N3552" t="s">
        <v>8251</v>
      </c>
      <c r="O3552" s="5">
        <f t="shared" si="340"/>
        <v>104.80000000000001</v>
      </c>
      <c r="P3552" s="6">
        <f t="shared" si="335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8"/>
        <v>42462.893495370372</v>
      </c>
      <c r="T3552" s="10">
        <f t="shared" si="33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8226</v>
      </c>
      <c r="I3553">
        <v>1400796420</v>
      </c>
      <c r="J3553">
        <v>1398342170</v>
      </c>
      <c r="K3553" t="b">
        <v>0</v>
      </c>
      <c r="L3553" s="7">
        <v>25</v>
      </c>
      <c r="M3553" t="b">
        <v>1</v>
      </c>
      <c r="N3553" t="s">
        <v>8251</v>
      </c>
      <c r="O3553" s="5">
        <f t="shared" si="340"/>
        <v>101.83333333333333</v>
      </c>
      <c r="P3553" s="6">
        <f t="shared" si="335"/>
        <v>61.1</v>
      </c>
      <c r="Q3553" t="str">
        <f t="shared" si="336"/>
        <v>theater</v>
      </c>
      <c r="R3553" t="str">
        <f t="shared" si="337"/>
        <v>plays</v>
      </c>
      <c r="S3553" s="10">
        <f t="shared" si="338"/>
        <v>41753.515856481477</v>
      </c>
      <c r="T3553" s="10">
        <f t="shared" si="33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8227</v>
      </c>
      <c r="I3554">
        <v>1403964324</v>
      </c>
      <c r="J3554">
        <v>1401372324</v>
      </c>
      <c r="K3554" t="b">
        <v>0</v>
      </c>
      <c r="L3554" s="7">
        <v>20</v>
      </c>
      <c r="M3554" t="b">
        <v>1</v>
      </c>
      <c r="N3554" t="s">
        <v>8251</v>
      </c>
      <c r="O3554" s="5">
        <f t="shared" si="340"/>
        <v>100</v>
      </c>
      <c r="P3554" s="6">
        <f t="shared" si="335"/>
        <v>38.65</v>
      </c>
      <c r="Q3554" t="str">
        <f t="shared" si="336"/>
        <v>theater</v>
      </c>
      <c r="R3554" t="str">
        <f t="shared" si="337"/>
        <v>plays</v>
      </c>
      <c r="S3554" s="10">
        <f t="shared" si="338"/>
        <v>41788.587083333332</v>
      </c>
      <c r="T3554" s="10">
        <f t="shared" si="33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8226</v>
      </c>
      <c r="I3555">
        <v>1439337600</v>
      </c>
      <c r="J3555">
        <v>1436575280</v>
      </c>
      <c r="K3555" t="b">
        <v>0</v>
      </c>
      <c r="L3555" s="7">
        <v>104</v>
      </c>
      <c r="M3555" t="b">
        <v>1</v>
      </c>
      <c r="N3555" t="s">
        <v>8251</v>
      </c>
      <c r="O3555" s="5">
        <f t="shared" si="340"/>
        <v>106.27272727272728</v>
      </c>
      <c r="P3555" s="6">
        <f t="shared" si="335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8"/>
        <v>42196.028703703705</v>
      </c>
      <c r="T3555" s="10">
        <f t="shared" si="33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8226</v>
      </c>
      <c r="I3556">
        <v>1423674000</v>
      </c>
      <c r="J3556">
        <v>1421025159</v>
      </c>
      <c r="K3556" t="b">
        <v>0</v>
      </c>
      <c r="L3556" s="7">
        <v>53</v>
      </c>
      <c r="M3556" t="b">
        <v>1</v>
      </c>
      <c r="N3556" t="s">
        <v>8251</v>
      </c>
      <c r="O3556" s="5">
        <f t="shared" si="340"/>
        <v>113.42219999999999</v>
      </c>
      <c r="P3556" s="6">
        <f t="shared" si="335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8"/>
        <v>42016.050451388888</v>
      </c>
      <c r="T3556" s="10">
        <f t="shared" si="33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8224</v>
      </c>
      <c r="H3557" t="s">
        <v>8229</v>
      </c>
      <c r="I3557">
        <v>1479382594</v>
      </c>
      <c r="J3557">
        <v>1476786994</v>
      </c>
      <c r="K3557" t="b">
        <v>0</v>
      </c>
      <c r="L3557" s="7">
        <v>14</v>
      </c>
      <c r="M3557" t="b">
        <v>1</v>
      </c>
      <c r="N3557" t="s">
        <v>8251</v>
      </c>
      <c r="O3557" s="5">
        <f t="shared" si="340"/>
        <v>100</v>
      </c>
      <c r="P3557" s="6">
        <f t="shared" si="335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8"/>
        <v>42661.442060185189</v>
      </c>
      <c r="T3557" s="10">
        <f t="shared" si="33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8227</v>
      </c>
      <c r="I3558">
        <v>1408289724</v>
      </c>
      <c r="J3558">
        <v>1403105724</v>
      </c>
      <c r="K3558" t="b">
        <v>0</v>
      </c>
      <c r="L3558" s="7">
        <v>20</v>
      </c>
      <c r="M3558" t="b">
        <v>1</v>
      </c>
      <c r="N3558" t="s">
        <v>8251</v>
      </c>
      <c r="O3558" s="5">
        <f t="shared" si="340"/>
        <v>100.45454545454547</v>
      </c>
      <c r="P3558" s="6">
        <f t="shared" si="335"/>
        <v>110.5</v>
      </c>
      <c r="Q3558" t="str">
        <f t="shared" si="336"/>
        <v>theater</v>
      </c>
      <c r="R3558" t="str">
        <f t="shared" si="337"/>
        <v>plays</v>
      </c>
      <c r="S3558" s="10">
        <f t="shared" si="338"/>
        <v>41808.649583333332</v>
      </c>
      <c r="T3558" s="10">
        <f t="shared" si="33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8226</v>
      </c>
      <c r="I3559">
        <v>1399271911</v>
      </c>
      <c r="J3559">
        <v>1396334311</v>
      </c>
      <c r="K3559" t="b">
        <v>0</v>
      </c>
      <c r="L3559" s="7">
        <v>558</v>
      </c>
      <c r="M3559" t="b">
        <v>1</v>
      </c>
      <c r="N3559" t="s">
        <v>8251</v>
      </c>
      <c r="O3559" s="5">
        <f t="shared" si="340"/>
        <v>100.03599999999999</v>
      </c>
      <c r="P3559" s="6">
        <f t="shared" si="335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8"/>
        <v>41730.276747685188</v>
      </c>
      <c r="T3559" s="10">
        <f t="shared" si="33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8227</v>
      </c>
      <c r="I3560">
        <v>1435352400</v>
      </c>
      <c r="J3560">
        <v>1431718575</v>
      </c>
      <c r="K3560" t="b">
        <v>0</v>
      </c>
      <c r="L3560" s="7">
        <v>22</v>
      </c>
      <c r="M3560" t="b">
        <v>1</v>
      </c>
      <c r="N3560" t="s">
        <v>8251</v>
      </c>
      <c r="O3560" s="5">
        <f t="shared" si="340"/>
        <v>144</v>
      </c>
      <c r="P3560" s="6">
        <f t="shared" si="335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8"/>
        <v>42139.816840277781</v>
      </c>
      <c r="T3560" s="10">
        <f t="shared" si="33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8224</v>
      </c>
      <c r="H3561" t="s">
        <v>8228</v>
      </c>
      <c r="I3561">
        <v>1438333080</v>
      </c>
      <c r="J3561">
        <v>1436408308</v>
      </c>
      <c r="K3561" t="b">
        <v>0</v>
      </c>
      <c r="L3561" s="7">
        <v>24</v>
      </c>
      <c r="M3561" t="b">
        <v>1</v>
      </c>
      <c r="N3561" t="s">
        <v>8251</v>
      </c>
      <c r="O3561" s="5">
        <f t="shared" si="340"/>
        <v>103.49999999999999</v>
      </c>
      <c r="P3561" s="6">
        <f t="shared" si="335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8"/>
        <v>42194.096157407403</v>
      </c>
      <c r="T3561" s="10">
        <f t="shared" si="33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8224</v>
      </c>
      <c r="H3562" t="s">
        <v>8231</v>
      </c>
      <c r="I3562">
        <v>1432694700</v>
      </c>
      <c r="J3562">
        <v>1429651266</v>
      </c>
      <c r="K3562" t="b">
        <v>0</v>
      </c>
      <c r="L3562" s="7">
        <v>74</v>
      </c>
      <c r="M3562" t="b">
        <v>1</v>
      </c>
      <c r="N3562" t="s">
        <v>8251</v>
      </c>
      <c r="O3562" s="5">
        <f t="shared" si="340"/>
        <v>108.43750000000001</v>
      </c>
      <c r="P3562" s="6">
        <f t="shared" si="335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8"/>
        <v>42115.889652777783</v>
      </c>
      <c r="T3562" s="10">
        <f t="shared" si="33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8226</v>
      </c>
      <c r="I3563">
        <v>1438799760</v>
      </c>
      <c r="J3563">
        <v>1437236378</v>
      </c>
      <c r="K3563" t="b">
        <v>0</v>
      </c>
      <c r="L3563" s="7">
        <v>54</v>
      </c>
      <c r="M3563" t="b">
        <v>1</v>
      </c>
      <c r="N3563" t="s">
        <v>8251</v>
      </c>
      <c r="O3563" s="5">
        <f t="shared" si="340"/>
        <v>102.4</v>
      </c>
      <c r="P3563" s="6">
        <f t="shared" si="335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8"/>
        <v>42203.680300925931</v>
      </c>
      <c r="T3563" s="10">
        <f t="shared" si="33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8227</v>
      </c>
      <c r="I3564">
        <v>1457906400</v>
      </c>
      <c r="J3564">
        <v>1457115427</v>
      </c>
      <c r="K3564" t="b">
        <v>0</v>
      </c>
      <c r="L3564" s="7">
        <v>31</v>
      </c>
      <c r="M3564" t="b">
        <v>1</v>
      </c>
      <c r="N3564" t="s">
        <v>8251</v>
      </c>
      <c r="O3564" s="5">
        <f t="shared" si="340"/>
        <v>148.88888888888889</v>
      </c>
      <c r="P3564" s="6">
        <f t="shared" si="335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8"/>
        <v>42433.761886574073</v>
      </c>
      <c r="T3564" s="10">
        <f t="shared" si="33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8227</v>
      </c>
      <c r="I3565">
        <v>1470078000</v>
      </c>
      <c r="J3565">
        <v>1467648456</v>
      </c>
      <c r="K3565" t="b">
        <v>0</v>
      </c>
      <c r="L3565" s="7">
        <v>25</v>
      </c>
      <c r="M3565" t="b">
        <v>1</v>
      </c>
      <c r="N3565" t="s">
        <v>8251</v>
      </c>
      <c r="O3565" s="5">
        <f t="shared" si="340"/>
        <v>105.49000000000002</v>
      </c>
      <c r="P3565" s="6">
        <f t="shared" si="335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8"/>
        <v>42555.671944444446</v>
      </c>
      <c r="T3565" s="10">
        <f t="shared" si="33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8227</v>
      </c>
      <c r="I3566">
        <v>1444060800</v>
      </c>
      <c r="J3566">
        <v>1440082649</v>
      </c>
      <c r="K3566" t="b">
        <v>0</v>
      </c>
      <c r="L3566" s="7">
        <v>17</v>
      </c>
      <c r="M3566" t="b">
        <v>1</v>
      </c>
      <c r="N3566" t="s">
        <v>8251</v>
      </c>
      <c r="O3566" s="5">
        <f t="shared" si="340"/>
        <v>100.49999999999999</v>
      </c>
      <c r="P3566" s="6">
        <f t="shared" si="335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8"/>
        <v>42236.623252314821</v>
      </c>
      <c r="T3566" s="10">
        <f t="shared" si="33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8226</v>
      </c>
      <c r="I3567">
        <v>1420048208</v>
      </c>
      <c r="J3567">
        <v>1417456208</v>
      </c>
      <c r="K3567" t="b">
        <v>0</v>
      </c>
      <c r="L3567" s="7">
        <v>12</v>
      </c>
      <c r="M3567" t="b">
        <v>1</v>
      </c>
      <c r="N3567" t="s">
        <v>8251</v>
      </c>
      <c r="O3567" s="5">
        <f t="shared" si="340"/>
        <v>130.55555555555557</v>
      </c>
      <c r="P3567" s="6">
        <f t="shared" si="335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8"/>
        <v>41974.743148148147</v>
      </c>
      <c r="T3567" s="10">
        <f t="shared" si="33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8227</v>
      </c>
      <c r="I3568">
        <v>1422015083</v>
      </c>
      <c r="J3568">
        <v>1419423083</v>
      </c>
      <c r="K3568" t="b">
        <v>0</v>
      </c>
      <c r="L3568" s="7">
        <v>38</v>
      </c>
      <c r="M3568" t="b">
        <v>1</v>
      </c>
      <c r="N3568" t="s">
        <v>8251</v>
      </c>
      <c r="O3568" s="5">
        <f t="shared" si="340"/>
        <v>104.75000000000001</v>
      </c>
      <c r="P3568" s="6">
        <f t="shared" si="335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8"/>
        <v>41997.507905092592</v>
      </c>
      <c r="T3568" s="10">
        <f t="shared" si="33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8227</v>
      </c>
      <c r="I3569">
        <v>1433964444</v>
      </c>
      <c r="J3569">
        <v>1431372444</v>
      </c>
      <c r="K3569" t="b">
        <v>0</v>
      </c>
      <c r="L3569" s="7">
        <v>41</v>
      </c>
      <c r="M3569" t="b">
        <v>1</v>
      </c>
      <c r="N3569" t="s">
        <v>8251</v>
      </c>
      <c r="O3569" s="5">
        <f t="shared" si="340"/>
        <v>108.80000000000001</v>
      </c>
      <c r="P3569" s="6">
        <f t="shared" si="335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8"/>
        <v>42135.810694444444</v>
      </c>
      <c r="T3569" s="10">
        <f t="shared" si="33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8226</v>
      </c>
      <c r="I3570">
        <v>1410975994</v>
      </c>
      <c r="J3570">
        <v>1408383994</v>
      </c>
      <c r="K3570" t="b">
        <v>0</v>
      </c>
      <c r="L3570" s="7">
        <v>19</v>
      </c>
      <c r="M3570" t="b">
        <v>1</v>
      </c>
      <c r="N3570" t="s">
        <v>8251</v>
      </c>
      <c r="O3570" s="5">
        <f t="shared" si="340"/>
        <v>111.00000000000001</v>
      </c>
      <c r="P3570" s="6">
        <f t="shared" si="335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8"/>
        <v>41869.740671296298</v>
      </c>
      <c r="T3570" s="10">
        <f t="shared" si="33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8226</v>
      </c>
      <c r="I3571">
        <v>1420734696</v>
      </c>
      <c r="J3571">
        <v>1418142696</v>
      </c>
      <c r="K3571" t="b">
        <v>0</v>
      </c>
      <c r="L3571" s="7">
        <v>41</v>
      </c>
      <c r="M3571" t="b">
        <v>1</v>
      </c>
      <c r="N3571" t="s">
        <v>8251</v>
      </c>
      <c r="O3571" s="5">
        <f t="shared" si="340"/>
        <v>100.47999999999999</v>
      </c>
      <c r="P3571" s="6">
        <f t="shared" si="335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8"/>
        <v>41982.688611111109</v>
      </c>
      <c r="T3571" s="10">
        <f t="shared" si="33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8226</v>
      </c>
      <c r="I3572">
        <v>1420009200</v>
      </c>
      <c r="J3572">
        <v>1417593483</v>
      </c>
      <c r="K3572" t="b">
        <v>0</v>
      </c>
      <c r="L3572" s="7">
        <v>26</v>
      </c>
      <c r="M3572" t="b">
        <v>1</v>
      </c>
      <c r="N3572" t="s">
        <v>8251</v>
      </c>
      <c r="O3572" s="5">
        <f t="shared" si="340"/>
        <v>114.35</v>
      </c>
      <c r="P3572" s="6">
        <f t="shared" si="335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8"/>
        <v>41976.331979166673</v>
      </c>
      <c r="T3572" s="10">
        <f t="shared" si="33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8227</v>
      </c>
      <c r="I3573">
        <v>1414701413</v>
      </c>
      <c r="J3573">
        <v>1412109413</v>
      </c>
      <c r="K3573" t="b">
        <v>0</v>
      </c>
      <c r="L3573" s="7">
        <v>25</v>
      </c>
      <c r="M3573" t="b">
        <v>1</v>
      </c>
      <c r="N3573" t="s">
        <v>8251</v>
      </c>
      <c r="O3573" s="5">
        <f t="shared" si="340"/>
        <v>122.06666666666666</v>
      </c>
      <c r="P3573" s="6">
        <f t="shared" si="335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8"/>
        <v>41912.858946759261</v>
      </c>
      <c r="T3573" s="10">
        <f t="shared" si="33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8227</v>
      </c>
      <c r="I3574">
        <v>1434894082</v>
      </c>
      <c r="J3574">
        <v>1432302082</v>
      </c>
      <c r="K3574" t="b">
        <v>0</v>
      </c>
      <c r="L3574" s="7">
        <v>9</v>
      </c>
      <c r="M3574" t="b">
        <v>1</v>
      </c>
      <c r="N3574" t="s">
        <v>8251</v>
      </c>
      <c r="O3574" s="5">
        <f t="shared" si="340"/>
        <v>100</v>
      </c>
      <c r="P3574" s="6">
        <f t="shared" si="335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8"/>
        <v>42146.570393518516</v>
      </c>
      <c r="T3574" s="10">
        <f t="shared" si="33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8227</v>
      </c>
      <c r="I3575">
        <v>1415440846</v>
      </c>
      <c r="J3575">
        <v>1412845246</v>
      </c>
      <c r="K3575" t="b">
        <v>0</v>
      </c>
      <c r="L3575" s="7">
        <v>78</v>
      </c>
      <c r="M3575" t="b">
        <v>1</v>
      </c>
      <c r="N3575" t="s">
        <v>8251</v>
      </c>
      <c r="O3575" s="5">
        <f t="shared" si="340"/>
        <v>102.8</v>
      </c>
      <c r="P3575" s="6">
        <f t="shared" si="335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8"/>
        <v>41921.375532407408</v>
      </c>
      <c r="T3575" s="10">
        <f t="shared" si="33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8226</v>
      </c>
      <c r="I3576">
        <v>1415921848</v>
      </c>
      <c r="J3576">
        <v>1413326248</v>
      </c>
      <c r="K3576" t="b">
        <v>0</v>
      </c>
      <c r="L3576" s="7">
        <v>45</v>
      </c>
      <c r="M3576" t="b">
        <v>1</v>
      </c>
      <c r="N3576" t="s">
        <v>8251</v>
      </c>
      <c r="O3576" s="5">
        <f t="shared" si="340"/>
        <v>106.12068965517241</v>
      </c>
      <c r="P3576" s="6">
        <f t="shared" si="335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8"/>
        <v>41926.942685185182</v>
      </c>
      <c r="T3576" s="10">
        <f t="shared" si="33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8226</v>
      </c>
      <c r="I3577">
        <v>1470887940</v>
      </c>
      <c r="J3577">
        <v>1468176527</v>
      </c>
      <c r="K3577" t="b">
        <v>0</v>
      </c>
      <c r="L3577" s="7">
        <v>102</v>
      </c>
      <c r="M3577" t="b">
        <v>1</v>
      </c>
      <c r="N3577" t="s">
        <v>8251</v>
      </c>
      <c r="O3577" s="5">
        <f t="shared" si="340"/>
        <v>101.33000000000001</v>
      </c>
      <c r="P3577" s="6">
        <f t="shared" si="335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8"/>
        <v>42561.783877314811</v>
      </c>
      <c r="T3577" s="10">
        <f t="shared" si="33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8226</v>
      </c>
      <c r="I3578">
        <v>1480947054</v>
      </c>
      <c r="J3578">
        <v>1475759454</v>
      </c>
      <c r="K3578" t="b">
        <v>0</v>
      </c>
      <c r="L3578" s="7">
        <v>5</v>
      </c>
      <c r="M3578" t="b">
        <v>1</v>
      </c>
      <c r="N3578" t="s">
        <v>8251</v>
      </c>
      <c r="O3578" s="5">
        <f t="shared" si="340"/>
        <v>100</v>
      </c>
      <c r="P3578" s="6">
        <f t="shared" si="335"/>
        <v>20</v>
      </c>
      <c r="Q3578" t="str">
        <f t="shared" si="336"/>
        <v>theater</v>
      </c>
      <c r="R3578" t="str">
        <f t="shared" si="337"/>
        <v>plays</v>
      </c>
      <c r="S3578" s="10">
        <f t="shared" si="338"/>
        <v>42649.54923611111</v>
      </c>
      <c r="T3578" s="10">
        <f t="shared" si="33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8226</v>
      </c>
      <c r="I3579">
        <v>1430029680</v>
      </c>
      <c r="J3579">
        <v>1427741583</v>
      </c>
      <c r="K3579" t="b">
        <v>0</v>
      </c>
      <c r="L3579" s="7">
        <v>27</v>
      </c>
      <c r="M3579" t="b">
        <v>1</v>
      </c>
      <c r="N3579" t="s">
        <v>8251</v>
      </c>
      <c r="O3579" s="5">
        <f t="shared" si="340"/>
        <v>130</v>
      </c>
      <c r="P3579" s="6">
        <f t="shared" si="335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8"/>
        <v>42093.786840277782</v>
      </c>
      <c r="T3579" s="10">
        <f t="shared" si="33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8227</v>
      </c>
      <c r="I3580">
        <v>1462037777</v>
      </c>
      <c r="J3580">
        <v>1459445777</v>
      </c>
      <c r="K3580" t="b">
        <v>0</v>
      </c>
      <c r="L3580" s="7">
        <v>37</v>
      </c>
      <c r="M3580" t="b">
        <v>1</v>
      </c>
      <c r="N3580" t="s">
        <v>8251</v>
      </c>
      <c r="O3580" s="5">
        <f t="shared" si="340"/>
        <v>100.01333333333334</v>
      </c>
      <c r="P3580" s="6">
        <f t="shared" si="335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8"/>
        <v>42460.733530092592</v>
      </c>
      <c r="T3580" s="10">
        <f t="shared" si="33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8227</v>
      </c>
      <c r="I3581">
        <v>1459444656</v>
      </c>
      <c r="J3581">
        <v>1456856256</v>
      </c>
      <c r="K3581" t="b">
        <v>0</v>
      </c>
      <c r="L3581" s="7">
        <v>14</v>
      </c>
      <c r="M3581" t="b">
        <v>1</v>
      </c>
      <c r="N3581" t="s">
        <v>8251</v>
      </c>
      <c r="O3581" s="5">
        <f t="shared" si="340"/>
        <v>100</v>
      </c>
      <c r="P3581" s="6">
        <f t="shared" si="335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8"/>
        <v>42430.762222222227</v>
      </c>
      <c r="T3581" s="10">
        <f t="shared" si="33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8226</v>
      </c>
      <c r="I3582">
        <v>1425185940</v>
      </c>
      <c r="J3582">
        <v>1421900022</v>
      </c>
      <c r="K3582" t="b">
        <v>0</v>
      </c>
      <c r="L3582" s="7">
        <v>27</v>
      </c>
      <c r="M3582" t="b">
        <v>1</v>
      </c>
      <c r="N3582" t="s">
        <v>8251</v>
      </c>
      <c r="O3582" s="5">
        <f t="shared" si="340"/>
        <v>113.88888888888889</v>
      </c>
      <c r="P3582" s="6">
        <f t="shared" si="335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8"/>
        <v>42026.176180555558</v>
      </c>
      <c r="T3582" s="10">
        <f t="shared" si="33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8227</v>
      </c>
      <c r="I3583">
        <v>1406719110</v>
      </c>
      <c r="J3583">
        <v>1405509510</v>
      </c>
      <c r="K3583" t="b">
        <v>0</v>
      </c>
      <c r="L3583" s="7">
        <v>45</v>
      </c>
      <c r="M3583" t="b">
        <v>1</v>
      </c>
      <c r="N3583" t="s">
        <v>8251</v>
      </c>
      <c r="O3583" s="5">
        <f t="shared" si="340"/>
        <v>100</v>
      </c>
      <c r="P3583" s="6">
        <f t="shared" si="335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8"/>
        <v>41836.471180555556</v>
      </c>
      <c r="T3583" s="10">
        <f t="shared" si="33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8226</v>
      </c>
      <c r="I3584">
        <v>1459822682</v>
      </c>
      <c r="J3584">
        <v>1458613082</v>
      </c>
      <c r="K3584" t="b">
        <v>0</v>
      </c>
      <c r="L3584" s="7">
        <v>49</v>
      </c>
      <c r="M3584" t="b">
        <v>1</v>
      </c>
      <c r="N3584" t="s">
        <v>8251</v>
      </c>
      <c r="O3584" s="5">
        <f t="shared" si="340"/>
        <v>287</v>
      </c>
      <c r="P3584" s="6">
        <f t="shared" si="335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8"/>
        <v>42451.095856481479</v>
      </c>
      <c r="T3584" s="10">
        <f t="shared" si="33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8226</v>
      </c>
      <c r="I3585">
        <v>1460970805</v>
      </c>
      <c r="J3585">
        <v>1455790405</v>
      </c>
      <c r="K3585" t="b">
        <v>0</v>
      </c>
      <c r="L3585" s="7">
        <v>24</v>
      </c>
      <c r="M3585" t="b">
        <v>1</v>
      </c>
      <c r="N3585" t="s">
        <v>8251</v>
      </c>
      <c r="O3585" s="5">
        <f t="shared" si="340"/>
        <v>108.5</v>
      </c>
      <c r="P3585" s="6">
        <f t="shared" si="335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8"/>
        <v>42418.425983796296</v>
      </c>
      <c r="T3585" s="10">
        <f t="shared" si="33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8227</v>
      </c>
      <c r="I3586">
        <v>1436772944</v>
      </c>
      <c r="J3586">
        <v>1434180944</v>
      </c>
      <c r="K3586" t="b">
        <v>0</v>
      </c>
      <c r="L3586" s="7">
        <v>112</v>
      </c>
      <c r="M3586" t="b">
        <v>1</v>
      </c>
      <c r="N3586" t="s">
        <v>8251</v>
      </c>
      <c r="O3586" s="5">
        <f t="shared" si="340"/>
        <v>115.5</v>
      </c>
      <c r="P3586" s="6">
        <f t="shared" si="335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8"/>
        <v>42168.316481481481</v>
      </c>
      <c r="T3586" s="10">
        <f t="shared" si="33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8226</v>
      </c>
      <c r="I3587">
        <v>1419181890</v>
      </c>
      <c r="J3587">
        <v>1416589890</v>
      </c>
      <c r="K3587" t="b">
        <v>0</v>
      </c>
      <c r="L3587" s="7">
        <v>23</v>
      </c>
      <c r="M3587" t="b">
        <v>1</v>
      </c>
      <c r="N3587" t="s">
        <v>8251</v>
      </c>
      <c r="O3587" s="5">
        <f t="shared" si="340"/>
        <v>119.11764705882352</v>
      </c>
      <c r="P3587" s="6">
        <f t="shared" ref="P3587:P3650" si="341">IF(L3587,E3587/L3587,0)</f>
        <v>176.08695652173913</v>
      </c>
      <c r="Q3587" t="str">
        <f t="shared" ref="Q3587:Q3650" si="342">LEFT(N3587,SEARCH("/",N3587,1)-1)</f>
        <v>theater</v>
      </c>
      <c r="R3587" t="str">
        <f t="shared" ref="R3587:R3650" si="343">RIGHT(N3587,LEN(N3587)-SEARCH("/",N3587))</f>
        <v>plays</v>
      </c>
      <c r="S3587" s="10">
        <f t="shared" ref="S3587:S3650" si="344">(((J3587/60)/60/24)+DATE(1970,1,1))</f>
        <v>41964.716319444444</v>
      </c>
      <c r="T3587" s="10">
        <f t="shared" ref="T3587:T3650" si="345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8226</v>
      </c>
      <c r="I3588">
        <v>1474649070</v>
      </c>
      <c r="J3588">
        <v>1469465070</v>
      </c>
      <c r="K3588" t="b">
        <v>0</v>
      </c>
      <c r="L3588" s="7">
        <v>54</v>
      </c>
      <c r="M3588" t="b">
        <v>1</v>
      </c>
      <c r="N3588" t="s">
        <v>8251</v>
      </c>
      <c r="O3588" s="5">
        <f t="shared" si="340"/>
        <v>109.42666666666668</v>
      </c>
      <c r="P3588" s="6">
        <f t="shared" si="341"/>
        <v>151.9814814814815</v>
      </c>
      <c r="Q3588" t="str">
        <f t="shared" si="342"/>
        <v>theater</v>
      </c>
      <c r="R3588" t="str">
        <f t="shared" si="343"/>
        <v>plays</v>
      </c>
      <c r="S3588" s="10">
        <f t="shared" si="344"/>
        <v>42576.697569444441</v>
      </c>
      <c r="T3588" s="10">
        <f t="shared" si="34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8227</v>
      </c>
      <c r="I3589">
        <v>1467054000</v>
      </c>
      <c r="J3589">
        <v>1463144254</v>
      </c>
      <c r="K3589" t="b">
        <v>0</v>
      </c>
      <c r="L3589" s="7">
        <v>28</v>
      </c>
      <c r="M3589" t="b">
        <v>1</v>
      </c>
      <c r="N3589" t="s">
        <v>8251</v>
      </c>
      <c r="O3589" s="5">
        <f t="shared" si="340"/>
        <v>126.6</v>
      </c>
      <c r="P3589" s="6">
        <f t="shared" si="341"/>
        <v>22.607142857142858</v>
      </c>
      <c r="Q3589" t="str">
        <f t="shared" si="342"/>
        <v>theater</v>
      </c>
      <c r="R3589" t="str">
        <f t="shared" si="343"/>
        <v>plays</v>
      </c>
      <c r="S3589" s="10">
        <f t="shared" si="344"/>
        <v>42503.539976851855</v>
      </c>
      <c r="T3589" s="10">
        <f t="shared" si="34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8227</v>
      </c>
      <c r="I3590">
        <v>1430348400</v>
      </c>
      <c r="J3590">
        <v>1428436410</v>
      </c>
      <c r="K3590" t="b">
        <v>0</v>
      </c>
      <c r="L3590" s="7">
        <v>11</v>
      </c>
      <c r="M3590" t="b">
        <v>1</v>
      </c>
      <c r="N3590" t="s">
        <v>8251</v>
      </c>
      <c r="O3590" s="5">
        <f t="shared" si="340"/>
        <v>100.49999999999999</v>
      </c>
      <c r="P3590" s="6">
        <f t="shared" si="341"/>
        <v>18.272727272727273</v>
      </c>
      <c r="Q3590" t="str">
        <f t="shared" si="342"/>
        <v>theater</v>
      </c>
      <c r="R3590" t="str">
        <f t="shared" si="343"/>
        <v>plays</v>
      </c>
      <c r="S3590" s="10">
        <f t="shared" si="344"/>
        <v>42101.828819444447</v>
      </c>
      <c r="T3590" s="10">
        <f t="shared" si="34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8226</v>
      </c>
      <c r="I3591">
        <v>1432654347</v>
      </c>
      <c r="J3591">
        <v>1430494347</v>
      </c>
      <c r="K3591" t="b">
        <v>0</v>
      </c>
      <c r="L3591" s="7">
        <v>62</v>
      </c>
      <c r="M3591" t="b">
        <v>1</v>
      </c>
      <c r="N3591" t="s">
        <v>8251</v>
      </c>
      <c r="O3591" s="5">
        <f t="shared" si="340"/>
        <v>127.49999999999999</v>
      </c>
      <c r="P3591" s="6">
        <f t="shared" si="341"/>
        <v>82.258064516129039</v>
      </c>
      <c r="Q3591" t="str">
        <f t="shared" si="342"/>
        <v>theater</v>
      </c>
      <c r="R3591" t="str">
        <f t="shared" si="343"/>
        <v>plays</v>
      </c>
      <c r="S3591" s="10">
        <f t="shared" si="344"/>
        <v>42125.647534722222</v>
      </c>
      <c r="T3591" s="10">
        <f t="shared" si="34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8227</v>
      </c>
      <c r="I3592">
        <v>1413792034</v>
      </c>
      <c r="J3592">
        <v>1411200034</v>
      </c>
      <c r="K3592" t="b">
        <v>0</v>
      </c>
      <c r="L3592" s="7">
        <v>73</v>
      </c>
      <c r="M3592" t="b">
        <v>1</v>
      </c>
      <c r="N3592" t="s">
        <v>8251</v>
      </c>
      <c r="O3592" s="5">
        <f t="shared" si="340"/>
        <v>100.05999999999999</v>
      </c>
      <c r="P3592" s="6">
        <f t="shared" si="341"/>
        <v>68.534246575342465</v>
      </c>
      <c r="Q3592" t="str">
        <f t="shared" si="342"/>
        <v>theater</v>
      </c>
      <c r="R3592" t="str">
        <f t="shared" si="343"/>
        <v>plays</v>
      </c>
      <c r="S3592" s="10">
        <f t="shared" si="344"/>
        <v>41902.333726851852</v>
      </c>
      <c r="T3592" s="10">
        <f t="shared" si="345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8226</v>
      </c>
      <c r="I3593">
        <v>1422075540</v>
      </c>
      <c r="J3593">
        <v>1419979544</v>
      </c>
      <c r="K3593" t="b">
        <v>0</v>
      </c>
      <c r="L3593" s="7">
        <v>18</v>
      </c>
      <c r="M3593" t="b">
        <v>1</v>
      </c>
      <c r="N3593" t="s">
        <v>8251</v>
      </c>
      <c r="O3593" s="5">
        <f t="shared" si="340"/>
        <v>175</v>
      </c>
      <c r="P3593" s="6">
        <f t="shared" si="341"/>
        <v>68.055555555555557</v>
      </c>
      <c r="Q3593" t="str">
        <f t="shared" si="342"/>
        <v>theater</v>
      </c>
      <c r="R3593" t="str">
        <f t="shared" si="343"/>
        <v>plays</v>
      </c>
      <c r="S3593" s="10">
        <f t="shared" si="344"/>
        <v>42003.948425925926</v>
      </c>
      <c r="T3593" s="10">
        <f t="shared" si="345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8226</v>
      </c>
      <c r="I3594">
        <v>1423630740</v>
      </c>
      <c r="J3594">
        <v>1418673307</v>
      </c>
      <c r="K3594" t="b">
        <v>0</v>
      </c>
      <c r="L3594" s="7">
        <v>35</v>
      </c>
      <c r="M3594" t="b">
        <v>1</v>
      </c>
      <c r="N3594" t="s">
        <v>8251</v>
      </c>
      <c r="O3594" s="5">
        <f t="shared" si="340"/>
        <v>127.25</v>
      </c>
      <c r="P3594" s="6">
        <f t="shared" si="341"/>
        <v>72.714285714285708</v>
      </c>
      <c r="Q3594" t="str">
        <f t="shared" si="342"/>
        <v>theater</v>
      </c>
      <c r="R3594" t="str">
        <f t="shared" si="343"/>
        <v>plays</v>
      </c>
      <c r="S3594" s="10">
        <f t="shared" si="344"/>
        <v>41988.829942129625</v>
      </c>
      <c r="T3594" s="10">
        <f t="shared" si="34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8226</v>
      </c>
      <c r="I3595">
        <v>1420489560</v>
      </c>
      <c r="J3595">
        <v>1417469639</v>
      </c>
      <c r="K3595" t="b">
        <v>0</v>
      </c>
      <c r="L3595" s="7">
        <v>43</v>
      </c>
      <c r="M3595" t="b">
        <v>1</v>
      </c>
      <c r="N3595" t="s">
        <v>8251</v>
      </c>
      <c r="O3595" s="5">
        <f t="shared" si="340"/>
        <v>110.63333333333334</v>
      </c>
      <c r="P3595" s="6">
        <f t="shared" si="341"/>
        <v>77.186046511627907</v>
      </c>
      <c r="Q3595" t="str">
        <f t="shared" si="342"/>
        <v>theater</v>
      </c>
      <c r="R3595" t="str">
        <f t="shared" si="343"/>
        <v>plays</v>
      </c>
      <c r="S3595" s="10">
        <f t="shared" si="344"/>
        <v>41974.898599537039</v>
      </c>
      <c r="T3595" s="10">
        <f t="shared" si="34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8226</v>
      </c>
      <c r="I3596">
        <v>1472952982</v>
      </c>
      <c r="J3596">
        <v>1470792982</v>
      </c>
      <c r="K3596" t="b">
        <v>0</v>
      </c>
      <c r="L3596" s="7">
        <v>36</v>
      </c>
      <c r="M3596" t="b">
        <v>1</v>
      </c>
      <c r="N3596" t="s">
        <v>8251</v>
      </c>
      <c r="O3596" s="5">
        <f t="shared" si="340"/>
        <v>125.93749999999999</v>
      </c>
      <c r="P3596" s="6">
        <f t="shared" si="341"/>
        <v>55.972222222222221</v>
      </c>
      <c r="Q3596" t="str">
        <f t="shared" si="342"/>
        <v>theater</v>
      </c>
      <c r="R3596" t="str">
        <f t="shared" si="343"/>
        <v>plays</v>
      </c>
      <c r="S3596" s="10">
        <f t="shared" si="344"/>
        <v>42592.066921296297</v>
      </c>
      <c r="T3596" s="10">
        <f t="shared" si="34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8226</v>
      </c>
      <c r="I3597">
        <v>1426229940</v>
      </c>
      <c r="J3597">
        <v>1423959123</v>
      </c>
      <c r="K3597" t="b">
        <v>0</v>
      </c>
      <c r="L3597" s="7">
        <v>62</v>
      </c>
      <c r="M3597" t="b">
        <v>1</v>
      </c>
      <c r="N3597" t="s">
        <v>8251</v>
      </c>
      <c r="O3597" s="5">
        <f t="shared" si="340"/>
        <v>118.5</v>
      </c>
      <c r="P3597" s="6">
        <f t="shared" si="341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4"/>
        <v>42050.008368055554</v>
      </c>
      <c r="T3597" s="10">
        <f t="shared" si="34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8224</v>
      </c>
      <c r="H3598" t="s">
        <v>8231</v>
      </c>
      <c r="I3598">
        <v>1409072982</v>
      </c>
      <c r="J3598">
        <v>1407258582</v>
      </c>
      <c r="K3598" t="b">
        <v>0</v>
      </c>
      <c r="L3598" s="7">
        <v>15</v>
      </c>
      <c r="M3598" t="b">
        <v>1</v>
      </c>
      <c r="N3598" t="s">
        <v>8251</v>
      </c>
      <c r="O3598" s="5">
        <f t="shared" si="340"/>
        <v>107.72727272727273</v>
      </c>
      <c r="P3598" s="6">
        <f t="shared" si="341"/>
        <v>79</v>
      </c>
      <c r="Q3598" t="str">
        <f t="shared" si="342"/>
        <v>theater</v>
      </c>
      <c r="R3598" t="str">
        <f t="shared" si="343"/>
        <v>plays</v>
      </c>
      <c r="S3598" s="10">
        <f t="shared" si="344"/>
        <v>41856.715069444443</v>
      </c>
      <c r="T3598" s="10">
        <f t="shared" si="34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8226</v>
      </c>
      <c r="I3599">
        <v>1456984740</v>
      </c>
      <c r="J3599">
        <v>1455717790</v>
      </c>
      <c r="K3599" t="b">
        <v>0</v>
      </c>
      <c r="L3599" s="7">
        <v>33</v>
      </c>
      <c r="M3599" t="b">
        <v>1</v>
      </c>
      <c r="N3599" t="s">
        <v>8251</v>
      </c>
      <c r="O3599" s="5">
        <f t="shared" si="340"/>
        <v>102.60000000000001</v>
      </c>
      <c r="P3599" s="6">
        <f t="shared" si="341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4"/>
        <v>42417.585532407407</v>
      </c>
      <c r="T3599" s="10">
        <f t="shared" si="34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8226</v>
      </c>
      <c r="I3600">
        <v>1409720340</v>
      </c>
      <c r="J3600">
        <v>1408129822</v>
      </c>
      <c r="K3600" t="b">
        <v>0</v>
      </c>
      <c r="L3600" s="7">
        <v>27</v>
      </c>
      <c r="M3600" t="b">
        <v>1</v>
      </c>
      <c r="N3600" t="s">
        <v>8251</v>
      </c>
      <c r="O3600" s="5">
        <f t="shared" si="340"/>
        <v>110.1</v>
      </c>
      <c r="P3600" s="6">
        <f t="shared" si="341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4"/>
        <v>41866.79886574074</v>
      </c>
      <c r="T3600" s="10">
        <f t="shared" si="34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8226</v>
      </c>
      <c r="I3601">
        <v>1440892800</v>
      </c>
      <c r="J3601">
        <v>1438715077</v>
      </c>
      <c r="K3601" t="b">
        <v>0</v>
      </c>
      <c r="L3601" s="7">
        <v>17</v>
      </c>
      <c r="M3601" t="b">
        <v>1</v>
      </c>
      <c r="N3601" t="s">
        <v>8251</v>
      </c>
      <c r="O3601" s="5">
        <f t="shared" si="340"/>
        <v>202</v>
      </c>
      <c r="P3601" s="6">
        <f t="shared" si="341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4"/>
        <v>42220.79487268519</v>
      </c>
      <c r="T3601" s="10">
        <f t="shared" si="34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8226</v>
      </c>
      <c r="I3602">
        <v>1476390164</v>
      </c>
      <c r="J3602">
        <v>1473970964</v>
      </c>
      <c r="K3602" t="b">
        <v>0</v>
      </c>
      <c r="L3602" s="7">
        <v>4</v>
      </c>
      <c r="M3602" t="b">
        <v>1</v>
      </c>
      <c r="N3602" t="s">
        <v>8251</v>
      </c>
      <c r="O3602" s="5">
        <f t="shared" si="340"/>
        <v>130</v>
      </c>
      <c r="P3602" s="6">
        <f t="shared" si="341"/>
        <v>3.25</v>
      </c>
      <c r="Q3602" t="str">
        <f t="shared" si="342"/>
        <v>theater</v>
      </c>
      <c r="R3602" t="str">
        <f t="shared" si="343"/>
        <v>plays</v>
      </c>
      <c r="S3602" s="10">
        <f t="shared" si="344"/>
        <v>42628.849120370374</v>
      </c>
      <c r="T3602" s="10">
        <f t="shared" si="34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8227</v>
      </c>
      <c r="I3603">
        <v>1421452682</v>
      </c>
      <c r="J3603">
        <v>1418860682</v>
      </c>
      <c r="K3603" t="b">
        <v>0</v>
      </c>
      <c r="L3603" s="7">
        <v>53</v>
      </c>
      <c r="M3603" t="b">
        <v>1</v>
      </c>
      <c r="N3603" t="s">
        <v>8251</v>
      </c>
      <c r="O3603" s="5">
        <f t="shared" si="340"/>
        <v>104.35000000000001</v>
      </c>
      <c r="P3603" s="6">
        <f t="shared" si="341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4"/>
        <v>41990.99863425926</v>
      </c>
      <c r="T3603" s="10">
        <f t="shared" si="34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8226</v>
      </c>
      <c r="I3604">
        <v>1463520479</v>
      </c>
      <c r="J3604">
        <v>1458336479</v>
      </c>
      <c r="K3604" t="b">
        <v>0</v>
      </c>
      <c r="L3604" s="7">
        <v>49</v>
      </c>
      <c r="M3604" t="b">
        <v>1</v>
      </c>
      <c r="N3604" t="s">
        <v>8251</v>
      </c>
      <c r="O3604" s="5">
        <f t="shared" si="340"/>
        <v>100.05</v>
      </c>
      <c r="P3604" s="6">
        <f t="shared" si="341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4"/>
        <v>42447.894432870366</v>
      </c>
      <c r="T3604" s="10">
        <f t="shared" si="34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8226</v>
      </c>
      <c r="I3605">
        <v>1446759880</v>
      </c>
      <c r="J3605">
        <v>1444164280</v>
      </c>
      <c r="K3605" t="b">
        <v>0</v>
      </c>
      <c r="L3605" s="7">
        <v>57</v>
      </c>
      <c r="M3605" t="b">
        <v>1</v>
      </c>
      <c r="N3605" t="s">
        <v>8251</v>
      </c>
      <c r="O3605" s="5">
        <f t="shared" si="340"/>
        <v>170.66666666666669</v>
      </c>
      <c r="P3605" s="6">
        <f t="shared" si="341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4"/>
        <v>42283.864351851851</v>
      </c>
      <c r="T3605" s="10">
        <f t="shared" si="34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8226</v>
      </c>
      <c r="I3606">
        <v>1461913140</v>
      </c>
      <c r="J3606">
        <v>1461370956</v>
      </c>
      <c r="K3606" t="b">
        <v>0</v>
      </c>
      <c r="L3606" s="7">
        <v>69</v>
      </c>
      <c r="M3606" t="b">
        <v>1</v>
      </c>
      <c r="N3606" t="s">
        <v>8251</v>
      </c>
      <c r="O3606" s="5">
        <f t="shared" si="340"/>
        <v>112.83333333333334</v>
      </c>
      <c r="P3606" s="6">
        <f t="shared" si="341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4"/>
        <v>42483.015694444446</v>
      </c>
      <c r="T3606" s="10">
        <f t="shared" si="34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8227</v>
      </c>
      <c r="I3607">
        <v>1455390126</v>
      </c>
      <c r="J3607">
        <v>1452798126</v>
      </c>
      <c r="K3607" t="b">
        <v>0</v>
      </c>
      <c r="L3607" s="7">
        <v>15</v>
      </c>
      <c r="M3607" t="b">
        <v>1</v>
      </c>
      <c r="N3607" t="s">
        <v>8251</v>
      </c>
      <c r="O3607" s="5">
        <f t="shared" si="340"/>
        <v>184</v>
      </c>
      <c r="P3607" s="6">
        <f t="shared" si="341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4"/>
        <v>42383.793124999997</v>
      </c>
      <c r="T3607" s="10">
        <f t="shared" si="34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8227</v>
      </c>
      <c r="I3608">
        <v>1471185057</v>
      </c>
      <c r="J3608">
        <v>1468593057</v>
      </c>
      <c r="K3608" t="b">
        <v>0</v>
      </c>
      <c r="L3608" s="7">
        <v>64</v>
      </c>
      <c r="M3608" t="b">
        <v>1</v>
      </c>
      <c r="N3608" t="s">
        <v>8251</v>
      </c>
      <c r="O3608" s="5">
        <f t="shared" ref="O3608:O3671" si="346">(E3608/D3608)*100</f>
        <v>130.26666666666665</v>
      </c>
      <c r="P3608" s="6">
        <f t="shared" si="341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4"/>
        <v>42566.604826388888</v>
      </c>
      <c r="T3608" s="10">
        <f t="shared" si="34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8227</v>
      </c>
      <c r="I3609">
        <v>1450137600</v>
      </c>
      <c r="J3609">
        <v>1448924882</v>
      </c>
      <c r="K3609" t="b">
        <v>0</v>
      </c>
      <c r="L3609" s="7">
        <v>20</v>
      </c>
      <c r="M3609" t="b">
        <v>1</v>
      </c>
      <c r="N3609" t="s">
        <v>8251</v>
      </c>
      <c r="O3609" s="5">
        <f t="shared" si="346"/>
        <v>105.45454545454544</v>
      </c>
      <c r="P3609" s="6">
        <f t="shared" si="341"/>
        <v>29</v>
      </c>
      <c r="Q3609" t="str">
        <f t="shared" si="342"/>
        <v>theater</v>
      </c>
      <c r="R3609" t="str">
        <f t="shared" si="343"/>
        <v>plays</v>
      </c>
      <c r="S3609" s="10">
        <f t="shared" si="344"/>
        <v>42338.963912037041</v>
      </c>
      <c r="T3609" s="10">
        <f t="shared" si="34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8227</v>
      </c>
      <c r="I3610">
        <v>1466172000</v>
      </c>
      <c r="J3610">
        <v>1463418090</v>
      </c>
      <c r="K3610" t="b">
        <v>0</v>
      </c>
      <c r="L3610" s="7">
        <v>27</v>
      </c>
      <c r="M3610" t="b">
        <v>1</v>
      </c>
      <c r="N3610" t="s">
        <v>8251</v>
      </c>
      <c r="O3610" s="5">
        <f t="shared" si="346"/>
        <v>100</v>
      </c>
      <c r="P3610" s="6">
        <f t="shared" si="341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4"/>
        <v>42506.709375000006</v>
      </c>
      <c r="T3610" s="10">
        <f t="shared" si="34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8227</v>
      </c>
      <c r="I3611">
        <v>1459378085</v>
      </c>
      <c r="J3611">
        <v>1456789685</v>
      </c>
      <c r="K3611" t="b">
        <v>0</v>
      </c>
      <c r="L3611" s="7">
        <v>21</v>
      </c>
      <c r="M3611" t="b">
        <v>1</v>
      </c>
      <c r="N3611" t="s">
        <v>8251</v>
      </c>
      <c r="O3611" s="5">
        <f t="shared" si="346"/>
        <v>153.31632653061226</v>
      </c>
      <c r="P3611" s="6">
        <f t="shared" si="341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4"/>
        <v>42429.991724537031</v>
      </c>
      <c r="T3611" s="10">
        <f t="shared" si="34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8227</v>
      </c>
      <c r="I3612">
        <v>1439806936</v>
      </c>
      <c r="J3612">
        <v>1437214936</v>
      </c>
      <c r="K3612" t="b">
        <v>0</v>
      </c>
      <c r="L3612" s="7">
        <v>31</v>
      </c>
      <c r="M3612" t="b">
        <v>1</v>
      </c>
      <c r="N3612" t="s">
        <v>8251</v>
      </c>
      <c r="O3612" s="5">
        <f t="shared" si="346"/>
        <v>162.30000000000001</v>
      </c>
      <c r="P3612" s="6">
        <f t="shared" si="341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4"/>
        <v>42203.432129629626</v>
      </c>
      <c r="T3612" s="10">
        <f t="shared" si="34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8227</v>
      </c>
      <c r="I3613">
        <v>1428483201</v>
      </c>
      <c r="J3613">
        <v>1425891201</v>
      </c>
      <c r="K3613" t="b">
        <v>0</v>
      </c>
      <c r="L3613" s="7">
        <v>51</v>
      </c>
      <c r="M3613" t="b">
        <v>1</v>
      </c>
      <c r="N3613" t="s">
        <v>8251</v>
      </c>
      <c r="O3613" s="5">
        <f t="shared" si="346"/>
        <v>136</v>
      </c>
      <c r="P3613" s="6">
        <f t="shared" si="341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4"/>
        <v>42072.370381944449</v>
      </c>
      <c r="T3613" s="10">
        <f t="shared" si="34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8224</v>
      </c>
      <c r="H3614" t="s">
        <v>8231</v>
      </c>
      <c r="I3614">
        <v>1402334811</v>
      </c>
      <c r="J3614">
        <v>1401470811</v>
      </c>
      <c r="K3614" t="b">
        <v>0</v>
      </c>
      <c r="L3614" s="7">
        <v>57</v>
      </c>
      <c r="M3614" t="b">
        <v>1</v>
      </c>
      <c r="N3614" t="s">
        <v>8251</v>
      </c>
      <c r="O3614" s="5">
        <f t="shared" si="346"/>
        <v>144.4</v>
      </c>
      <c r="P3614" s="6">
        <f t="shared" si="341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4"/>
        <v>41789.726979166669</v>
      </c>
      <c r="T3614" s="10">
        <f t="shared" si="34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8226</v>
      </c>
      <c r="I3615">
        <v>1403964574</v>
      </c>
      <c r="J3615">
        <v>1401372574</v>
      </c>
      <c r="K3615" t="b">
        <v>0</v>
      </c>
      <c r="L3615" s="7">
        <v>20</v>
      </c>
      <c r="M3615" t="b">
        <v>1</v>
      </c>
      <c r="N3615" t="s">
        <v>8251</v>
      </c>
      <c r="O3615" s="5">
        <f t="shared" si="346"/>
        <v>100</v>
      </c>
      <c r="P3615" s="6">
        <f t="shared" si="341"/>
        <v>62.5</v>
      </c>
      <c r="Q3615" t="str">
        <f t="shared" si="342"/>
        <v>theater</v>
      </c>
      <c r="R3615" t="str">
        <f t="shared" si="343"/>
        <v>plays</v>
      </c>
      <c r="S3615" s="10">
        <f t="shared" si="344"/>
        <v>41788.58997685185</v>
      </c>
      <c r="T3615" s="10">
        <f t="shared" si="34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8226</v>
      </c>
      <c r="I3616">
        <v>1434675616</v>
      </c>
      <c r="J3616">
        <v>1432083616</v>
      </c>
      <c r="K3616" t="b">
        <v>0</v>
      </c>
      <c r="L3616" s="7">
        <v>71</v>
      </c>
      <c r="M3616" t="b">
        <v>1</v>
      </c>
      <c r="N3616" t="s">
        <v>8251</v>
      </c>
      <c r="O3616" s="5">
        <f t="shared" si="346"/>
        <v>100.8</v>
      </c>
      <c r="P3616" s="6">
        <f t="shared" si="341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4"/>
        <v>42144.041851851856</v>
      </c>
      <c r="T3616" s="10">
        <f t="shared" si="34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8227</v>
      </c>
      <c r="I3617">
        <v>1449756896</v>
      </c>
      <c r="J3617">
        <v>1447164896</v>
      </c>
      <c r="K3617" t="b">
        <v>0</v>
      </c>
      <c r="L3617" s="7">
        <v>72</v>
      </c>
      <c r="M3617" t="b">
        <v>1</v>
      </c>
      <c r="N3617" t="s">
        <v>8251</v>
      </c>
      <c r="O3617" s="5">
        <f t="shared" si="346"/>
        <v>106.80000000000001</v>
      </c>
      <c r="P3617" s="6">
        <f t="shared" si="341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4"/>
        <v>42318.593703703707</v>
      </c>
      <c r="T3617" s="10">
        <f t="shared" si="34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8227</v>
      </c>
      <c r="I3618">
        <v>1426801664</v>
      </c>
      <c r="J3618">
        <v>1424213264</v>
      </c>
      <c r="K3618" t="b">
        <v>0</v>
      </c>
      <c r="L3618" s="7">
        <v>45</v>
      </c>
      <c r="M3618" t="b">
        <v>1</v>
      </c>
      <c r="N3618" t="s">
        <v>8251</v>
      </c>
      <c r="O3618" s="5">
        <f t="shared" si="346"/>
        <v>124.8</v>
      </c>
      <c r="P3618" s="6">
        <f t="shared" si="341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4"/>
        <v>42052.949814814812</v>
      </c>
      <c r="T3618" s="10">
        <f t="shared" si="34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8227</v>
      </c>
      <c r="I3619">
        <v>1488240000</v>
      </c>
      <c r="J3619">
        <v>1486996729</v>
      </c>
      <c r="K3619" t="b">
        <v>0</v>
      </c>
      <c r="L3619" s="7">
        <v>51</v>
      </c>
      <c r="M3619" t="b">
        <v>1</v>
      </c>
      <c r="N3619" t="s">
        <v>8251</v>
      </c>
      <c r="O3619" s="5">
        <f t="shared" si="346"/>
        <v>118.91891891891892</v>
      </c>
      <c r="P3619" s="6">
        <f t="shared" si="341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4"/>
        <v>42779.610289351855</v>
      </c>
      <c r="T3619" s="10">
        <f t="shared" si="34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8227</v>
      </c>
      <c r="I3620">
        <v>1433343850</v>
      </c>
      <c r="J3620">
        <v>1430751850</v>
      </c>
      <c r="K3620" t="b">
        <v>0</v>
      </c>
      <c r="L3620" s="7">
        <v>56</v>
      </c>
      <c r="M3620" t="b">
        <v>1</v>
      </c>
      <c r="N3620" t="s">
        <v>8251</v>
      </c>
      <c r="O3620" s="5">
        <f t="shared" si="346"/>
        <v>101</v>
      </c>
      <c r="P3620" s="6">
        <f t="shared" si="341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4"/>
        <v>42128.627893518518</v>
      </c>
      <c r="T3620" s="10">
        <f t="shared" si="34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8226</v>
      </c>
      <c r="I3621">
        <v>1479592800</v>
      </c>
      <c r="J3621">
        <v>1476760226</v>
      </c>
      <c r="K3621" t="b">
        <v>0</v>
      </c>
      <c r="L3621" s="7">
        <v>17</v>
      </c>
      <c r="M3621" t="b">
        <v>1</v>
      </c>
      <c r="N3621" t="s">
        <v>8251</v>
      </c>
      <c r="O3621" s="5">
        <f t="shared" si="346"/>
        <v>112.99999999999999</v>
      </c>
      <c r="P3621" s="6">
        <f t="shared" si="341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4"/>
        <v>42661.132245370376</v>
      </c>
      <c r="T3621" s="10">
        <f t="shared" si="34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8226</v>
      </c>
      <c r="I3622">
        <v>1425528000</v>
      </c>
      <c r="J3622">
        <v>1422916261</v>
      </c>
      <c r="K3622" t="b">
        <v>0</v>
      </c>
      <c r="L3622" s="7">
        <v>197</v>
      </c>
      <c r="M3622" t="b">
        <v>1</v>
      </c>
      <c r="N3622" t="s">
        <v>8251</v>
      </c>
      <c r="O3622" s="5">
        <f t="shared" si="346"/>
        <v>105.19047619047619</v>
      </c>
      <c r="P3622" s="6">
        <f t="shared" si="341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4"/>
        <v>42037.938206018516</v>
      </c>
      <c r="T3622" s="10">
        <f t="shared" si="34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8226</v>
      </c>
      <c r="I3623">
        <v>1475269200</v>
      </c>
      <c r="J3623">
        <v>1473200844</v>
      </c>
      <c r="K3623" t="b">
        <v>0</v>
      </c>
      <c r="L3623" s="7">
        <v>70</v>
      </c>
      <c r="M3623" t="b">
        <v>1</v>
      </c>
      <c r="N3623" t="s">
        <v>8251</v>
      </c>
      <c r="O3623" s="5">
        <f t="shared" si="346"/>
        <v>109.73333333333332</v>
      </c>
      <c r="P3623" s="6">
        <f t="shared" si="341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4"/>
        <v>42619.935694444444</v>
      </c>
      <c r="T3623" s="10">
        <f t="shared" si="34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8226</v>
      </c>
      <c r="I3624">
        <v>1411874580</v>
      </c>
      <c r="J3624">
        <v>1409030371</v>
      </c>
      <c r="K3624" t="b">
        <v>0</v>
      </c>
      <c r="L3624" s="7">
        <v>21</v>
      </c>
      <c r="M3624" t="b">
        <v>1</v>
      </c>
      <c r="N3624" t="s">
        <v>8251</v>
      </c>
      <c r="O3624" s="5">
        <f t="shared" si="346"/>
        <v>100.099</v>
      </c>
      <c r="P3624" s="6">
        <f t="shared" si="341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4"/>
        <v>41877.221886574072</v>
      </c>
      <c r="T3624" s="10">
        <f t="shared" si="34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8226</v>
      </c>
      <c r="I3625">
        <v>1406358000</v>
      </c>
      <c r="J3625">
        <v>1404841270</v>
      </c>
      <c r="K3625" t="b">
        <v>0</v>
      </c>
      <c r="L3625" s="7">
        <v>34</v>
      </c>
      <c r="M3625" t="b">
        <v>1</v>
      </c>
      <c r="N3625" t="s">
        <v>8251</v>
      </c>
      <c r="O3625" s="5">
        <f t="shared" si="346"/>
        <v>120</v>
      </c>
      <c r="P3625" s="6">
        <f t="shared" si="341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4"/>
        <v>41828.736921296295</v>
      </c>
      <c r="T3625" s="10">
        <f t="shared" si="34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8226</v>
      </c>
      <c r="I3626">
        <v>1471977290</v>
      </c>
      <c r="J3626">
        <v>1466793290</v>
      </c>
      <c r="K3626" t="b">
        <v>0</v>
      </c>
      <c r="L3626" s="7">
        <v>39</v>
      </c>
      <c r="M3626" t="b">
        <v>1</v>
      </c>
      <c r="N3626" t="s">
        <v>8251</v>
      </c>
      <c r="O3626" s="5">
        <f t="shared" si="346"/>
        <v>104.93333333333332</v>
      </c>
      <c r="P3626" s="6">
        <f t="shared" si="341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4"/>
        <v>42545.774189814809</v>
      </c>
      <c r="T3626" s="10">
        <f t="shared" si="34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8227</v>
      </c>
      <c r="I3627">
        <v>1435851577</v>
      </c>
      <c r="J3627">
        <v>1433259577</v>
      </c>
      <c r="K3627" t="b">
        <v>0</v>
      </c>
      <c r="L3627" s="7">
        <v>78</v>
      </c>
      <c r="M3627" t="b">
        <v>1</v>
      </c>
      <c r="N3627" t="s">
        <v>8251</v>
      </c>
      <c r="O3627" s="5">
        <f t="shared" si="346"/>
        <v>102.66666666666666</v>
      </c>
      <c r="P3627" s="6">
        <f t="shared" si="341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4"/>
        <v>42157.652511574073</v>
      </c>
      <c r="T3627" s="10">
        <f t="shared" si="34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8227</v>
      </c>
      <c r="I3628">
        <v>1408204857</v>
      </c>
      <c r="J3628">
        <v>1406390457</v>
      </c>
      <c r="K3628" t="b">
        <v>0</v>
      </c>
      <c r="L3628" s="7">
        <v>48</v>
      </c>
      <c r="M3628" t="b">
        <v>1</v>
      </c>
      <c r="N3628" t="s">
        <v>8251</v>
      </c>
      <c r="O3628" s="5">
        <f t="shared" si="346"/>
        <v>101.82500000000002</v>
      </c>
      <c r="P3628" s="6">
        <f t="shared" si="341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4"/>
        <v>41846.667326388888</v>
      </c>
      <c r="T3628" s="10">
        <f t="shared" si="345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8226</v>
      </c>
      <c r="I3629">
        <v>1463803140</v>
      </c>
      <c r="J3629">
        <v>1459446487</v>
      </c>
      <c r="K3629" t="b">
        <v>0</v>
      </c>
      <c r="L3629" s="7">
        <v>29</v>
      </c>
      <c r="M3629" t="b">
        <v>1</v>
      </c>
      <c r="N3629" t="s">
        <v>8251</v>
      </c>
      <c r="O3629" s="5">
        <f t="shared" si="346"/>
        <v>100</v>
      </c>
      <c r="P3629" s="6">
        <f t="shared" si="341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4"/>
        <v>42460.741747685184</v>
      </c>
      <c r="T3629" s="10">
        <f t="shared" si="345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8226</v>
      </c>
      <c r="I3630">
        <v>1450040396</v>
      </c>
      <c r="J3630">
        <v>1444852796</v>
      </c>
      <c r="K3630" t="b">
        <v>0</v>
      </c>
      <c r="L3630" s="7">
        <v>0</v>
      </c>
      <c r="M3630" t="b">
        <v>0</v>
      </c>
      <c r="N3630" t="s">
        <v>8285</v>
      </c>
      <c r="O3630" s="5">
        <f t="shared" si="346"/>
        <v>0</v>
      </c>
      <c r="P3630" s="6">
        <f t="shared" si="341"/>
        <v>0</v>
      </c>
      <c r="Q3630" t="str">
        <f t="shared" si="342"/>
        <v>theater</v>
      </c>
      <c r="R3630" t="str">
        <f t="shared" si="343"/>
        <v>musical</v>
      </c>
      <c r="S3630" s="10">
        <f t="shared" si="344"/>
        <v>42291.833287037036</v>
      </c>
      <c r="T3630" s="10">
        <f t="shared" si="345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8226</v>
      </c>
      <c r="I3631">
        <v>1462467600</v>
      </c>
      <c r="J3631">
        <v>1457403364</v>
      </c>
      <c r="K3631" t="b">
        <v>0</v>
      </c>
      <c r="L3631" s="7">
        <v>2</v>
      </c>
      <c r="M3631" t="b">
        <v>0</v>
      </c>
      <c r="N3631" t="s">
        <v>8285</v>
      </c>
      <c r="O3631" s="5">
        <f t="shared" si="346"/>
        <v>1.9999999999999998E-4</v>
      </c>
      <c r="P3631" s="6">
        <f t="shared" si="341"/>
        <v>1</v>
      </c>
      <c r="Q3631" t="str">
        <f t="shared" si="342"/>
        <v>theater</v>
      </c>
      <c r="R3631" t="str">
        <f t="shared" si="343"/>
        <v>musical</v>
      </c>
      <c r="S3631" s="10">
        <f t="shared" si="344"/>
        <v>42437.094490740739</v>
      </c>
      <c r="T3631" s="10">
        <f t="shared" si="34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8224</v>
      </c>
      <c r="H3632" t="s">
        <v>8227</v>
      </c>
      <c r="I3632">
        <v>1417295990</v>
      </c>
      <c r="J3632">
        <v>1414700390</v>
      </c>
      <c r="K3632" t="b">
        <v>0</v>
      </c>
      <c r="L3632" s="7">
        <v>1</v>
      </c>
      <c r="M3632" t="b">
        <v>0</v>
      </c>
      <c r="N3632" t="s">
        <v>8285</v>
      </c>
      <c r="O3632" s="5">
        <f t="shared" si="346"/>
        <v>3.3333333333333333E-2</v>
      </c>
      <c r="P3632" s="6">
        <f t="shared" si="341"/>
        <v>1</v>
      </c>
      <c r="Q3632" t="str">
        <f t="shared" si="342"/>
        <v>theater</v>
      </c>
      <c r="R3632" t="str">
        <f t="shared" si="343"/>
        <v>musical</v>
      </c>
      <c r="S3632" s="10">
        <f t="shared" si="344"/>
        <v>41942.84710648148</v>
      </c>
      <c r="T3632" s="10">
        <f t="shared" si="34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8226</v>
      </c>
      <c r="I3633">
        <v>1411444740</v>
      </c>
      <c r="J3633">
        <v>1409335497</v>
      </c>
      <c r="K3633" t="b">
        <v>0</v>
      </c>
      <c r="L3633" s="7">
        <v>59</v>
      </c>
      <c r="M3633" t="b">
        <v>0</v>
      </c>
      <c r="N3633" t="s">
        <v>8285</v>
      </c>
      <c r="O3633" s="5">
        <f t="shared" si="346"/>
        <v>51.023391812865491</v>
      </c>
      <c r="P3633" s="6">
        <f t="shared" si="341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4"/>
        <v>41880.753437499996</v>
      </c>
      <c r="T3633" s="10">
        <f t="shared" si="34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8224</v>
      </c>
      <c r="H3634" t="s">
        <v>8227</v>
      </c>
      <c r="I3634">
        <v>1416781749</v>
      </c>
      <c r="J3634">
        <v>1415053749</v>
      </c>
      <c r="K3634" t="b">
        <v>0</v>
      </c>
      <c r="L3634" s="7">
        <v>1</v>
      </c>
      <c r="M3634" t="b">
        <v>0</v>
      </c>
      <c r="N3634" t="s">
        <v>8285</v>
      </c>
      <c r="O3634" s="5">
        <f t="shared" si="346"/>
        <v>20</v>
      </c>
      <c r="P3634" s="6">
        <f t="shared" si="341"/>
        <v>100</v>
      </c>
      <c r="Q3634" t="str">
        <f t="shared" si="342"/>
        <v>theater</v>
      </c>
      <c r="R3634" t="str">
        <f t="shared" si="343"/>
        <v>musical</v>
      </c>
      <c r="S3634" s="10">
        <f t="shared" si="344"/>
        <v>41946.936909722222</v>
      </c>
      <c r="T3634" s="10">
        <f t="shared" si="34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8226</v>
      </c>
      <c r="I3635">
        <v>1479517200</v>
      </c>
      <c r="J3635">
        <v>1475765867</v>
      </c>
      <c r="K3635" t="b">
        <v>0</v>
      </c>
      <c r="L3635" s="7">
        <v>31</v>
      </c>
      <c r="M3635" t="b">
        <v>0</v>
      </c>
      <c r="N3635" t="s">
        <v>8285</v>
      </c>
      <c r="O3635" s="5">
        <f t="shared" si="346"/>
        <v>35.24</v>
      </c>
      <c r="P3635" s="6">
        <f t="shared" si="341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4"/>
        <v>42649.623460648145</v>
      </c>
      <c r="T3635" s="10">
        <f t="shared" si="34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8224</v>
      </c>
      <c r="H3636" t="s">
        <v>8231</v>
      </c>
      <c r="I3636">
        <v>1484366340</v>
      </c>
      <c r="J3636">
        <v>1480219174</v>
      </c>
      <c r="K3636" t="b">
        <v>0</v>
      </c>
      <c r="L3636" s="7">
        <v>18</v>
      </c>
      <c r="M3636" t="b">
        <v>0</v>
      </c>
      <c r="N3636" t="s">
        <v>8285</v>
      </c>
      <c r="O3636" s="5">
        <f t="shared" si="346"/>
        <v>4.246666666666667</v>
      </c>
      <c r="P3636" s="6">
        <f t="shared" si="341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4"/>
        <v>42701.166365740741</v>
      </c>
      <c r="T3636" s="10">
        <f t="shared" si="34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8226</v>
      </c>
      <c r="I3637">
        <v>1461186676</v>
      </c>
      <c r="J3637">
        <v>1458594676</v>
      </c>
      <c r="K3637" t="b">
        <v>0</v>
      </c>
      <c r="L3637" s="7">
        <v>10</v>
      </c>
      <c r="M3637" t="b">
        <v>0</v>
      </c>
      <c r="N3637" t="s">
        <v>8285</v>
      </c>
      <c r="O3637" s="5">
        <f t="shared" si="346"/>
        <v>36.457142857142856</v>
      </c>
      <c r="P3637" s="6">
        <f t="shared" si="341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4"/>
        <v>42450.88282407407</v>
      </c>
      <c r="T3637" s="10">
        <f t="shared" si="34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8226</v>
      </c>
      <c r="I3638">
        <v>1442248829</v>
      </c>
      <c r="J3638">
        <v>1439224829</v>
      </c>
      <c r="K3638" t="b">
        <v>0</v>
      </c>
      <c r="L3638" s="7">
        <v>0</v>
      </c>
      <c r="M3638" t="b">
        <v>0</v>
      </c>
      <c r="N3638" t="s">
        <v>8285</v>
      </c>
      <c r="O3638" s="5">
        <f t="shared" si="346"/>
        <v>0</v>
      </c>
      <c r="P3638" s="6">
        <f t="shared" si="341"/>
        <v>0</v>
      </c>
      <c r="Q3638" t="str">
        <f t="shared" si="342"/>
        <v>theater</v>
      </c>
      <c r="R3638" t="str">
        <f t="shared" si="343"/>
        <v>musical</v>
      </c>
      <c r="S3638" s="10">
        <f t="shared" si="344"/>
        <v>42226.694780092599</v>
      </c>
      <c r="T3638" s="10">
        <f t="shared" si="34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8226</v>
      </c>
      <c r="I3639">
        <v>1420130935</v>
      </c>
      <c r="J3639">
        <v>1417538935</v>
      </c>
      <c r="K3639" t="b">
        <v>0</v>
      </c>
      <c r="L3639" s="7">
        <v>14</v>
      </c>
      <c r="M3639" t="b">
        <v>0</v>
      </c>
      <c r="N3639" t="s">
        <v>8285</v>
      </c>
      <c r="O3639" s="5">
        <f t="shared" si="346"/>
        <v>30.866666666666664</v>
      </c>
      <c r="P3639" s="6">
        <f t="shared" si="341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4"/>
        <v>41975.700636574074</v>
      </c>
      <c r="T3639" s="10">
        <f t="shared" si="34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8224</v>
      </c>
      <c r="H3640" t="s">
        <v>8231</v>
      </c>
      <c r="I3640">
        <v>1429456132</v>
      </c>
      <c r="J3640">
        <v>1424275732</v>
      </c>
      <c r="K3640" t="b">
        <v>0</v>
      </c>
      <c r="L3640" s="7">
        <v>2</v>
      </c>
      <c r="M3640" t="b">
        <v>0</v>
      </c>
      <c r="N3640" t="s">
        <v>8285</v>
      </c>
      <c r="O3640" s="5">
        <f t="shared" si="346"/>
        <v>6.5454545454545459</v>
      </c>
      <c r="P3640" s="6">
        <f t="shared" si="341"/>
        <v>108</v>
      </c>
      <c r="Q3640" t="str">
        <f t="shared" si="342"/>
        <v>theater</v>
      </c>
      <c r="R3640" t="str">
        <f t="shared" si="343"/>
        <v>musical</v>
      </c>
      <c r="S3640" s="10">
        <f t="shared" si="344"/>
        <v>42053.672824074078</v>
      </c>
      <c r="T3640" s="10">
        <f t="shared" si="34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8226</v>
      </c>
      <c r="I3641">
        <v>1475853060</v>
      </c>
      <c r="J3641">
        <v>1470672906</v>
      </c>
      <c r="K3641" t="b">
        <v>0</v>
      </c>
      <c r="L3641" s="7">
        <v>1</v>
      </c>
      <c r="M3641" t="b">
        <v>0</v>
      </c>
      <c r="N3641" t="s">
        <v>8285</v>
      </c>
      <c r="O3641" s="5">
        <f t="shared" si="346"/>
        <v>4.0000000000000001E-3</v>
      </c>
      <c r="P3641" s="6">
        <f t="shared" si="341"/>
        <v>1</v>
      </c>
      <c r="Q3641" t="str">
        <f t="shared" si="342"/>
        <v>theater</v>
      </c>
      <c r="R3641" t="str">
        <f t="shared" si="343"/>
        <v>musical</v>
      </c>
      <c r="S3641" s="10">
        <f t="shared" si="344"/>
        <v>42590.677152777775</v>
      </c>
      <c r="T3641" s="10">
        <f t="shared" si="34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8226</v>
      </c>
      <c r="I3642">
        <v>1431283530</v>
      </c>
      <c r="J3642">
        <v>1428691530</v>
      </c>
      <c r="K3642" t="b">
        <v>0</v>
      </c>
      <c r="L3642" s="7">
        <v>3</v>
      </c>
      <c r="M3642" t="b">
        <v>0</v>
      </c>
      <c r="N3642" t="s">
        <v>8285</v>
      </c>
      <c r="O3642" s="5">
        <f t="shared" si="346"/>
        <v>5.5</v>
      </c>
      <c r="P3642" s="6">
        <f t="shared" si="341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4"/>
        <v>42104.781597222223</v>
      </c>
      <c r="T3642" s="10">
        <f t="shared" si="34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8226</v>
      </c>
      <c r="I3643">
        <v>1412485200</v>
      </c>
      <c r="J3643">
        <v>1410966179</v>
      </c>
      <c r="K3643" t="b">
        <v>0</v>
      </c>
      <c r="L3643" s="7">
        <v>0</v>
      </c>
      <c r="M3643" t="b">
        <v>0</v>
      </c>
      <c r="N3643" t="s">
        <v>8285</v>
      </c>
      <c r="O3643" s="5">
        <f t="shared" si="346"/>
        <v>0</v>
      </c>
      <c r="P3643" s="6">
        <f t="shared" si="341"/>
        <v>0</v>
      </c>
      <c r="Q3643" t="str">
        <f t="shared" si="342"/>
        <v>theater</v>
      </c>
      <c r="R3643" t="str">
        <f t="shared" si="343"/>
        <v>musical</v>
      </c>
      <c r="S3643" s="10">
        <f t="shared" si="344"/>
        <v>41899.627071759263</v>
      </c>
      <c r="T3643" s="10">
        <f t="shared" si="34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8224</v>
      </c>
      <c r="H3644" t="s">
        <v>8229</v>
      </c>
      <c r="I3644">
        <v>1448902800</v>
      </c>
      <c r="J3644">
        <v>1445369727</v>
      </c>
      <c r="K3644" t="b">
        <v>0</v>
      </c>
      <c r="L3644" s="7">
        <v>2</v>
      </c>
      <c r="M3644" t="b">
        <v>0</v>
      </c>
      <c r="N3644" t="s">
        <v>8285</v>
      </c>
      <c r="O3644" s="5">
        <f t="shared" si="346"/>
        <v>2.1428571428571428</v>
      </c>
      <c r="P3644" s="6">
        <f t="shared" si="341"/>
        <v>7.5</v>
      </c>
      <c r="Q3644" t="str">
        <f t="shared" si="342"/>
        <v>theater</v>
      </c>
      <c r="R3644" t="str">
        <f t="shared" si="343"/>
        <v>musical</v>
      </c>
      <c r="S3644" s="10">
        <f t="shared" si="344"/>
        <v>42297.816284722227</v>
      </c>
      <c r="T3644" s="10">
        <f t="shared" si="34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8226</v>
      </c>
      <c r="I3645">
        <v>1447734439</v>
      </c>
      <c r="J3645">
        <v>1444274839</v>
      </c>
      <c r="K3645" t="b">
        <v>0</v>
      </c>
      <c r="L3645" s="7">
        <v>0</v>
      </c>
      <c r="M3645" t="b">
        <v>0</v>
      </c>
      <c r="N3645" t="s">
        <v>8285</v>
      </c>
      <c r="O3645" s="5">
        <f t="shared" si="346"/>
        <v>0</v>
      </c>
      <c r="P3645" s="6">
        <f t="shared" si="341"/>
        <v>0</v>
      </c>
      <c r="Q3645" t="str">
        <f t="shared" si="342"/>
        <v>theater</v>
      </c>
      <c r="R3645" t="str">
        <f t="shared" si="343"/>
        <v>musical</v>
      </c>
      <c r="S3645" s="10">
        <f t="shared" si="344"/>
        <v>42285.143969907411</v>
      </c>
      <c r="T3645" s="10">
        <f t="shared" si="34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8226</v>
      </c>
      <c r="I3646">
        <v>1457413140</v>
      </c>
      <c r="J3646">
        <v>1454996887</v>
      </c>
      <c r="K3646" t="b">
        <v>0</v>
      </c>
      <c r="L3646" s="7">
        <v>12</v>
      </c>
      <c r="M3646" t="b">
        <v>0</v>
      </c>
      <c r="N3646" t="s">
        <v>8285</v>
      </c>
      <c r="O3646" s="5">
        <f t="shared" si="346"/>
        <v>16.420000000000002</v>
      </c>
      <c r="P3646" s="6">
        <f t="shared" si="341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4"/>
        <v>42409.241747685184</v>
      </c>
      <c r="T3646" s="10">
        <f t="shared" si="345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8224</v>
      </c>
      <c r="H3647" t="s">
        <v>8231</v>
      </c>
      <c r="I3647">
        <v>1479773838</v>
      </c>
      <c r="J3647">
        <v>1477178238</v>
      </c>
      <c r="K3647" t="b">
        <v>0</v>
      </c>
      <c r="L3647" s="7">
        <v>1</v>
      </c>
      <c r="M3647" t="b">
        <v>0</v>
      </c>
      <c r="N3647" t="s">
        <v>8285</v>
      </c>
      <c r="O3647" s="5">
        <f t="shared" si="346"/>
        <v>0.1</v>
      </c>
      <c r="P3647" s="6">
        <f t="shared" si="341"/>
        <v>1</v>
      </c>
      <c r="Q3647" t="str">
        <f t="shared" si="342"/>
        <v>theater</v>
      </c>
      <c r="R3647" t="str">
        <f t="shared" si="343"/>
        <v>musical</v>
      </c>
      <c r="S3647" s="10">
        <f t="shared" si="344"/>
        <v>42665.970347222217</v>
      </c>
      <c r="T3647" s="10">
        <f t="shared" si="345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8226</v>
      </c>
      <c r="I3648">
        <v>1434497400</v>
      </c>
      <c r="J3648">
        <v>1431770802</v>
      </c>
      <c r="K3648" t="b">
        <v>0</v>
      </c>
      <c r="L3648" s="7">
        <v>8</v>
      </c>
      <c r="M3648" t="b">
        <v>0</v>
      </c>
      <c r="N3648" t="s">
        <v>8285</v>
      </c>
      <c r="O3648" s="5">
        <f t="shared" si="346"/>
        <v>4.8099999999999996</v>
      </c>
      <c r="P3648" s="6">
        <f t="shared" si="341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4"/>
        <v>42140.421319444446</v>
      </c>
      <c r="T3648" s="10">
        <f t="shared" si="345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8224</v>
      </c>
      <c r="H3649" t="s">
        <v>8227</v>
      </c>
      <c r="I3649">
        <v>1475258327</v>
      </c>
      <c r="J3649">
        <v>1471370327</v>
      </c>
      <c r="K3649" t="b">
        <v>0</v>
      </c>
      <c r="L3649" s="7">
        <v>2</v>
      </c>
      <c r="M3649" t="b">
        <v>0</v>
      </c>
      <c r="N3649" t="s">
        <v>8285</v>
      </c>
      <c r="O3649" s="5">
        <f t="shared" si="346"/>
        <v>6</v>
      </c>
      <c r="P3649" s="6">
        <f t="shared" si="341"/>
        <v>15</v>
      </c>
      <c r="Q3649" t="str">
        <f t="shared" si="342"/>
        <v>theater</v>
      </c>
      <c r="R3649" t="str">
        <f t="shared" si="343"/>
        <v>musical</v>
      </c>
      <c r="S3649" s="10">
        <f t="shared" si="344"/>
        <v>42598.749155092592</v>
      </c>
      <c r="T3649" s="10">
        <f t="shared" si="345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8226</v>
      </c>
      <c r="I3650">
        <v>1412492445</v>
      </c>
      <c r="J3650">
        <v>1409900445</v>
      </c>
      <c r="K3650" t="b">
        <v>0</v>
      </c>
      <c r="L3650" s="7">
        <v>73</v>
      </c>
      <c r="M3650" t="b">
        <v>1</v>
      </c>
      <c r="N3650" t="s">
        <v>8251</v>
      </c>
      <c r="O3650" s="5">
        <f t="shared" si="346"/>
        <v>100.38249999999999</v>
      </c>
      <c r="P3650" s="6">
        <f t="shared" si="341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4"/>
        <v>41887.292187500003</v>
      </c>
      <c r="T3650" s="10">
        <f t="shared" si="345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8224</v>
      </c>
      <c r="H3651" t="s">
        <v>8231</v>
      </c>
      <c r="I3651">
        <v>1402938394</v>
      </c>
      <c r="J3651">
        <v>1400691994</v>
      </c>
      <c r="K3651" t="b">
        <v>0</v>
      </c>
      <c r="L3651" s="7">
        <v>8</v>
      </c>
      <c r="M3651" t="b">
        <v>1</v>
      </c>
      <c r="N3651" t="s">
        <v>8251</v>
      </c>
      <c r="O3651" s="5">
        <f t="shared" si="346"/>
        <v>104</v>
      </c>
      <c r="P3651" s="6">
        <f t="shared" ref="P3651:P3714" si="347">IF(L3651,E3651/L3651,0)</f>
        <v>97.5</v>
      </c>
      <c r="Q3651" t="str">
        <f t="shared" ref="Q3651:Q3714" si="348">LEFT(N3651,SEARCH("/",N3651,1)-1)</f>
        <v>theater</v>
      </c>
      <c r="R3651" t="str">
        <f t="shared" ref="R3651:R3714" si="349">RIGHT(N3651,LEN(N3651)-SEARCH("/",N3651))</f>
        <v>plays</v>
      </c>
      <c r="S3651" s="10">
        <f t="shared" ref="S3651:S3714" si="350">(((J3651/60)/60/24)+DATE(1970,1,1))</f>
        <v>41780.712893518517</v>
      </c>
      <c r="T3651" s="10">
        <f t="shared" ref="T3651:T3714" si="351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8227</v>
      </c>
      <c r="I3652">
        <v>1454412584</v>
      </c>
      <c r="J3652">
        <v>1452598184</v>
      </c>
      <c r="K3652" t="b">
        <v>0</v>
      </c>
      <c r="L3652" s="7">
        <v>17</v>
      </c>
      <c r="M3652" t="b">
        <v>1</v>
      </c>
      <c r="N3652" t="s">
        <v>8251</v>
      </c>
      <c r="O3652" s="5">
        <f t="shared" si="346"/>
        <v>100</v>
      </c>
      <c r="P3652" s="6">
        <f t="shared" si="347"/>
        <v>29.411764705882351</v>
      </c>
      <c r="Q3652" t="str">
        <f t="shared" si="348"/>
        <v>theater</v>
      </c>
      <c r="R3652" t="str">
        <f t="shared" si="349"/>
        <v>plays</v>
      </c>
      <c r="S3652" s="10">
        <f t="shared" si="350"/>
        <v>42381.478981481487</v>
      </c>
      <c r="T3652" s="10">
        <f t="shared" si="35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8226</v>
      </c>
      <c r="I3653">
        <v>1407686340</v>
      </c>
      <c r="J3653">
        <v>1404833442</v>
      </c>
      <c r="K3653" t="b">
        <v>0</v>
      </c>
      <c r="L3653" s="7">
        <v>9</v>
      </c>
      <c r="M3653" t="b">
        <v>1</v>
      </c>
      <c r="N3653" t="s">
        <v>8251</v>
      </c>
      <c r="O3653" s="5">
        <f t="shared" si="346"/>
        <v>104</v>
      </c>
      <c r="P3653" s="6">
        <f t="shared" si="347"/>
        <v>57.777777777777779</v>
      </c>
      <c r="Q3653" t="str">
        <f t="shared" si="348"/>
        <v>theater</v>
      </c>
      <c r="R3653" t="str">
        <f t="shared" si="349"/>
        <v>plays</v>
      </c>
      <c r="S3653" s="10">
        <f t="shared" si="350"/>
        <v>41828.646319444444</v>
      </c>
      <c r="T3653" s="10">
        <f t="shared" si="35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8224</v>
      </c>
      <c r="H3654" t="s">
        <v>8231</v>
      </c>
      <c r="I3654">
        <v>1472097540</v>
      </c>
      <c r="J3654">
        <v>1471188502</v>
      </c>
      <c r="K3654" t="b">
        <v>0</v>
      </c>
      <c r="L3654" s="7">
        <v>17</v>
      </c>
      <c r="M3654" t="b">
        <v>1</v>
      </c>
      <c r="N3654" t="s">
        <v>8251</v>
      </c>
      <c r="O3654" s="5">
        <f t="shared" si="346"/>
        <v>250.66666666666669</v>
      </c>
      <c r="P3654" s="6">
        <f t="shared" si="347"/>
        <v>44.235294117647058</v>
      </c>
      <c r="Q3654" t="str">
        <f t="shared" si="348"/>
        <v>theater</v>
      </c>
      <c r="R3654" t="str">
        <f t="shared" si="349"/>
        <v>plays</v>
      </c>
      <c r="S3654" s="10">
        <f t="shared" si="350"/>
        <v>42596.644699074073</v>
      </c>
      <c r="T3654" s="10">
        <f t="shared" si="35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8227</v>
      </c>
      <c r="I3655">
        <v>1438764207</v>
      </c>
      <c r="J3655">
        <v>1436172207</v>
      </c>
      <c r="K3655" t="b">
        <v>0</v>
      </c>
      <c r="L3655" s="7">
        <v>33</v>
      </c>
      <c r="M3655" t="b">
        <v>1</v>
      </c>
      <c r="N3655" t="s">
        <v>8251</v>
      </c>
      <c r="O3655" s="5">
        <f t="shared" si="346"/>
        <v>100.49999999999999</v>
      </c>
      <c r="P3655" s="6">
        <f t="shared" si="347"/>
        <v>60.909090909090907</v>
      </c>
      <c r="Q3655" t="str">
        <f t="shared" si="348"/>
        <v>theater</v>
      </c>
      <c r="R3655" t="str">
        <f t="shared" si="349"/>
        <v>plays</v>
      </c>
      <c r="S3655" s="10">
        <f t="shared" si="350"/>
        <v>42191.363506944443</v>
      </c>
      <c r="T3655" s="10">
        <f t="shared" si="35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8227</v>
      </c>
      <c r="I3656">
        <v>1459702800</v>
      </c>
      <c r="J3656">
        <v>1457690386</v>
      </c>
      <c r="K3656" t="b">
        <v>0</v>
      </c>
      <c r="L3656" s="7">
        <v>38</v>
      </c>
      <c r="M3656" t="b">
        <v>1</v>
      </c>
      <c r="N3656" t="s">
        <v>8251</v>
      </c>
      <c r="O3656" s="5">
        <f t="shared" si="346"/>
        <v>174.4</v>
      </c>
      <c r="P3656" s="6">
        <f t="shared" si="347"/>
        <v>68.84210526315789</v>
      </c>
      <c r="Q3656" t="str">
        <f t="shared" si="348"/>
        <v>theater</v>
      </c>
      <c r="R3656" t="str">
        <f t="shared" si="349"/>
        <v>plays</v>
      </c>
      <c r="S3656" s="10">
        <f t="shared" si="350"/>
        <v>42440.416504629626</v>
      </c>
      <c r="T3656" s="10">
        <f t="shared" si="35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8226</v>
      </c>
      <c r="I3657">
        <v>1437202740</v>
      </c>
      <c r="J3657">
        <v>1434654998</v>
      </c>
      <c r="K3657" t="b">
        <v>0</v>
      </c>
      <c r="L3657" s="7">
        <v>79</v>
      </c>
      <c r="M3657" t="b">
        <v>1</v>
      </c>
      <c r="N3657" t="s">
        <v>8251</v>
      </c>
      <c r="O3657" s="5">
        <f t="shared" si="346"/>
        <v>116.26</v>
      </c>
      <c r="P3657" s="6">
        <f t="shared" si="347"/>
        <v>73.582278481012665</v>
      </c>
      <c r="Q3657" t="str">
        <f t="shared" si="348"/>
        <v>theater</v>
      </c>
      <c r="R3657" t="str">
        <f t="shared" si="349"/>
        <v>plays</v>
      </c>
      <c r="S3657" s="10">
        <f t="shared" si="350"/>
        <v>42173.803217592591</v>
      </c>
      <c r="T3657" s="10">
        <f t="shared" si="35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8224</v>
      </c>
      <c r="H3658" t="s">
        <v>8237</v>
      </c>
      <c r="I3658">
        <v>1485989940</v>
      </c>
      <c r="J3658">
        <v>1483393836</v>
      </c>
      <c r="K3658" t="b">
        <v>0</v>
      </c>
      <c r="L3658" s="7">
        <v>46</v>
      </c>
      <c r="M3658" t="b">
        <v>1</v>
      </c>
      <c r="N3658" t="s">
        <v>8251</v>
      </c>
      <c r="O3658" s="5">
        <f t="shared" si="346"/>
        <v>105.82000000000001</v>
      </c>
      <c r="P3658" s="6">
        <f t="shared" si="347"/>
        <v>115.02173913043478</v>
      </c>
      <c r="Q3658" t="str">
        <f t="shared" si="348"/>
        <v>theater</v>
      </c>
      <c r="R3658" t="str">
        <f t="shared" si="349"/>
        <v>plays</v>
      </c>
      <c r="S3658" s="10">
        <f t="shared" si="350"/>
        <v>42737.910138888896</v>
      </c>
      <c r="T3658" s="10">
        <f t="shared" si="35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8224</v>
      </c>
      <c r="H3659" t="s">
        <v>8233</v>
      </c>
      <c r="I3659">
        <v>1464817320</v>
      </c>
      <c r="J3659">
        <v>1462806419</v>
      </c>
      <c r="K3659" t="b">
        <v>0</v>
      </c>
      <c r="L3659" s="7">
        <v>20</v>
      </c>
      <c r="M3659" t="b">
        <v>1</v>
      </c>
      <c r="N3659" t="s">
        <v>8251</v>
      </c>
      <c r="O3659" s="5">
        <f t="shared" si="346"/>
        <v>110.75</v>
      </c>
      <c r="P3659" s="6">
        <f t="shared" si="347"/>
        <v>110.75</v>
      </c>
      <c r="Q3659" t="str">
        <f t="shared" si="348"/>
        <v>theater</v>
      </c>
      <c r="R3659" t="str">
        <f t="shared" si="349"/>
        <v>plays</v>
      </c>
      <c r="S3659" s="10">
        <f t="shared" si="350"/>
        <v>42499.629849537043</v>
      </c>
      <c r="T3659" s="10">
        <f t="shared" si="35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8226</v>
      </c>
      <c r="I3660">
        <v>1404273540</v>
      </c>
      <c r="J3660">
        <v>1400272580</v>
      </c>
      <c r="K3660" t="b">
        <v>0</v>
      </c>
      <c r="L3660" s="7">
        <v>20</v>
      </c>
      <c r="M3660" t="b">
        <v>1</v>
      </c>
      <c r="N3660" t="s">
        <v>8251</v>
      </c>
      <c r="O3660" s="5">
        <f t="shared" si="346"/>
        <v>100.66666666666666</v>
      </c>
      <c r="P3660" s="6">
        <f t="shared" si="347"/>
        <v>75.5</v>
      </c>
      <c r="Q3660" t="str">
        <f t="shared" si="348"/>
        <v>theater</v>
      </c>
      <c r="R3660" t="str">
        <f t="shared" si="349"/>
        <v>plays</v>
      </c>
      <c r="S3660" s="10">
        <f t="shared" si="350"/>
        <v>41775.858564814815</v>
      </c>
      <c r="T3660" s="10">
        <f t="shared" si="35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8226</v>
      </c>
      <c r="I3661">
        <v>1426775940</v>
      </c>
      <c r="J3661">
        <v>1424414350</v>
      </c>
      <c r="K3661" t="b">
        <v>0</v>
      </c>
      <c r="L3661" s="7">
        <v>13</v>
      </c>
      <c r="M3661" t="b">
        <v>1</v>
      </c>
      <c r="N3661" t="s">
        <v>8251</v>
      </c>
      <c r="O3661" s="5">
        <f t="shared" si="346"/>
        <v>102.03333333333333</v>
      </c>
      <c r="P3661" s="6">
        <f t="shared" si="347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50"/>
        <v>42055.277199074073</v>
      </c>
      <c r="T3661" s="10">
        <f t="shared" si="35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8227</v>
      </c>
      <c r="I3662">
        <v>1419368925</v>
      </c>
      <c r="J3662">
        <v>1417208925</v>
      </c>
      <c r="K3662" t="b">
        <v>0</v>
      </c>
      <c r="L3662" s="7">
        <v>22</v>
      </c>
      <c r="M3662" t="b">
        <v>1</v>
      </c>
      <c r="N3662" t="s">
        <v>8251</v>
      </c>
      <c r="O3662" s="5">
        <f t="shared" si="346"/>
        <v>100</v>
      </c>
      <c r="P3662" s="6">
        <f t="shared" si="347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50"/>
        <v>41971.881076388891</v>
      </c>
      <c r="T3662" s="10">
        <f t="shared" si="35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8226</v>
      </c>
      <c r="I3663">
        <v>1460260800</v>
      </c>
      <c r="J3663">
        <v>1458336672</v>
      </c>
      <c r="K3663" t="b">
        <v>0</v>
      </c>
      <c r="L3663" s="7">
        <v>36</v>
      </c>
      <c r="M3663" t="b">
        <v>1</v>
      </c>
      <c r="N3663" t="s">
        <v>8251</v>
      </c>
      <c r="O3663" s="5">
        <f t="shared" si="346"/>
        <v>111.00000000000001</v>
      </c>
      <c r="P3663" s="6">
        <f t="shared" si="347"/>
        <v>92.5</v>
      </c>
      <c r="Q3663" t="str">
        <f t="shared" si="348"/>
        <v>theater</v>
      </c>
      <c r="R3663" t="str">
        <f t="shared" si="349"/>
        <v>plays</v>
      </c>
      <c r="S3663" s="10">
        <f t="shared" si="350"/>
        <v>42447.896666666667</v>
      </c>
      <c r="T3663" s="10">
        <f t="shared" si="35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8224</v>
      </c>
      <c r="H3664" t="s">
        <v>8231</v>
      </c>
      <c r="I3664">
        <v>1427775414</v>
      </c>
      <c r="J3664">
        <v>1425187014</v>
      </c>
      <c r="K3664" t="b">
        <v>0</v>
      </c>
      <c r="L3664" s="7">
        <v>40</v>
      </c>
      <c r="M3664" t="b">
        <v>1</v>
      </c>
      <c r="N3664" t="s">
        <v>8251</v>
      </c>
      <c r="O3664" s="5">
        <f t="shared" si="346"/>
        <v>101.42500000000001</v>
      </c>
      <c r="P3664" s="6">
        <f t="shared" si="347"/>
        <v>202.85</v>
      </c>
      <c r="Q3664" t="str">
        <f t="shared" si="348"/>
        <v>theater</v>
      </c>
      <c r="R3664" t="str">
        <f t="shared" si="349"/>
        <v>plays</v>
      </c>
      <c r="S3664" s="10">
        <f t="shared" si="350"/>
        <v>42064.220069444447</v>
      </c>
      <c r="T3664" s="10">
        <f t="shared" si="35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8227</v>
      </c>
      <c r="I3665">
        <v>1482321030</v>
      </c>
      <c r="J3665">
        <v>1477133430</v>
      </c>
      <c r="K3665" t="b">
        <v>0</v>
      </c>
      <c r="L3665" s="7">
        <v>9</v>
      </c>
      <c r="M3665" t="b">
        <v>1</v>
      </c>
      <c r="N3665" t="s">
        <v>8251</v>
      </c>
      <c r="O3665" s="5">
        <f t="shared" si="346"/>
        <v>104</v>
      </c>
      <c r="P3665" s="6">
        <f t="shared" si="347"/>
        <v>26</v>
      </c>
      <c r="Q3665" t="str">
        <f t="shared" si="348"/>
        <v>theater</v>
      </c>
      <c r="R3665" t="str">
        <f t="shared" si="349"/>
        <v>plays</v>
      </c>
      <c r="S3665" s="10">
        <f t="shared" si="350"/>
        <v>42665.451736111107</v>
      </c>
      <c r="T3665" s="10">
        <f t="shared" si="35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8226</v>
      </c>
      <c r="I3666">
        <v>1466056689</v>
      </c>
      <c r="J3666">
        <v>1464847089</v>
      </c>
      <c r="K3666" t="b">
        <v>0</v>
      </c>
      <c r="L3666" s="7">
        <v>19</v>
      </c>
      <c r="M3666" t="b">
        <v>1</v>
      </c>
      <c r="N3666" t="s">
        <v>8251</v>
      </c>
      <c r="O3666" s="5">
        <f t="shared" si="346"/>
        <v>109.375</v>
      </c>
      <c r="P3666" s="6">
        <f t="shared" si="347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50"/>
        <v>42523.248715277776</v>
      </c>
      <c r="T3666" s="10">
        <f t="shared" si="35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8224</v>
      </c>
      <c r="H3667" t="s">
        <v>8229</v>
      </c>
      <c r="I3667">
        <v>1446062040</v>
      </c>
      <c r="J3667">
        <v>1445109822</v>
      </c>
      <c r="K3667" t="b">
        <v>0</v>
      </c>
      <c r="L3667" s="7">
        <v>14</v>
      </c>
      <c r="M3667" t="b">
        <v>1</v>
      </c>
      <c r="N3667" t="s">
        <v>8251</v>
      </c>
      <c r="O3667" s="5">
        <f t="shared" si="346"/>
        <v>115.16129032258064</v>
      </c>
      <c r="P3667" s="6">
        <f t="shared" si="347"/>
        <v>51</v>
      </c>
      <c r="Q3667" t="str">
        <f t="shared" si="348"/>
        <v>theater</v>
      </c>
      <c r="R3667" t="str">
        <f t="shared" si="349"/>
        <v>plays</v>
      </c>
      <c r="S3667" s="10">
        <f t="shared" si="350"/>
        <v>42294.808124999996</v>
      </c>
      <c r="T3667" s="10">
        <f t="shared" si="35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8226</v>
      </c>
      <c r="I3668">
        <v>1406185200</v>
      </c>
      <c r="J3668">
        <v>1404337382</v>
      </c>
      <c r="K3668" t="b">
        <v>0</v>
      </c>
      <c r="L3668" s="7">
        <v>38</v>
      </c>
      <c r="M3668" t="b">
        <v>1</v>
      </c>
      <c r="N3668" t="s">
        <v>8251</v>
      </c>
      <c r="O3668" s="5">
        <f t="shared" si="346"/>
        <v>100</v>
      </c>
      <c r="P3668" s="6">
        <f t="shared" si="347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50"/>
        <v>41822.90488425926</v>
      </c>
      <c r="T3668" s="10">
        <f t="shared" si="35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8227</v>
      </c>
      <c r="I3669">
        <v>1437261419</v>
      </c>
      <c r="J3669">
        <v>1434669419</v>
      </c>
      <c r="K3669" t="b">
        <v>0</v>
      </c>
      <c r="L3669" s="7">
        <v>58</v>
      </c>
      <c r="M3669" t="b">
        <v>1</v>
      </c>
      <c r="N3669" t="s">
        <v>8251</v>
      </c>
      <c r="O3669" s="5">
        <f t="shared" si="346"/>
        <v>103.17033333333335</v>
      </c>
      <c r="P3669" s="6">
        <f t="shared" si="347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50"/>
        <v>42173.970127314817</v>
      </c>
      <c r="T3669" s="10">
        <f t="shared" si="35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8226</v>
      </c>
      <c r="I3670">
        <v>1437676380</v>
      </c>
      <c r="J3670">
        <v>1435670452</v>
      </c>
      <c r="K3670" t="b">
        <v>0</v>
      </c>
      <c r="L3670" s="7">
        <v>28</v>
      </c>
      <c r="M3670" t="b">
        <v>1</v>
      </c>
      <c r="N3670" t="s">
        <v>8251</v>
      </c>
      <c r="O3670" s="5">
        <f t="shared" si="346"/>
        <v>103.49999999999999</v>
      </c>
      <c r="P3670" s="6">
        <f t="shared" si="347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50"/>
        <v>42185.556157407409</v>
      </c>
      <c r="T3670" s="10">
        <f t="shared" si="35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8227</v>
      </c>
      <c r="I3671">
        <v>1434039137</v>
      </c>
      <c r="J3671">
        <v>1431447137</v>
      </c>
      <c r="K3671" t="b">
        <v>0</v>
      </c>
      <c r="L3671" s="7">
        <v>17</v>
      </c>
      <c r="M3671" t="b">
        <v>1</v>
      </c>
      <c r="N3671" t="s">
        <v>8251</v>
      </c>
      <c r="O3671" s="5">
        <f t="shared" si="346"/>
        <v>138.19999999999999</v>
      </c>
      <c r="P3671" s="6">
        <f t="shared" si="347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50"/>
        <v>42136.675196759257</v>
      </c>
      <c r="T3671" s="10">
        <f t="shared" si="35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8227</v>
      </c>
      <c r="I3672">
        <v>1433113200</v>
      </c>
      <c r="J3672">
        <v>1431951611</v>
      </c>
      <c r="K3672" t="b">
        <v>0</v>
      </c>
      <c r="L3672" s="7">
        <v>12</v>
      </c>
      <c r="M3672" t="b">
        <v>1</v>
      </c>
      <c r="N3672" t="s">
        <v>8251</v>
      </c>
      <c r="O3672" s="5">
        <f t="shared" ref="O3672:O3675" si="352">(E3672/D3672)*100</f>
        <v>109.54545454545455</v>
      </c>
      <c r="P3672" s="6">
        <f t="shared" si="347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50"/>
        <v>42142.514016203699</v>
      </c>
      <c r="T3672" s="10">
        <f t="shared" si="35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8226</v>
      </c>
      <c r="I3673">
        <v>1405915140</v>
      </c>
      <c r="J3673">
        <v>1404140667</v>
      </c>
      <c r="K3673" t="b">
        <v>0</v>
      </c>
      <c r="L3673" s="7">
        <v>40</v>
      </c>
      <c r="M3673" t="b">
        <v>1</v>
      </c>
      <c r="N3673" t="s">
        <v>8251</v>
      </c>
      <c r="O3673" s="5">
        <f t="shared" si="352"/>
        <v>100.85714285714286</v>
      </c>
      <c r="P3673" s="6">
        <f t="shared" si="347"/>
        <v>88.25</v>
      </c>
      <c r="Q3673" t="str">
        <f t="shared" si="348"/>
        <v>theater</v>
      </c>
      <c r="R3673" t="str">
        <f t="shared" si="349"/>
        <v>plays</v>
      </c>
      <c r="S3673" s="10">
        <f t="shared" si="350"/>
        <v>41820.62809027778</v>
      </c>
      <c r="T3673" s="10">
        <f t="shared" si="35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8227</v>
      </c>
      <c r="I3674">
        <v>1411771384</v>
      </c>
      <c r="J3674">
        <v>1409179384</v>
      </c>
      <c r="K3674" t="b">
        <v>0</v>
      </c>
      <c r="L3674" s="7">
        <v>57</v>
      </c>
      <c r="M3674" t="b">
        <v>1</v>
      </c>
      <c r="N3674" t="s">
        <v>8251</v>
      </c>
      <c r="O3674" s="5">
        <f t="shared" si="352"/>
        <v>101.53333333333335</v>
      </c>
      <c r="P3674" s="6">
        <f t="shared" si="347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50"/>
        <v>41878.946574074071</v>
      </c>
      <c r="T3674" s="10">
        <f t="shared" si="35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8227</v>
      </c>
      <c r="I3675">
        <v>1415191920</v>
      </c>
      <c r="J3675">
        <v>1412233497</v>
      </c>
      <c r="K3675" t="b">
        <v>0</v>
      </c>
      <c r="L3675" s="7">
        <v>114</v>
      </c>
      <c r="M3675" t="b">
        <v>1</v>
      </c>
      <c r="N3675" t="s">
        <v>8251</v>
      </c>
      <c r="O3675" s="5">
        <f t="shared" si="352"/>
        <v>113.625</v>
      </c>
      <c r="P3675" s="6">
        <f t="shared" si="347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50"/>
        <v>41914.295104166667</v>
      </c>
      <c r="T3675" s="10">
        <f t="shared" si="35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8224</v>
      </c>
      <c r="H3676" t="s">
        <v>8229</v>
      </c>
      <c r="I3676">
        <v>1472936229</v>
      </c>
      <c r="J3676">
        <v>1467752229</v>
      </c>
      <c r="K3676" t="b">
        <v>0</v>
      </c>
      <c r="L3676" s="7">
        <v>31</v>
      </c>
      <c r="M3676" t="b">
        <v>1</v>
      </c>
      <c r="N3676" t="s">
        <v>8251</v>
      </c>
      <c r="O3676" s="5">
        <f>(E3676/D3676)*100</f>
        <v>100</v>
      </c>
      <c r="P3676" s="6">
        <f t="shared" si="347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50"/>
        <v>42556.873020833329</v>
      </c>
      <c r="T3676" s="10">
        <f t="shared" si="35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8227</v>
      </c>
      <c r="I3677">
        <v>1463353200</v>
      </c>
      <c r="J3677">
        <v>1462285182</v>
      </c>
      <c r="K3677" t="b">
        <v>0</v>
      </c>
      <c r="L3677" s="7">
        <v>3</v>
      </c>
      <c r="M3677" t="b">
        <v>1</v>
      </c>
      <c r="N3677" t="s">
        <v>8251</v>
      </c>
      <c r="O3677" s="5">
        <f t="shared" ref="O3677:O3740" si="353">(E3677/D3677)*100</f>
        <v>140</v>
      </c>
      <c r="P3677" s="6">
        <f t="shared" si="347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50"/>
        <v>42493.597013888888</v>
      </c>
      <c r="T3677" s="10">
        <f t="shared" si="35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8226</v>
      </c>
      <c r="I3678">
        <v>1410550484</v>
      </c>
      <c r="J3678">
        <v>1408995284</v>
      </c>
      <c r="K3678" t="b">
        <v>0</v>
      </c>
      <c r="L3678" s="7">
        <v>16</v>
      </c>
      <c r="M3678" t="b">
        <v>1</v>
      </c>
      <c r="N3678" t="s">
        <v>8251</v>
      </c>
      <c r="O3678" s="5">
        <f t="shared" si="353"/>
        <v>128.75</v>
      </c>
      <c r="P3678" s="6">
        <f t="shared" si="347"/>
        <v>64.375</v>
      </c>
      <c r="Q3678" t="str">
        <f t="shared" si="348"/>
        <v>theater</v>
      </c>
      <c r="R3678" t="str">
        <f t="shared" si="349"/>
        <v>plays</v>
      </c>
      <c r="S3678" s="10">
        <f t="shared" si="350"/>
        <v>41876.815787037034</v>
      </c>
      <c r="T3678" s="10">
        <f t="shared" si="35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8226</v>
      </c>
      <c r="I3679">
        <v>1404359940</v>
      </c>
      <c r="J3679">
        <v>1402580818</v>
      </c>
      <c r="K3679" t="b">
        <v>0</v>
      </c>
      <c r="L3679" s="7">
        <v>199</v>
      </c>
      <c r="M3679" t="b">
        <v>1</v>
      </c>
      <c r="N3679" t="s">
        <v>8251</v>
      </c>
      <c r="O3679" s="5">
        <f t="shared" si="353"/>
        <v>102.90416666666667</v>
      </c>
      <c r="P3679" s="6">
        <f t="shared" si="347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50"/>
        <v>41802.574282407404</v>
      </c>
      <c r="T3679" s="10">
        <f t="shared" si="35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8227</v>
      </c>
      <c r="I3680">
        <v>1433076298</v>
      </c>
      <c r="J3680">
        <v>1430052298</v>
      </c>
      <c r="K3680" t="b">
        <v>0</v>
      </c>
      <c r="L3680" s="7">
        <v>31</v>
      </c>
      <c r="M3680" t="b">
        <v>1</v>
      </c>
      <c r="N3680" t="s">
        <v>8251</v>
      </c>
      <c r="O3680" s="5">
        <f t="shared" si="353"/>
        <v>102.49999999999999</v>
      </c>
      <c r="P3680" s="6">
        <f t="shared" si="347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50"/>
        <v>42120.531226851846</v>
      </c>
      <c r="T3680" s="10">
        <f t="shared" si="35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8226</v>
      </c>
      <c r="I3681">
        <v>1404190740</v>
      </c>
      <c r="J3681">
        <v>1401214581</v>
      </c>
      <c r="K3681" t="b">
        <v>0</v>
      </c>
      <c r="L3681" s="7">
        <v>30</v>
      </c>
      <c r="M3681" t="b">
        <v>1</v>
      </c>
      <c r="N3681" t="s">
        <v>8251</v>
      </c>
      <c r="O3681" s="5">
        <f t="shared" si="353"/>
        <v>110.1</v>
      </c>
      <c r="P3681" s="6">
        <f t="shared" si="347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50"/>
        <v>41786.761354166665</v>
      </c>
      <c r="T3681" s="10">
        <f t="shared" si="35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8226</v>
      </c>
      <c r="I3682">
        <v>1475664834</v>
      </c>
      <c r="J3682">
        <v>1473850434</v>
      </c>
      <c r="K3682" t="b">
        <v>0</v>
      </c>
      <c r="L3682" s="7">
        <v>34</v>
      </c>
      <c r="M3682" t="b">
        <v>1</v>
      </c>
      <c r="N3682" t="s">
        <v>8251</v>
      </c>
      <c r="O3682" s="5">
        <f t="shared" si="353"/>
        <v>112.76666666666667</v>
      </c>
      <c r="P3682" s="6">
        <f t="shared" si="347"/>
        <v>99.5</v>
      </c>
      <c r="Q3682" t="str">
        <f t="shared" si="348"/>
        <v>theater</v>
      </c>
      <c r="R3682" t="str">
        <f t="shared" si="349"/>
        <v>plays</v>
      </c>
      <c r="S3682" s="10">
        <f t="shared" si="350"/>
        <v>42627.454097222217</v>
      </c>
      <c r="T3682" s="10">
        <f t="shared" si="35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8226</v>
      </c>
      <c r="I3683">
        <v>1452872290</v>
      </c>
      <c r="J3683">
        <v>1452008290</v>
      </c>
      <c r="K3683" t="b">
        <v>0</v>
      </c>
      <c r="L3683" s="7">
        <v>18</v>
      </c>
      <c r="M3683" t="b">
        <v>1</v>
      </c>
      <c r="N3683" t="s">
        <v>8251</v>
      </c>
      <c r="O3683" s="5">
        <f t="shared" si="353"/>
        <v>111.9</v>
      </c>
      <c r="P3683" s="6">
        <f t="shared" si="347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50"/>
        <v>42374.651504629626</v>
      </c>
      <c r="T3683" s="10">
        <f t="shared" si="35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8226</v>
      </c>
      <c r="I3684">
        <v>1402901940</v>
      </c>
      <c r="J3684">
        <v>1399998418</v>
      </c>
      <c r="K3684" t="b">
        <v>0</v>
      </c>
      <c r="L3684" s="7">
        <v>67</v>
      </c>
      <c r="M3684" t="b">
        <v>1</v>
      </c>
      <c r="N3684" t="s">
        <v>8251</v>
      </c>
      <c r="O3684" s="5">
        <f t="shared" si="353"/>
        <v>139.19999999999999</v>
      </c>
      <c r="P3684" s="6">
        <f t="shared" si="347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50"/>
        <v>41772.685393518521</v>
      </c>
      <c r="T3684" s="10">
        <f t="shared" si="35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8226</v>
      </c>
      <c r="I3685">
        <v>1476931696</v>
      </c>
      <c r="J3685">
        <v>1474339696</v>
      </c>
      <c r="K3685" t="b">
        <v>0</v>
      </c>
      <c r="L3685" s="7">
        <v>66</v>
      </c>
      <c r="M3685" t="b">
        <v>1</v>
      </c>
      <c r="N3685" t="s">
        <v>8251</v>
      </c>
      <c r="O3685" s="5">
        <f t="shared" si="353"/>
        <v>110.85714285714286</v>
      </c>
      <c r="P3685" s="6">
        <f t="shared" si="347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50"/>
        <v>42633.116851851853</v>
      </c>
      <c r="T3685" s="10">
        <f t="shared" si="35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8226</v>
      </c>
      <c r="I3686">
        <v>1441167586</v>
      </c>
      <c r="J3686">
        <v>1438575586</v>
      </c>
      <c r="K3686" t="b">
        <v>0</v>
      </c>
      <c r="L3686" s="7">
        <v>23</v>
      </c>
      <c r="M3686" t="b">
        <v>1</v>
      </c>
      <c r="N3686" t="s">
        <v>8251</v>
      </c>
      <c r="O3686" s="5">
        <f t="shared" si="353"/>
        <v>139.06666666666666</v>
      </c>
      <c r="P3686" s="6">
        <f t="shared" si="347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50"/>
        <v>42219.180393518516</v>
      </c>
      <c r="T3686" s="10">
        <f t="shared" si="35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8226</v>
      </c>
      <c r="I3687">
        <v>1400533200</v>
      </c>
      <c r="J3687">
        <v>1398348859</v>
      </c>
      <c r="K3687" t="b">
        <v>0</v>
      </c>
      <c r="L3687" s="7">
        <v>126</v>
      </c>
      <c r="M3687" t="b">
        <v>1</v>
      </c>
      <c r="N3687" t="s">
        <v>8251</v>
      </c>
      <c r="O3687" s="5">
        <f t="shared" si="353"/>
        <v>105.69999999999999</v>
      </c>
      <c r="P3687" s="6">
        <f t="shared" si="347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50"/>
        <v>41753.593275462961</v>
      </c>
      <c r="T3687" s="10">
        <f t="shared" si="35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8226</v>
      </c>
      <c r="I3688">
        <v>1440820740</v>
      </c>
      <c r="J3688">
        <v>1439567660</v>
      </c>
      <c r="K3688" t="b">
        <v>0</v>
      </c>
      <c r="L3688" s="7">
        <v>6</v>
      </c>
      <c r="M3688" t="b">
        <v>1</v>
      </c>
      <c r="N3688" t="s">
        <v>8251</v>
      </c>
      <c r="O3688" s="5">
        <f t="shared" si="353"/>
        <v>101.42857142857142</v>
      </c>
      <c r="P3688" s="6">
        <f t="shared" si="347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50"/>
        <v>42230.662731481483</v>
      </c>
      <c r="T3688" s="10">
        <f t="shared" si="35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8226</v>
      </c>
      <c r="I3689">
        <v>1403846055</v>
      </c>
      <c r="J3689">
        <v>1401254055</v>
      </c>
      <c r="K3689" t="b">
        <v>0</v>
      </c>
      <c r="L3689" s="7">
        <v>25</v>
      </c>
      <c r="M3689" t="b">
        <v>1</v>
      </c>
      <c r="N3689" t="s">
        <v>8251</v>
      </c>
      <c r="O3689" s="5">
        <f t="shared" si="353"/>
        <v>100.245</v>
      </c>
      <c r="P3689" s="6">
        <f t="shared" si="347"/>
        <v>200.49</v>
      </c>
      <c r="Q3689" t="str">
        <f t="shared" si="348"/>
        <v>theater</v>
      </c>
      <c r="R3689" t="str">
        <f t="shared" si="349"/>
        <v>plays</v>
      </c>
      <c r="S3689" s="10">
        <f t="shared" si="350"/>
        <v>41787.218229166669</v>
      </c>
      <c r="T3689" s="10">
        <f t="shared" si="35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8227</v>
      </c>
      <c r="I3690">
        <v>1407524004</v>
      </c>
      <c r="J3690">
        <v>1404932004</v>
      </c>
      <c r="K3690" t="b">
        <v>0</v>
      </c>
      <c r="L3690" s="7">
        <v>39</v>
      </c>
      <c r="M3690" t="b">
        <v>1</v>
      </c>
      <c r="N3690" t="s">
        <v>8251</v>
      </c>
      <c r="O3690" s="5">
        <f t="shared" si="353"/>
        <v>109.16666666666666</v>
      </c>
      <c r="P3690" s="6">
        <f t="shared" si="347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50"/>
        <v>41829.787083333329</v>
      </c>
      <c r="T3690" s="10">
        <f t="shared" si="35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8226</v>
      </c>
      <c r="I3691">
        <v>1434925500</v>
      </c>
      <c r="J3691">
        <v>1432410639</v>
      </c>
      <c r="K3691" t="b">
        <v>0</v>
      </c>
      <c r="L3691" s="7">
        <v>62</v>
      </c>
      <c r="M3691" t="b">
        <v>1</v>
      </c>
      <c r="N3691" t="s">
        <v>8251</v>
      </c>
      <c r="O3691" s="5">
        <f t="shared" si="353"/>
        <v>118.33333333333333</v>
      </c>
      <c r="P3691" s="6">
        <f t="shared" si="347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50"/>
        <v>42147.826840277776</v>
      </c>
      <c r="T3691" s="10">
        <f t="shared" si="35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8226</v>
      </c>
      <c r="I3692">
        <v>1417101683</v>
      </c>
      <c r="J3692">
        <v>1414506083</v>
      </c>
      <c r="K3692" t="b">
        <v>0</v>
      </c>
      <c r="L3692" s="7">
        <v>31</v>
      </c>
      <c r="M3692" t="b">
        <v>1</v>
      </c>
      <c r="N3692" t="s">
        <v>8251</v>
      </c>
      <c r="O3692" s="5">
        <f t="shared" si="353"/>
        <v>120</v>
      </c>
      <c r="P3692" s="6">
        <f t="shared" si="347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50"/>
        <v>41940.598182870373</v>
      </c>
      <c r="T3692" s="10">
        <f t="shared" si="35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8226</v>
      </c>
      <c r="I3693">
        <v>1425272340</v>
      </c>
      <c r="J3693">
        <v>1421426929</v>
      </c>
      <c r="K3693" t="b">
        <v>0</v>
      </c>
      <c r="L3693" s="7">
        <v>274</v>
      </c>
      <c r="M3693" t="b">
        <v>1</v>
      </c>
      <c r="N3693" t="s">
        <v>8251</v>
      </c>
      <c r="O3693" s="5">
        <f t="shared" si="353"/>
        <v>127.96000000000001</v>
      </c>
      <c r="P3693" s="6">
        <f t="shared" si="347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50"/>
        <v>42020.700567129628</v>
      </c>
      <c r="T3693" s="10">
        <f t="shared" si="35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8226</v>
      </c>
      <c r="I3694">
        <v>1411084800</v>
      </c>
      <c r="J3694">
        <v>1410304179</v>
      </c>
      <c r="K3694" t="b">
        <v>0</v>
      </c>
      <c r="L3694" s="7">
        <v>17</v>
      </c>
      <c r="M3694" t="b">
        <v>1</v>
      </c>
      <c r="N3694" t="s">
        <v>8251</v>
      </c>
      <c r="O3694" s="5">
        <f t="shared" si="353"/>
        <v>126</v>
      </c>
      <c r="P3694" s="6">
        <f t="shared" si="347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50"/>
        <v>41891.96503472222</v>
      </c>
      <c r="T3694" s="10">
        <f t="shared" si="35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8227</v>
      </c>
      <c r="I3695">
        <v>1448922600</v>
      </c>
      <c r="J3695">
        <v>1446352529</v>
      </c>
      <c r="K3695" t="b">
        <v>0</v>
      </c>
      <c r="L3695" s="7">
        <v>14</v>
      </c>
      <c r="M3695" t="b">
        <v>1</v>
      </c>
      <c r="N3695" t="s">
        <v>8251</v>
      </c>
      <c r="O3695" s="5">
        <f t="shared" si="353"/>
        <v>129.12912912912913</v>
      </c>
      <c r="P3695" s="6">
        <f t="shared" si="347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50"/>
        <v>42309.191307870366</v>
      </c>
      <c r="T3695" s="10">
        <f t="shared" si="35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8226</v>
      </c>
      <c r="I3696">
        <v>1465178400</v>
      </c>
      <c r="J3696">
        <v>1461985967</v>
      </c>
      <c r="K3696" t="b">
        <v>0</v>
      </c>
      <c r="L3696" s="7">
        <v>60</v>
      </c>
      <c r="M3696" t="b">
        <v>1</v>
      </c>
      <c r="N3696" t="s">
        <v>8251</v>
      </c>
      <c r="O3696" s="5">
        <f t="shared" si="353"/>
        <v>107.42857142857143</v>
      </c>
      <c r="P3696" s="6">
        <f t="shared" si="347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50"/>
        <v>42490.133877314816</v>
      </c>
      <c r="T3696" s="10">
        <f t="shared" si="35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8226</v>
      </c>
      <c r="I3697">
        <v>1421009610</v>
      </c>
      <c r="J3697">
        <v>1419281610</v>
      </c>
      <c r="K3697" t="b">
        <v>0</v>
      </c>
      <c r="L3697" s="7">
        <v>33</v>
      </c>
      <c r="M3697" t="b">
        <v>1</v>
      </c>
      <c r="N3697" t="s">
        <v>8251</v>
      </c>
      <c r="O3697" s="5">
        <f t="shared" si="353"/>
        <v>100.125</v>
      </c>
      <c r="P3697" s="6">
        <f t="shared" si="347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50"/>
        <v>41995.870486111111</v>
      </c>
      <c r="T3697" s="10">
        <f t="shared" si="35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8227</v>
      </c>
      <c r="I3698">
        <v>1423838916</v>
      </c>
      <c r="J3698">
        <v>1418654916</v>
      </c>
      <c r="K3698" t="b">
        <v>0</v>
      </c>
      <c r="L3698" s="7">
        <v>78</v>
      </c>
      <c r="M3698" t="b">
        <v>1</v>
      </c>
      <c r="N3698" t="s">
        <v>8251</v>
      </c>
      <c r="O3698" s="5">
        <f t="shared" si="353"/>
        <v>155</v>
      </c>
      <c r="P3698" s="6">
        <f t="shared" si="347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50"/>
        <v>41988.617083333331</v>
      </c>
      <c r="T3698" s="10">
        <f t="shared" si="35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8227</v>
      </c>
      <c r="I3699">
        <v>1462878648</v>
      </c>
      <c r="J3699">
        <v>1461064248</v>
      </c>
      <c r="K3699" t="b">
        <v>0</v>
      </c>
      <c r="L3699" s="7">
        <v>30</v>
      </c>
      <c r="M3699" t="b">
        <v>1</v>
      </c>
      <c r="N3699" t="s">
        <v>8251</v>
      </c>
      <c r="O3699" s="5">
        <f t="shared" si="353"/>
        <v>108</v>
      </c>
      <c r="P3699" s="6">
        <f t="shared" si="347"/>
        <v>72</v>
      </c>
      <c r="Q3699" t="str">
        <f t="shared" si="348"/>
        <v>theater</v>
      </c>
      <c r="R3699" t="str">
        <f t="shared" si="349"/>
        <v>plays</v>
      </c>
      <c r="S3699" s="10">
        <f t="shared" si="350"/>
        <v>42479.465833333335</v>
      </c>
      <c r="T3699" s="10">
        <f t="shared" si="35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8226</v>
      </c>
      <c r="I3700">
        <v>1456946487</v>
      </c>
      <c r="J3700">
        <v>1454354487</v>
      </c>
      <c r="K3700" t="b">
        <v>0</v>
      </c>
      <c r="L3700" s="7">
        <v>136</v>
      </c>
      <c r="M3700" t="b">
        <v>1</v>
      </c>
      <c r="N3700" t="s">
        <v>8251</v>
      </c>
      <c r="O3700" s="5">
        <f t="shared" si="353"/>
        <v>110.52</v>
      </c>
      <c r="P3700" s="6">
        <f t="shared" si="347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50"/>
        <v>42401.806562500002</v>
      </c>
      <c r="T3700" s="10">
        <f t="shared" si="35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8226</v>
      </c>
      <c r="I3701">
        <v>1413383216</v>
      </c>
      <c r="J3701">
        <v>1410791216</v>
      </c>
      <c r="K3701" t="b">
        <v>0</v>
      </c>
      <c r="L3701" s="7">
        <v>40</v>
      </c>
      <c r="M3701" t="b">
        <v>1</v>
      </c>
      <c r="N3701" t="s">
        <v>8251</v>
      </c>
      <c r="O3701" s="5">
        <f t="shared" si="353"/>
        <v>100.8</v>
      </c>
      <c r="P3701" s="6">
        <f t="shared" si="347"/>
        <v>63</v>
      </c>
      <c r="Q3701" t="str">
        <f t="shared" si="348"/>
        <v>theater</v>
      </c>
      <c r="R3701" t="str">
        <f t="shared" si="349"/>
        <v>plays</v>
      </c>
      <c r="S3701" s="10">
        <f t="shared" si="350"/>
        <v>41897.602037037039</v>
      </c>
      <c r="T3701" s="10">
        <f t="shared" si="35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8226</v>
      </c>
      <c r="I3702">
        <v>1412092800</v>
      </c>
      <c r="J3702">
        <v>1409493800</v>
      </c>
      <c r="K3702" t="b">
        <v>0</v>
      </c>
      <c r="L3702" s="7">
        <v>18</v>
      </c>
      <c r="M3702" t="b">
        <v>1</v>
      </c>
      <c r="N3702" t="s">
        <v>8251</v>
      </c>
      <c r="O3702" s="5">
        <f t="shared" si="353"/>
        <v>121.2</v>
      </c>
      <c r="P3702" s="6">
        <f t="shared" si="347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50"/>
        <v>41882.585648148146</v>
      </c>
      <c r="T3702" s="10">
        <f t="shared" si="35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8227</v>
      </c>
      <c r="I3703">
        <v>1433422793</v>
      </c>
      <c r="J3703">
        <v>1430830793</v>
      </c>
      <c r="K3703" t="b">
        <v>0</v>
      </c>
      <c r="L3703" s="7">
        <v>39</v>
      </c>
      <c r="M3703" t="b">
        <v>1</v>
      </c>
      <c r="N3703" t="s">
        <v>8251</v>
      </c>
      <c r="O3703" s="5">
        <f t="shared" si="353"/>
        <v>100.33333333333334</v>
      </c>
      <c r="P3703" s="6">
        <f t="shared" si="347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50"/>
        <v>42129.541585648149</v>
      </c>
      <c r="T3703" s="10">
        <f t="shared" si="35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8227</v>
      </c>
      <c r="I3704">
        <v>1468191540</v>
      </c>
      <c r="J3704">
        <v>1464958484</v>
      </c>
      <c r="K3704" t="b">
        <v>0</v>
      </c>
      <c r="L3704" s="7">
        <v>21</v>
      </c>
      <c r="M3704" t="b">
        <v>1</v>
      </c>
      <c r="N3704" t="s">
        <v>8251</v>
      </c>
      <c r="O3704" s="5">
        <f t="shared" si="353"/>
        <v>109.16666666666666</v>
      </c>
      <c r="P3704" s="6">
        <f t="shared" si="347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50"/>
        <v>42524.53800925926</v>
      </c>
      <c r="T3704" s="10">
        <f t="shared" si="35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8226</v>
      </c>
      <c r="I3705">
        <v>1471071540</v>
      </c>
      <c r="J3705">
        <v>1467720388</v>
      </c>
      <c r="K3705" t="b">
        <v>0</v>
      </c>
      <c r="L3705" s="7">
        <v>30</v>
      </c>
      <c r="M3705" t="b">
        <v>1</v>
      </c>
      <c r="N3705" t="s">
        <v>8251</v>
      </c>
      <c r="O3705" s="5">
        <f t="shared" si="353"/>
        <v>123.42857142857142</v>
      </c>
      <c r="P3705" s="6">
        <f t="shared" si="347"/>
        <v>43.2</v>
      </c>
      <c r="Q3705" t="str">
        <f t="shared" si="348"/>
        <v>theater</v>
      </c>
      <c r="R3705" t="str">
        <f t="shared" si="349"/>
        <v>plays</v>
      </c>
      <c r="S3705" s="10">
        <f t="shared" si="350"/>
        <v>42556.504490740743</v>
      </c>
      <c r="T3705" s="10">
        <f t="shared" si="35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8227</v>
      </c>
      <c r="I3706">
        <v>1464712394</v>
      </c>
      <c r="J3706">
        <v>1459528394</v>
      </c>
      <c r="K3706" t="b">
        <v>0</v>
      </c>
      <c r="L3706" s="7">
        <v>27</v>
      </c>
      <c r="M3706" t="b">
        <v>1</v>
      </c>
      <c r="N3706" t="s">
        <v>8251</v>
      </c>
      <c r="O3706" s="5">
        <f t="shared" si="353"/>
        <v>136.33666666666667</v>
      </c>
      <c r="P3706" s="6">
        <f t="shared" si="347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50"/>
        <v>42461.689745370371</v>
      </c>
      <c r="T3706" s="10">
        <f t="shared" si="35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8226</v>
      </c>
      <c r="I3707">
        <v>1403546400</v>
      </c>
      <c r="J3707">
        <v>1401714114</v>
      </c>
      <c r="K3707" t="b">
        <v>0</v>
      </c>
      <c r="L3707" s="7">
        <v>35</v>
      </c>
      <c r="M3707" t="b">
        <v>1</v>
      </c>
      <c r="N3707" t="s">
        <v>8251</v>
      </c>
      <c r="O3707" s="5">
        <f t="shared" si="353"/>
        <v>103.46657233816768</v>
      </c>
      <c r="P3707" s="6">
        <f t="shared" si="347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50"/>
        <v>41792.542986111112</v>
      </c>
      <c r="T3707" s="10">
        <f t="shared" si="35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8226</v>
      </c>
      <c r="I3708">
        <v>1410558949</v>
      </c>
      <c r="J3708">
        <v>1409262949</v>
      </c>
      <c r="K3708" t="b">
        <v>0</v>
      </c>
      <c r="L3708" s="7">
        <v>13</v>
      </c>
      <c r="M3708" t="b">
        <v>1</v>
      </c>
      <c r="N3708" t="s">
        <v>8251</v>
      </c>
      <c r="O3708" s="5">
        <f t="shared" si="353"/>
        <v>121.33333333333334</v>
      </c>
      <c r="P3708" s="6">
        <f t="shared" si="347"/>
        <v>140</v>
      </c>
      <c r="Q3708" t="str">
        <f t="shared" si="348"/>
        <v>theater</v>
      </c>
      <c r="R3708" t="str">
        <f t="shared" si="349"/>
        <v>plays</v>
      </c>
      <c r="S3708" s="10">
        <f t="shared" si="350"/>
        <v>41879.913761574076</v>
      </c>
      <c r="T3708" s="10">
        <f t="shared" si="35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8226</v>
      </c>
      <c r="I3709">
        <v>1469165160</v>
      </c>
      <c r="J3709">
        <v>1467335378</v>
      </c>
      <c r="K3709" t="b">
        <v>0</v>
      </c>
      <c r="L3709" s="7">
        <v>23</v>
      </c>
      <c r="M3709" t="b">
        <v>1</v>
      </c>
      <c r="N3709" t="s">
        <v>8251</v>
      </c>
      <c r="O3709" s="5">
        <f t="shared" si="353"/>
        <v>186</v>
      </c>
      <c r="P3709" s="6">
        <f t="shared" si="347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50"/>
        <v>42552.048356481479</v>
      </c>
      <c r="T3709" s="10">
        <f t="shared" si="35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8226</v>
      </c>
      <c r="I3710">
        <v>1404444286</v>
      </c>
      <c r="J3710">
        <v>1403234686</v>
      </c>
      <c r="K3710" t="b">
        <v>0</v>
      </c>
      <c r="L3710" s="7">
        <v>39</v>
      </c>
      <c r="M3710" t="b">
        <v>1</v>
      </c>
      <c r="N3710" t="s">
        <v>8251</v>
      </c>
      <c r="O3710" s="5">
        <f t="shared" si="353"/>
        <v>300</v>
      </c>
      <c r="P3710" s="6">
        <f t="shared" si="347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50"/>
        <v>41810.142199074071</v>
      </c>
      <c r="T3710" s="10">
        <f t="shared" si="35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8227</v>
      </c>
      <c r="I3711">
        <v>1403715546</v>
      </c>
      <c r="J3711">
        <v>1401123546</v>
      </c>
      <c r="K3711" t="b">
        <v>0</v>
      </c>
      <c r="L3711" s="7">
        <v>35</v>
      </c>
      <c r="M3711" t="b">
        <v>1</v>
      </c>
      <c r="N3711" t="s">
        <v>8251</v>
      </c>
      <c r="O3711" s="5">
        <f t="shared" si="353"/>
        <v>108.25</v>
      </c>
      <c r="P3711" s="6">
        <f t="shared" si="347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50"/>
        <v>41785.707708333335</v>
      </c>
      <c r="T3711" s="10">
        <f t="shared" si="35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8226</v>
      </c>
      <c r="I3712">
        <v>1428068988</v>
      </c>
      <c r="J3712">
        <v>1425908988</v>
      </c>
      <c r="K3712" t="b">
        <v>0</v>
      </c>
      <c r="L3712" s="7">
        <v>27</v>
      </c>
      <c r="M3712" t="b">
        <v>1</v>
      </c>
      <c r="N3712" t="s">
        <v>8251</v>
      </c>
      <c r="O3712" s="5">
        <f t="shared" si="353"/>
        <v>141.15384615384616</v>
      </c>
      <c r="P3712" s="6">
        <f t="shared" si="347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50"/>
        <v>42072.576249999998</v>
      </c>
      <c r="T3712" s="10">
        <f t="shared" si="35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8226</v>
      </c>
      <c r="I3713">
        <v>1402848000</v>
      </c>
      <c r="J3713">
        <v>1400606573</v>
      </c>
      <c r="K3713" t="b">
        <v>0</v>
      </c>
      <c r="L3713" s="7">
        <v>21</v>
      </c>
      <c r="M3713" t="b">
        <v>1</v>
      </c>
      <c r="N3713" t="s">
        <v>8251</v>
      </c>
      <c r="O3713" s="5">
        <f t="shared" si="353"/>
        <v>113.99999999999999</v>
      </c>
      <c r="P3713" s="6">
        <f t="shared" si="347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50"/>
        <v>41779.724224537036</v>
      </c>
      <c r="T3713" s="10">
        <f t="shared" si="35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8226</v>
      </c>
      <c r="I3714">
        <v>1433055540</v>
      </c>
      <c r="J3714">
        <v>1431230867</v>
      </c>
      <c r="K3714" t="b">
        <v>0</v>
      </c>
      <c r="L3714" s="7">
        <v>104</v>
      </c>
      <c r="M3714" t="b">
        <v>1</v>
      </c>
      <c r="N3714" t="s">
        <v>8251</v>
      </c>
      <c r="O3714" s="5">
        <f t="shared" si="353"/>
        <v>153.73333333333335</v>
      </c>
      <c r="P3714" s="6">
        <f t="shared" si="347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50"/>
        <v>42134.172071759262</v>
      </c>
      <c r="T3714" s="10">
        <f t="shared" si="35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8226</v>
      </c>
      <c r="I3715">
        <v>1465062166</v>
      </c>
      <c r="J3715">
        <v>1463334166</v>
      </c>
      <c r="K3715" t="b">
        <v>0</v>
      </c>
      <c r="L3715" s="7">
        <v>19</v>
      </c>
      <c r="M3715" t="b">
        <v>1</v>
      </c>
      <c r="N3715" t="s">
        <v>8251</v>
      </c>
      <c r="O3715" s="5">
        <f t="shared" si="353"/>
        <v>101.49999999999999</v>
      </c>
      <c r="P3715" s="6">
        <f t="shared" ref="P3715:P3778" si="354">IF(L3715,E3715/L3715,0)</f>
        <v>106.84210526315789</v>
      </c>
      <c r="Q3715" t="str">
        <f t="shared" ref="Q3715:Q3778" si="355">LEFT(N3715,SEARCH("/",N3715,1)-1)</f>
        <v>theater</v>
      </c>
      <c r="R3715" t="str">
        <f t="shared" ref="R3715:R3778" si="356">RIGHT(N3715,LEN(N3715)-SEARCH("/",N3715))</f>
        <v>plays</v>
      </c>
      <c r="S3715" s="10">
        <f t="shared" ref="S3715:S3778" si="357">(((J3715/60)/60/24)+DATE(1970,1,1))</f>
        <v>42505.738032407404</v>
      </c>
      <c r="T3715" s="10">
        <f t="shared" ref="T3715:T3778" si="358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8226</v>
      </c>
      <c r="I3716">
        <v>1432612740</v>
      </c>
      <c r="J3716">
        <v>1429881667</v>
      </c>
      <c r="K3716" t="b">
        <v>0</v>
      </c>
      <c r="L3716" s="7">
        <v>97</v>
      </c>
      <c r="M3716" t="b">
        <v>1</v>
      </c>
      <c r="N3716" t="s">
        <v>8251</v>
      </c>
      <c r="O3716" s="5">
        <f t="shared" si="353"/>
        <v>102.35000000000001</v>
      </c>
      <c r="P3716" s="6">
        <f t="shared" si="354"/>
        <v>105.51546391752578</v>
      </c>
      <c r="Q3716" t="str">
        <f t="shared" si="355"/>
        <v>theater</v>
      </c>
      <c r="R3716" t="str">
        <f t="shared" si="356"/>
        <v>plays</v>
      </c>
      <c r="S3716" s="10">
        <f t="shared" si="357"/>
        <v>42118.556331018524</v>
      </c>
      <c r="T3716" s="10">
        <f t="shared" si="35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8227</v>
      </c>
      <c r="I3717">
        <v>1427806320</v>
      </c>
      <c r="J3717">
        <v>1422834819</v>
      </c>
      <c r="K3717" t="b">
        <v>0</v>
      </c>
      <c r="L3717" s="7">
        <v>27</v>
      </c>
      <c r="M3717" t="b">
        <v>1</v>
      </c>
      <c r="N3717" t="s">
        <v>8251</v>
      </c>
      <c r="O3717" s="5">
        <f t="shared" si="353"/>
        <v>102.57142857142858</v>
      </c>
      <c r="P3717" s="6">
        <f t="shared" si="354"/>
        <v>132.96296296296296</v>
      </c>
      <c r="Q3717" t="str">
        <f t="shared" si="355"/>
        <v>theater</v>
      </c>
      <c r="R3717" t="str">
        <f t="shared" si="356"/>
        <v>plays</v>
      </c>
      <c r="S3717" s="10">
        <f t="shared" si="357"/>
        <v>42036.995590277773</v>
      </c>
      <c r="T3717" s="10">
        <f t="shared" si="35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8226</v>
      </c>
      <c r="I3718">
        <v>1453411109</v>
      </c>
      <c r="J3718">
        <v>1450819109</v>
      </c>
      <c r="K3718" t="b">
        <v>0</v>
      </c>
      <c r="L3718" s="7">
        <v>24</v>
      </c>
      <c r="M3718" t="b">
        <v>1</v>
      </c>
      <c r="N3718" t="s">
        <v>8251</v>
      </c>
      <c r="O3718" s="5">
        <f t="shared" si="353"/>
        <v>155.75</v>
      </c>
      <c r="P3718" s="6">
        <f t="shared" si="354"/>
        <v>51.916666666666664</v>
      </c>
      <c r="Q3718" t="str">
        <f t="shared" si="355"/>
        <v>theater</v>
      </c>
      <c r="R3718" t="str">
        <f t="shared" si="356"/>
        <v>plays</v>
      </c>
      <c r="S3718" s="10">
        <f t="shared" si="357"/>
        <v>42360.887835648144</v>
      </c>
      <c r="T3718" s="10">
        <f t="shared" si="35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8227</v>
      </c>
      <c r="I3719">
        <v>1431204449</v>
      </c>
      <c r="J3719">
        <v>1428526049</v>
      </c>
      <c r="K3719" t="b">
        <v>0</v>
      </c>
      <c r="L3719" s="7">
        <v>13</v>
      </c>
      <c r="M3719" t="b">
        <v>1</v>
      </c>
      <c r="N3719" t="s">
        <v>8251</v>
      </c>
      <c r="O3719" s="5">
        <f t="shared" si="353"/>
        <v>100.75</v>
      </c>
      <c r="P3719" s="6">
        <f t="shared" si="354"/>
        <v>310</v>
      </c>
      <c r="Q3719" t="str">
        <f t="shared" si="355"/>
        <v>theater</v>
      </c>
      <c r="R3719" t="str">
        <f t="shared" si="356"/>
        <v>plays</v>
      </c>
      <c r="S3719" s="10">
        <f t="shared" si="357"/>
        <v>42102.866307870368</v>
      </c>
      <c r="T3719" s="10">
        <f t="shared" si="35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8227</v>
      </c>
      <c r="I3720">
        <v>1425057075</v>
      </c>
      <c r="J3720">
        <v>1422465075</v>
      </c>
      <c r="K3720" t="b">
        <v>0</v>
      </c>
      <c r="L3720" s="7">
        <v>46</v>
      </c>
      <c r="M3720" t="b">
        <v>1</v>
      </c>
      <c r="N3720" t="s">
        <v>8251</v>
      </c>
      <c r="O3720" s="5">
        <f t="shared" si="353"/>
        <v>239.4</v>
      </c>
      <c r="P3720" s="6">
        <f t="shared" si="354"/>
        <v>26.021739130434781</v>
      </c>
      <c r="Q3720" t="str">
        <f t="shared" si="355"/>
        <v>theater</v>
      </c>
      <c r="R3720" t="str">
        <f t="shared" si="356"/>
        <v>plays</v>
      </c>
      <c r="S3720" s="10">
        <f t="shared" si="357"/>
        <v>42032.716145833328</v>
      </c>
      <c r="T3720" s="10">
        <f t="shared" si="35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8227</v>
      </c>
      <c r="I3721">
        <v>1434994266</v>
      </c>
      <c r="J3721">
        <v>1432402266</v>
      </c>
      <c r="K3721" t="b">
        <v>0</v>
      </c>
      <c r="L3721" s="7">
        <v>4</v>
      </c>
      <c r="M3721" t="b">
        <v>1</v>
      </c>
      <c r="N3721" t="s">
        <v>8251</v>
      </c>
      <c r="O3721" s="5">
        <f t="shared" si="353"/>
        <v>210</v>
      </c>
      <c r="P3721" s="6">
        <f t="shared" si="354"/>
        <v>105</v>
      </c>
      <c r="Q3721" t="str">
        <f t="shared" si="355"/>
        <v>theater</v>
      </c>
      <c r="R3721" t="str">
        <f t="shared" si="356"/>
        <v>plays</v>
      </c>
      <c r="S3721" s="10">
        <f t="shared" si="357"/>
        <v>42147.729930555557</v>
      </c>
      <c r="T3721" s="10">
        <f t="shared" si="35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8226</v>
      </c>
      <c r="I3722">
        <v>1435881006</v>
      </c>
      <c r="J3722">
        <v>1433980206</v>
      </c>
      <c r="K3722" t="b">
        <v>0</v>
      </c>
      <c r="L3722" s="7">
        <v>40</v>
      </c>
      <c r="M3722" t="b">
        <v>1</v>
      </c>
      <c r="N3722" t="s">
        <v>8251</v>
      </c>
      <c r="O3722" s="5">
        <f t="shared" si="353"/>
        <v>104.51515151515152</v>
      </c>
      <c r="P3722" s="6">
        <f t="shared" si="354"/>
        <v>86.224999999999994</v>
      </c>
      <c r="Q3722" t="str">
        <f t="shared" si="355"/>
        <v>theater</v>
      </c>
      <c r="R3722" t="str">
        <f t="shared" si="356"/>
        <v>plays</v>
      </c>
      <c r="S3722" s="10">
        <f t="shared" si="357"/>
        <v>42165.993125000001</v>
      </c>
      <c r="T3722" s="10">
        <f t="shared" si="35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8226</v>
      </c>
      <c r="I3723">
        <v>1415230084</v>
      </c>
      <c r="J3723">
        <v>1413412084</v>
      </c>
      <c r="K3723" t="b">
        <v>0</v>
      </c>
      <c r="L3723" s="7">
        <v>44</v>
      </c>
      <c r="M3723" t="b">
        <v>1</v>
      </c>
      <c r="N3723" t="s">
        <v>8251</v>
      </c>
      <c r="O3723" s="5">
        <f t="shared" si="353"/>
        <v>100.8</v>
      </c>
      <c r="P3723" s="6">
        <f t="shared" si="354"/>
        <v>114.54545454545455</v>
      </c>
      <c r="Q3723" t="str">
        <f t="shared" si="355"/>
        <v>theater</v>
      </c>
      <c r="R3723" t="str">
        <f t="shared" si="356"/>
        <v>plays</v>
      </c>
      <c r="S3723" s="10">
        <f t="shared" si="357"/>
        <v>41927.936157407406</v>
      </c>
      <c r="T3723" s="10">
        <f t="shared" si="35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8224</v>
      </c>
      <c r="H3724" t="s">
        <v>8231</v>
      </c>
      <c r="I3724">
        <v>1455231540</v>
      </c>
      <c r="J3724">
        <v>1452614847</v>
      </c>
      <c r="K3724" t="b">
        <v>0</v>
      </c>
      <c r="L3724" s="7">
        <v>35</v>
      </c>
      <c r="M3724" t="b">
        <v>1</v>
      </c>
      <c r="N3724" t="s">
        <v>8251</v>
      </c>
      <c r="O3724" s="5">
        <f t="shared" si="353"/>
        <v>111.20000000000002</v>
      </c>
      <c r="P3724" s="6">
        <f t="shared" si="354"/>
        <v>47.657142857142858</v>
      </c>
      <c r="Q3724" t="str">
        <f t="shared" si="355"/>
        <v>theater</v>
      </c>
      <c r="R3724" t="str">
        <f t="shared" si="356"/>
        <v>plays</v>
      </c>
      <c r="S3724" s="10">
        <f t="shared" si="357"/>
        <v>42381.671840277777</v>
      </c>
      <c r="T3724" s="10">
        <f t="shared" si="35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8227</v>
      </c>
      <c r="I3725">
        <v>1417374262</v>
      </c>
      <c r="J3725">
        <v>1414778662</v>
      </c>
      <c r="K3725" t="b">
        <v>0</v>
      </c>
      <c r="L3725" s="7">
        <v>63</v>
      </c>
      <c r="M3725" t="b">
        <v>1</v>
      </c>
      <c r="N3725" t="s">
        <v>8251</v>
      </c>
      <c r="O3725" s="5">
        <f t="shared" si="353"/>
        <v>102.04444444444445</v>
      </c>
      <c r="P3725" s="6">
        <f t="shared" si="354"/>
        <v>72.888888888888886</v>
      </c>
      <c r="Q3725" t="str">
        <f t="shared" si="355"/>
        <v>theater</v>
      </c>
      <c r="R3725" t="str">
        <f t="shared" si="356"/>
        <v>plays</v>
      </c>
      <c r="S3725" s="10">
        <f t="shared" si="357"/>
        <v>41943.753032407411</v>
      </c>
      <c r="T3725" s="10">
        <f t="shared" si="35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8227</v>
      </c>
      <c r="I3726">
        <v>1462402800</v>
      </c>
      <c r="J3726">
        <v>1459856860</v>
      </c>
      <c r="K3726" t="b">
        <v>0</v>
      </c>
      <c r="L3726" s="7">
        <v>89</v>
      </c>
      <c r="M3726" t="b">
        <v>1</v>
      </c>
      <c r="N3726" t="s">
        <v>8251</v>
      </c>
      <c r="O3726" s="5">
        <f t="shared" si="353"/>
        <v>102.54767441860466</v>
      </c>
      <c r="P3726" s="6">
        <f t="shared" si="354"/>
        <v>49.545505617977533</v>
      </c>
      <c r="Q3726" t="str">
        <f t="shared" si="355"/>
        <v>theater</v>
      </c>
      <c r="R3726" t="str">
        <f t="shared" si="356"/>
        <v>plays</v>
      </c>
      <c r="S3726" s="10">
        <f t="shared" si="357"/>
        <v>42465.491435185191</v>
      </c>
      <c r="T3726" s="10">
        <f t="shared" si="35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8227</v>
      </c>
      <c r="I3727">
        <v>1455831000</v>
      </c>
      <c r="J3727">
        <v>1454366467</v>
      </c>
      <c r="K3727" t="b">
        <v>0</v>
      </c>
      <c r="L3727" s="7">
        <v>15</v>
      </c>
      <c r="M3727" t="b">
        <v>1</v>
      </c>
      <c r="N3727" t="s">
        <v>8251</v>
      </c>
      <c r="O3727" s="5">
        <f t="shared" si="353"/>
        <v>127</v>
      </c>
      <c r="P3727" s="6">
        <f t="shared" si="354"/>
        <v>25.4</v>
      </c>
      <c r="Q3727" t="str">
        <f t="shared" si="355"/>
        <v>theater</v>
      </c>
      <c r="R3727" t="str">
        <f t="shared" si="356"/>
        <v>plays</v>
      </c>
      <c r="S3727" s="10">
        <f t="shared" si="357"/>
        <v>42401.945219907408</v>
      </c>
      <c r="T3727" s="10">
        <f t="shared" si="35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8226</v>
      </c>
      <c r="I3728">
        <v>1461963600</v>
      </c>
      <c r="J3728">
        <v>1459567371</v>
      </c>
      <c r="K3728" t="b">
        <v>0</v>
      </c>
      <c r="L3728" s="7">
        <v>46</v>
      </c>
      <c r="M3728" t="b">
        <v>1</v>
      </c>
      <c r="N3728" t="s">
        <v>8251</v>
      </c>
      <c r="O3728" s="5">
        <f t="shared" si="353"/>
        <v>338.70588235294122</v>
      </c>
      <c r="P3728" s="6">
        <f t="shared" si="354"/>
        <v>62.586956521739133</v>
      </c>
      <c r="Q3728" t="str">
        <f t="shared" si="355"/>
        <v>theater</v>
      </c>
      <c r="R3728" t="str">
        <f t="shared" si="356"/>
        <v>plays</v>
      </c>
      <c r="S3728" s="10">
        <f t="shared" si="357"/>
        <v>42462.140868055561</v>
      </c>
      <c r="T3728" s="10">
        <f t="shared" si="358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8226</v>
      </c>
      <c r="I3729">
        <v>1476939300</v>
      </c>
      <c r="J3729">
        <v>1474273294</v>
      </c>
      <c r="K3729" t="b">
        <v>0</v>
      </c>
      <c r="L3729" s="7">
        <v>33</v>
      </c>
      <c r="M3729" t="b">
        <v>1</v>
      </c>
      <c r="N3729" t="s">
        <v>8251</v>
      </c>
      <c r="O3729" s="5">
        <f t="shared" si="353"/>
        <v>100.75</v>
      </c>
      <c r="P3729" s="6">
        <f t="shared" si="354"/>
        <v>61.060606060606062</v>
      </c>
      <c r="Q3729" t="str">
        <f t="shared" si="355"/>
        <v>theater</v>
      </c>
      <c r="R3729" t="str">
        <f t="shared" si="356"/>
        <v>plays</v>
      </c>
      <c r="S3729" s="10">
        <f t="shared" si="357"/>
        <v>42632.348310185189</v>
      </c>
      <c r="T3729" s="10">
        <f t="shared" si="358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8226</v>
      </c>
      <c r="I3730">
        <v>1439957176</v>
      </c>
      <c r="J3730">
        <v>1437365176</v>
      </c>
      <c r="K3730" t="b">
        <v>0</v>
      </c>
      <c r="L3730" s="7">
        <v>31</v>
      </c>
      <c r="M3730" t="b">
        <v>0</v>
      </c>
      <c r="N3730" t="s">
        <v>8251</v>
      </c>
      <c r="O3730" s="5">
        <f t="shared" si="353"/>
        <v>9.31</v>
      </c>
      <c r="P3730" s="6">
        <f t="shared" si="354"/>
        <v>60.064516129032256</v>
      </c>
      <c r="Q3730" t="str">
        <f t="shared" si="355"/>
        <v>theater</v>
      </c>
      <c r="R3730" t="str">
        <f t="shared" si="356"/>
        <v>plays</v>
      </c>
      <c r="S3730" s="10">
        <f t="shared" si="357"/>
        <v>42205.171018518522</v>
      </c>
      <c r="T3730" s="10">
        <f t="shared" si="358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8226</v>
      </c>
      <c r="I3731">
        <v>1427082912</v>
      </c>
      <c r="J3731">
        <v>1423198512</v>
      </c>
      <c r="K3731" t="b">
        <v>0</v>
      </c>
      <c r="L3731" s="7">
        <v>5</v>
      </c>
      <c r="M3731" t="b">
        <v>0</v>
      </c>
      <c r="N3731" t="s">
        <v>8251</v>
      </c>
      <c r="O3731" s="5">
        <f t="shared" si="353"/>
        <v>7.24</v>
      </c>
      <c r="P3731" s="6">
        <f t="shared" si="354"/>
        <v>72.400000000000006</v>
      </c>
      <c r="Q3731" t="str">
        <f t="shared" si="355"/>
        <v>theater</v>
      </c>
      <c r="R3731" t="str">
        <f t="shared" si="356"/>
        <v>plays</v>
      </c>
      <c r="S3731" s="10">
        <f t="shared" si="357"/>
        <v>42041.205000000002</v>
      </c>
      <c r="T3731" s="10">
        <f t="shared" si="358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8226</v>
      </c>
      <c r="I3732">
        <v>1439828159</v>
      </c>
      <c r="J3732">
        <v>1437236159</v>
      </c>
      <c r="K3732" t="b">
        <v>0</v>
      </c>
      <c r="L3732" s="7">
        <v>1</v>
      </c>
      <c r="M3732" t="b">
        <v>0</v>
      </c>
      <c r="N3732" t="s">
        <v>8251</v>
      </c>
      <c r="O3732" s="5">
        <f t="shared" si="353"/>
        <v>10</v>
      </c>
      <c r="P3732" s="6">
        <f t="shared" si="354"/>
        <v>100</v>
      </c>
      <c r="Q3732" t="str">
        <f t="shared" si="355"/>
        <v>theater</v>
      </c>
      <c r="R3732" t="str">
        <f t="shared" si="356"/>
        <v>plays</v>
      </c>
      <c r="S3732" s="10">
        <f t="shared" si="357"/>
        <v>42203.677766203706</v>
      </c>
      <c r="T3732" s="10">
        <f t="shared" si="358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8226</v>
      </c>
      <c r="I3733">
        <v>1420860180</v>
      </c>
      <c r="J3733">
        <v>1418234646</v>
      </c>
      <c r="K3733" t="b">
        <v>0</v>
      </c>
      <c r="L3733" s="7">
        <v>12</v>
      </c>
      <c r="M3733" t="b">
        <v>0</v>
      </c>
      <c r="N3733" t="s">
        <v>8251</v>
      </c>
      <c r="O3733" s="5">
        <f t="shared" si="353"/>
        <v>11.272727272727273</v>
      </c>
      <c r="P3733" s="6">
        <f t="shared" si="354"/>
        <v>51.666666666666664</v>
      </c>
      <c r="Q3733" t="str">
        <f t="shared" si="355"/>
        <v>theater</v>
      </c>
      <c r="R3733" t="str">
        <f t="shared" si="356"/>
        <v>plays</v>
      </c>
      <c r="S3733" s="10">
        <f t="shared" si="357"/>
        <v>41983.752847222218</v>
      </c>
      <c r="T3733" s="10">
        <f t="shared" si="35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8224</v>
      </c>
      <c r="H3734" t="s">
        <v>8229</v>
      </c>
      <c r="I3734">
        <v>1422100800</v>
      </c>
      <c r="J3734">
        <v>1416932133</v>
      </c>
      <c r="K3734" t="b">
        <v>0</v>
      </c>
      <c r="L3734" s="7">
        <v>4</v>
      </c>
      <c r="M3734" t="b">
        <v>0</v>
      </c>
      <c r="N3734" t="s">
        <v>8251</v>
      </c>
      <c r="O3734" s="5">
        <f t="shared" si="353"/>
        <v>15.411764705882353</v>
      </c>
      <c r="P3734" s="6">
        <f t="shared" si="354"/>
        <v>32.75</v>
      </c>
      <c r="Q3734" t="str">
        <f t="shared" si="355"/>
        <v>theater</v>
      </c>
      <c r="R3734" t="str">
        <f t="shared" si="356"/>
        <v>plays</v>
      </c>
      <c r="S3734" s="10">
        <f t="shared" si="357"/>
        <v>41968.677465277782</v>
      </c>
      <c r="T3734" s="10">
        <f t="shared" si="35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8226</v>
      </c>
      <c r="I3735">
        <v>1429396200</v>
      </c>
      <c r="J3735">
        <v>1428539708</v>
      </c>
      <c r="K3735" t="b">
        <v>0</v>
      </c>
      <c r="L3735" s="7">
        <v>0</v>
      </c>
      <c r="M3735" t="b">
        <v>0</v>
      </c>
      <c r="N3735" t="s">
        <v>8251</v>
      </c>
      <c r="O3735" s="5">
        <f t="shared" si="353"/>
        <v>0</v>
      </c>
      <c r="P3735" s="6">
        <f t="shared" si="354"/>
        <v>0</v>
      </c>
      <c r="Q3735" t="str">
        <f t="shared" si="355"/>
        <v>theater</v>
      </c>
      <c r="R3735" t="str">
        <f t="shared" si="356"/>
        <v>plays</v>
      </c>
      <c r="S3735" s="10">
        <f t="shared" si="357"/>
        <v>42103.024398148147</v>
      </c>
      <c r="T3735" s="10">
        <f t="shared" si="35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8226</v>
      </c>
      <c r="I3736">
        <v>1432589896</v>
      </c>
      <c r="J3736">
        <v>1427405896</v>
      </c>
      <c r="K3736" t="b">
        <v>0</v>
      </c>
      <c r="L3736" s="7">
        <v>7</v>
      </c>
      <c r="M3736" t="b">
        <v>0</v>
      </c>
      <c r="N3736" t="s">
        <v>8251</v>
      </c>
      <c r="O3736" s="5">
        <f t="shared" si="353"/>
        <v>28.466666666666669</v>
      </c>
      <c r="P3736" s="6">
        <f t="shared" si="354"/>
        <v>61</v>
      </c>
      <c r="Q3736" t="str">
        <f t="shared" si="355"/>
        <v>theater</v>
      </c>
      <c r="R3736" t="str">
        <f t="shared" si="356"/>
        <v>plays</v>
      </c>
      <c r="S3736" s="10">
        <f t="shared" si="357"/>
        <v>42089.901574074072</v>
      </c>
      <c r="T3736" s="10">
        <f t="shared" si="35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8224</v>
      </c>
      <c r="H3737" t="s">
        <v>8227</v>
      </c>
      <c r="I3737">
        <v>1432831089</v>
      </c>
      <c r="J3737">
        <v>1430239089</v>
      </c>
      <c r="K3737" t="b">
        <v>0</v>
      </c>
      <c r="L3737" s="7">
        <v>2</v>
      </c>
      <c r="M3737" t="b">
        <v>0</v>
      </c>
      <c r="N3737" t="s">
        <v>8251</v>
      </c>
      <c r="O3737" s="5">
        <f t="shared" si="353"/>
        <v>13.333333333333334</v>
      </c>
      <c r="P3737" s="6">
        <f t="shared" si="354"/>
        <v>10</v>
      </c>
      <c r="Q3737" t="str">
        <f t="shared" si="355"/>
        <v>theater</v>
      </c>
      <c r="R3737" t="str">
        <f t="shared" si="356"/>
        <v>plays</v>
      </c>
      <c r="S3737" s="10">
        <f t="shared" si="357"/>
        <v>42122.693159722221</v>
      </c>
      <c r="T3737" s="10">
        <f t="shared" si="35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8224</v>
      </c>
      <c r="H3738" t="s">
        <v>8227</v>
      </c>
      <c r="I3738">
        <v>1427133600</v>
      </c>
      <c r="J3738">
        <v>1423847093</v>
      </c>
      <c r="K3738" t="b">
        <v>0</v>
      </c>
      <c r="L3738" s="7">
        <v>1</v>
      </c>
      <c r="M3738" t="b">
        <v>0</v>
      </c>
      <c r="N3738" t="s">
        <v>8251</v>
      </c>
      <c r="O3738" s="5">
        <f t="shared" si="353"/>
        <v>0.66666666666666674</v>
      </c>
      <c r="P3738" s="6">
        <f t="shared" si="354"/>
        <v>10</v>
      </c>
      <c r="Q3738" t="str">
        <f t="shared" si="355"/>
        <v>theater</v>
      </c>
      <c r="R3738" t="str">
        <f t="shared" si="356"/>
        <v>plays</v>
      </c>
      <c r="S3738" s="10">
        <f t="shared" si="357"/>
        <v>42048.711724537032</v>
      </c>
      <c r="T3738" s="10">
        <f t="shared" si="35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8226</v>
      </c>
      <c r="I3739">
        <v>1447311540</v>
      </c>
      <c r="J3739">
        <v>1445358903</v>
      </c>
      <c r="K3739" t="b">
        <v>0</v>
      </c>
      <c r="L3739" s="7">
        <v>4</v>
      </c>
      <c r="M3739" t="b">
        <v>0</v>
      </c>
      <c r="N3739" t="s">
        <v>8251</v>
      </c>
      <c r="O3739" s="5">
        <f t="shared" si="353"/>
        <v>21.428571428571427</v>
      </c>
      <c r="P3739" s="6">
        <f t="shared" si="354"/>
        <v>37.5</v>
      </c>
      <c r="Q3739" t="str">
        <f t="shared" si="355"/>
        <v>theater</v>
      </c>
      <c r="R3739" t="str">
        <f t="shared" si="356"/>
        <v>plays</v>
      </c>
      <c r="S3739" s="10">
        <f t="shared" si="357"/>
        <v>42297.691006944442</v>
      </c>
      <c r="T3739" s="10">
        <f t="shared" si="35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8224</v>
      </c>
      <c r="H3740" t="s">
        <v>8227</v>
      </c>
      <c r="I3740">
        <v>1405461600</v>
      </c>
      <c r="J3740">
        <v>1403562705</v>
      </c>
      <c r="K3740" t="b">
        <v>0</v>
      </c>
      <c r="L3740" s="7">
        <v>6</v>
      </c>
      <c r="M3740" t="b">
        <v>0</v>
      </c>
      <c r="N3740" t="s">
        <v>8251</v>
      </c>
      <c r="O3740" s="5">
        <f t="shared" si="353"/>
        <v>18</v>
      </c>
      <c r="P3740" s="6">
        <f t="shared" si="354"/>
        <v>45</v>
      </c>
      <c r="Q3740" t="str">
        <f t="shared" si="355"/>
        <v>theater</v>
      </c>
      <c r="R3740" t="str">
        <f t="shared" si="356"/>
        <v>plays</v>
      </c>
      <c r="S3740" s="10">
        <f t="shared" si="357"/>
        <v>41813.938715277778</v>
      </c>
      <c r="T3740" s="10">
        <f t="shared" si="35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8224</v>
      </c>
      <c r="H3741" t="s">
        <v>8227</v>
      </c>
      <c r="I3741">
        <v>1468752468</v>
      </c>
      <c r="J3741">
        <v>1467024468</v>
      </c>
      <c r="K3741" t="b">
        <v>0</v>
      </c>
      <c r="L3741" s="7">
        <v>8</v>
      </c>
      <c r="M3741" t="b">
        <v>0</v>
      </c>
      <c r="N3741" t="s">
        <v>8251</v>
      </c>
      <c r="O3741" s="5">
        <f t="shared" ref="O3741:O3804" si="359">(E3741/D3741)*100</f>
        <v>20.125</v>
      </c>
      <c r="P3741" s="6">
        <f t="shared" si="354"/>
        <v>100.625</v>
      </c>
      <c r="Q3741" t="str">
        <f t="shared" si="355"/>
        <v>theater</v>
      </c>
      <c r="R3741" t="str">
        <f t="shared" si="356"/>
        <v>plays</v>
      </c>
      <c r="S3741" s="10">
        <f t="shared" si="357"/>
        <v>42548.449861111112</v>
      </c>
      <c r="T3741" s="10">
        <f t="shared" si="35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8226</v>
      </c>
      <c r="I3742">
        <v>1407808438</v>
      </c>
      <c r="J3742">
        <v>1405217355</v>
      </c>
      <c r="K3742" t="b">
        <v>0</v>
      </c>
      <c r="L3742" s="7">
        <v>14</v>
      </c>
      <c r="M3742" t="b">
        <v>0</v>
      </c>
      <c r="N3742" t="s">
        <v>8251</v>
      </c>
      <c r="O3742" s="5">
        <f t="shared" si="359"/>
        <v>17.899999999999999</v>
      </c>
      <c r="P3742" s="6">
        <f t="shared" si="354"/>
        <v>25.571428571428573</v>
      </c>
      <c r="Q3742" t="str">
        <f t="shared" si="355"/>
        <v>theater</v>
      </c>
      <c r="R3742" t="str">
        <f t="shared" si="356"/>
        <v>plays</v>
      </c>
      <c r="S3742" s="10">
        <f t="shared" si="357"/>
        <v>41833.089756944442</v>
      </c>
      <c r="T3742" s="10">
        <f t="shared" si="35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8226</v>
      </c>
      <c r="I3743">
        <v>1450389950</v>
      </c>
      <c r="J3743">
        <v>1447797950</v>
      </c>
      <c r="K3743" t="b">
        <v>0</v>
      </c>
      <c r="L3743" s="7">
        <v>0</v>
      </c>
      <c r="M3743" t="b">
        <v>0</v>
      </c>
      <c r="N3743" t="s">
        <v>8251</v>
      </c>
      <c r="O3743" s="5">
        <f t="shared" si="359"/>
        <v>0</v>
      </c>
      <c r="P3743" s="6">
        <f t="shared" si="354"/>
        <v>0</v>
      </c>
      <c r="Q3743" t="str">
        <f t="shared" si="355"/>
        <v>theater</v>
      </c>
      <c r="R3743" t="str">
        <f t="shared" si="356"/>
        <v>plays</v>
      </c>
      <c r="S3743" s="10">
        <f t="shared" si="357"/>
        <v>42325.920717592591</v>
      </c>
      <c r="T3743" s="10">
        <f t="shared" si="35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8226</v>
      </c>
      <c r="I3744">
        <v>1409980144</v>
      </c>
      <c r="J3744">
        <v>1407388144</v>
      </c>
      <c r="K3744" t="b">
        <v>0</v>
      </c>
      <c r="L3744" s="7">
        <v>4</v>
      </c>
      <c r="M3744" t="b">
        <v>0</v>
      </c>
      <c r="N3744" t="s">
        <v>8251</v>
      </c>
      <c r="O3744" s="5">
        <f t="shared" si="359"/>
        <v>2</v>
      </c>
      <c r="P3744" s="6">
        <f t="shared" si="354"/>
        <v>25</v>
      </c>
      <c r="Q3744" t="str">
        <f t="shared" si="355"/>
        <v>theater</v>
      </c>
      <c r="R3744" t="str">
        <f t="shared" si="356"/>
        <v>plays</v>
      </c>
      <c r="S3744" s="10">
        <f t="shared" si="357"/>
        <v>41858.214629629627</v>
      </c>
      <c r="T3744" s="10">
        <f t="shared" si="35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8226</v>
      </c>
      <c r="I3745">
        <v>1404406964</v>
      </c>
      <c r="J3745">
        <v>1401814964</v>
      </c>
      <c r="K3745" t="b">
        <v>0</v>
      </c>
      <c r="L3745" s="7">
        <v>0</v>
      </c>
      <c r="M3745" t="b">
        <v>0</v>
      </c>
      <c r="N3745" t="s">
        <v>8251</v>
      </c>
      <c r="O3745" s="5">
        <f t="shared" si="359"/>
        <v>0</v>
      </c>
      <c r="P3745" s="6">
        <f t="shared" si="354"/>
        <v>0</v>
      </c>
      <c r="Q3745" t="str">
        <f t="shared" si="355"/>
        <v>theater</v>
      </c>
      <c r="R3745" t="str">
        <f t="shared" si="356"/>
        <v>plays</v>
      </c>
      <c r="S3745" s="10">
        <f t="shared" si="357"/>
        <v>41793.710231481484</v>
      </c>
      <c r="T3745" s="10">
        <f t="shared" si="35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8226</v>
      </c>
      <c r="I3746">
        <v>1404532740</v>
      </c>
      <c r="J3746">
        <v>1401823952</v>
      </c>
      <c r="K3746" t="b">
        <v>0</v>
      </c>
      <c r="L3746" s="7">
        <v>0</v>
      </c>
      <c r="M3746" t="b">
        <v>0</v>
      </c>
      <c r="N3746" t="s">
        <v>8251</v>
      </c>
      <c r="O3746" s="5">
        <f t="shared" si="359"/>
        <v>0</v>
      </c>
      <c r="P3746" s="6">
        <f t="shared" si="354"/>
        <v>0</v>
      </c>
      <c r="Q3746" t="str">
        <f t="shared" si="355"/>
        <v>theater</v>
      </c>
      <c r="R3746" t="str">
        <f t="shared" si="356"/>
        <v>plays</v>
      </c>
      <c r="S3746" s="10">
        <f t="shared" si="357"/>
        <v>41793.814259259263</v>
      </c>
      <c r="T3746" s="10">
        <f t="shared" si="35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8226</v>
      </c>
      <c r="I3747">
        <v>1407689102</v>
      </c>
      <c r="J3747">
        <v>1405097102</v>
      </c>
      <c r="K3747" t="b">
        <v>0</v>
      </c>
      <c r="L3747" s="7">
        <v>1</v>
      </c>
      <c r="M3747" t="b">
        <v>0</v>
      </c>
      <c r="N3747" t="s">
        <v>8251</v>
      </c>
      <c r="O3747" s="5">
        <f t="shared" si="359"/>
        <v>10</v>
      </c>
      <c r="P3747" s="6">
        <f t="shared" si="354"/>
        <v>10</v>
      </c>
      <c r="Q3747" t="str">
        <f t="shared" si="355"/>
        <v>theater</v>
      </c>
      <c r="R3747" t="str">
        <f t="shared" si="356"/>
        <v>plays</v>
      </c>
      <c r="S3747" s="10">
        <f t="shared" si="357"/>
        <v>41831.697939814818</v>
      </c>
      <c r="T3747" s="10">
        <f t="shared" si="358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8226</v>
      </c>
      <c r="I3748">
        <v>1475918439</v>
      </c>
      <c r="J3748">
        <v>1473326439</v>
      </c>
      <c r="K3748" t="b">
        <v>0</v>
      </c>
      <c r="L3748" s="7">
        <v>1</v>
      </c>
      <c r="M3748" t="b">
        <v>0</v>
      </c>
      <c r="N3748" t="s">
        <v>8251</v>
      </c>
      <c r="O3748" s="5">
        <f t="shared" si="359"/>
        <v>2.3764705882352941</v>
      </c>
      <c r="P3748" s="6">
        <f t="shared" si="354"/>
        <v>202</v>
      </c>
      <c r="Q3748" t="str">
        <f t="shared" si="355"/>
        <v>theater</v>
      </c>
      <c r="R3748" t="str">
        <f t="shared" si="356"/>
        <v>plays</v>
      </c>
      <c r="S3748" s="10">
        <f t="shared" si="357"/>
        <v>42621.389340277776</v>
      </c>
      <c r="T3748" s="10">
        <f t="shared" si="35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8224</v>
      </c>
      <c r="H3749" t="s">
        <v>8227</v>
      </c>
      <c r="I3749">
        <v>1436137140</v>
      </c>
      <c r="J3749">
        <v>1433833896</v>
      </c>
      <c r="K3749" t="b">
        <v>0</v>
      </c>
      <c r="L3749" s="7">
        <v>1</v>
      </c>
      <c r="M3749" t="b">
        <v>0</v>
      </c>
      <c r="N3749" t="s">
        <v>8251</v>
      </c>
      <c r="O3749" s="5">
        <f t="shared" si="359"/>
        <v>1</v>
      </c>
      <c r="P3749" s="6">
        <f t="shared" si="354"/>
        <v>25</v>
      </c>
      <c r="Q3749" t="str">
        <f t="shared" si="355"/>
        <v>theater</v>
      </c>
      <c r="R3749" t="str">
        <f t="shared" si="356"/>
        <v>plays</v>
      </c>
      <c r="S3749" s="10">
        <f t="shared" si="357"/>
        <v>42164.299722222218</v>
      </c>
      <c r="T3749" s="10">
        <f t="shared" si="35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8226</v>
      </c>
      <c r="I3750">
        <v>1455602340</v>
      </c>
      <c r="J3750">
        <v>1453827436</v>
      </c>
      <c r="K3750" t="b">
        <v>0</v>
      </c>
      <c r="L3750" s="7">
        <v>52</v>
      </c>
      <c r="M3750" t="b">
        <v>1</v>
      </c>
      <c r="N3750" t="s">
        <v>8285</v>
      </c>
      <c r="O3750" s="5">
        <f t="shared" si="359"/>
        <v>103.52</v>
      </c>
      <c r="P3750" s="6">
        <f t="shared" si="354"/>
        <v>99.538461538461533</v>
      </c>
      <c r="Q3750" t="str">
        <f t="shared" si="355"/>
        <v>theater</v>
      </c>
      <c r="R3750" t="str">
        <f t="shared" si="356"/>
        <v>musical</v>
      </c>
      <c r="S3750" s="10">
        <f t="shared" si="357"/>
        <v>42395.706435185188</v>
      </c>
      <c r="T3750" s="10">
        <f t="shared" si="35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8226</v>
      </c>
      <c r="I3751">
        <v>1461902340</v>
      </c>
      <c r="J3751">
        <v>1459220588</v>
      </c>
      <c r="K3751" t="b">
        <v>0</v>
      </c>
      <c r="L3751" s="7">
        <v>7</v>
      </c>
      <c r="M3751" t="b">
        <v>1</v>
      </c>
      <c r="N3751" t="s">
        <v>8285</v>
      </c>
      <c r="O3751" s="5">
        <f t="shared" si="359"/>
        <v>105</v>
      </c>
      <c r="P3751" s="6">
        <f t="shared" si="354"/>
        <v>75</v>
      </c>
      <c r="Q3751" t="str">
        <f t="shared" si="355"/>
        <v>theater</v>
      </c>
      <c r="R3751" t="str">
        <f t="shared" si="356"/>
        <v>musical</v>
      </c>
      <c r="S3751" s="10">
        <f t="shared" si="357"/>
        <v>42458.127175925925</v>
      </c>
      <c r="T3751" s="10">
        <f t="shared" si="35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8226</v>
      </c>
      <c r="I3752">
        <v>1423555140</v>
      </c>
      <c r="J3752">
        <v>1421105608</v>
      </c>
      <c r="K3752" t="b">
        <v>0</v>
      </c>
      <c r="L3752" s="7">
        <v>28</v>
      </c>
      <c r="M3752" t="b">
        <v>1</v>
      </c>
      <c r="N3752" t="s">
        <v>8285</v>
      </c>
      <c r="O3752" s="5">
        <f t="shared" si="359"/>
        <v>100.44999999999999</v>
      </c>
      <c r="P3752" s="6">
        <f t="shared" si="354"/>
        <v>215.25</v>
      </c>
      <c r="Q3752" t="str">
        <f t="shared" si="355"/>
        <v>theater</v>
      </c>
      <c r="R3752" t="str">
        <f t="shared" si="356"/>
        <v>musical</v>
      </c>
      <c r="S3752" s="10">
        <f t="shared" si="357"/>
        <v>42016.981574074074</v>
      </c>
      <c r="T3752" s="10">
        <f t="shared" si="35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8226</v>
      </c>
      <c r="I3753">
        <v>1459641073</v>
      </c>
      <c r="J3753">
        <v>1454460673</v>
      </c>
      <c r="K3753" t="b">
        <v>0</v>
      </c>
      <c r="L3753" s="7">
        <v>11</v>
      </c>
      <c r="M3753" t="b">
        <v>1</v>
      </c>
      <c r="N3753" t="s">
        <v>8285</v>
      </c>
      <c r="O3753" s="5">
        <f t="shared" si="359"/>
        <v>132.6</v>
      </c>
      <c r="P3753" s="6">
        <f t="shared" si="354"/>
        <v>120.54545454545455</v>
      </c>
      <c r="Q3753" t="str">
        <f t="shared" si="355"/>
        <v>theater</v>
      </c>
      <c r="R3753" t="str">
        <f t="shared" si="356"/>
        <v>musical</v>
      </c>
      <c r="S3753" s="10">
        <f t="shared" si="357"/>
        <v>42403.035567129627</v>
      </c>
      <c r="T3753" s="10">
        <f t="shared" si="35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8227</v>
      </c>
      <c r="I3754">
        <v>1476651600</v>
      </c>
      <c r="J3754">
        <v>1473189335</v>
      </c>
      <c r="K3754" t="b">
        <v>0</v>
      </c>
      <c r="L3754" s="7">
        <v>15</v>
      </c>
      <c r="M3754" t="b">
        <v>1</v>
      </c>
      <c r="N3754" t="s">
        <v>8285</v>
      </c>
      <c r="O3754" s="5">
        <f t="shared" si="359"/>
        <v>112.99999999999999</v>
      </c>
      <c r="P3754" s="6">
        <f t="shared" si="354"/>
        <v>37.666666666666664</v>
      </c>
      <c r="Q3754" t="str">
        <f t="shared" si="355"/>
        <v>theater</v>
      </c>
      <c r="R3754" t="str">
        <f t="shared" si="356"/>
        <v>musical</v>
      </c>
      <c r="S3754" s="10">
        <f t="shared" si="357"/>
        <v>42619.802488425921</v>
      </c>
      <c r="T3754" s="10">
        <f t="shared" si="35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8226</v>
      </c>
      <c r="I3755">
        <v>1433289600</v>
      </c>
      <c r="J3755">
        <v>1430768800</v>
      </c>
      <c r="K3755" t="b">
        <v>0</v>
      </c>
      <c r="L3755" s="7">
        <v>30</v>
      </c>
      <c r="M3755" t="b">
        <v>1</v>
      </c>
      <c r="N3755" t="s">
        <v>8285</v>
      </c>
      <c r="O3755" s="5">
        <f t="shared" si="359"/>
        <v>103.34</v>
      </c>
      <c r="P3755" s="6">
        <f t="shared" si="354"/>
        <v>172.23333333333332</v>
      </c>
      <c r="Q3755" t="str">
        <f t="shared" si="355"/>
        <v>theater</v>
      </c>
      <c r="R3755" t="str">
        <f t="shared" si="356"/>
        <v>musical</v>
      </c>
      <c r="S3755" s="10">
        <f t="shared" si="357"/>
        <v>42128.824074074073</v>
      </c>
      <c r="T3755" s="10">
        <f t="shared" si="35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8226</v>
      </c>
      <c r="I3756">
        <v>1406350740</v>
      </c>
      <c r="J3756">
        <v>1403125737</v>
      </c>
      <c r="K3756" t="b">
        <v>0</v>
      </c>
      <c r="L3756" s="7">
        <v>27</v>
      </c>
      <c r="M3756" t="b">
        <v>1</v>
      </c>
      <c r="N3756" t="s">
        <v>8285</v>
      </c>
      <c r="O3756" s="5">
        <f t="shared" si="359"/>
        <v>120</v>
      </c>
      <c r="P3756" s="6">
        <f t="shared" si="354"/>
        <v>111.11111111111111</v>
      </c>
      <c r="Q3756" t="str">
        <f t="shared" si="355"/>
        <v>theater</v>
      </c>
      <c r="R3756" t="str">
        <f t="shared" si="356"/>
        <v>musical</v>
      </c>
      <c r="S3756" s="10">
        <f t="shared" si="357"/>
        <v>41808.881215277775</v>
      </c>
      <c r="T3756" s="10">
        <f t="shared" si="35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8227</v>
      </c>
      <c r="I3757">
        <v>1460753307</v>
      </c>
      <c r="J3757">
        <v>1458161307</v>
      </c>
      <c r="K3757" t="b">
        <v>0</v>
      </c>
      <c r="L3757" s="7">
        <v>28</v>
      </c>
      <c r="M3757" t="b">
        <v>1</v>
      </c>
      <c r="N3757" t="s">
        <v>8285</v>
      </c>
      <c r="O3757" s="5">
        <f t="shared" si="359"/>
        <v>129.63636363636363</v>
      </c>
      <c r="P3757" s="6">
        <f t="shared" si="354"/>
        <v>25.464285714285715</v>
      </c>
      <c r="Q3757" t="str">
        <f t="shared" si="355"/>
        <v>theater</v>
      </c>
      <c r="R3757" t="str">
        <f t="shared" si="356"/>
        <v>musical</v>
      </c>
      <c r="S3757" s="10">
        <f t="shared" si="357"/>
        <v>42445.866979166662</v>
      </c>
      <c r="T3757" s="10">
        <f t="shared" si="35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8226</v>
      </c>
      <c r="I3758">
        <v>1402515198</v>
      </c>
      <c r="J3758">
        <v>1399923198</v>
      </c>
      <c r="K3758" t="b">
        <v>0</v>
      </c>
      <c r="L3758" s="7">
        <v>17</v>
      </c>
      <c r="M3758" t="b">
        <v>1</v>
      </c>
      <c r="N3758" t="s">
        <v>8285</v>
      </c>
      <c r="O3758" s="5">
        <f t="shared" si="359"/>
        <v>101.11111111111111</v>
      </c>
      <c r="P3758" s="6">
        <f t="shared" si="354"/>
        <v>267.64705882352939</v>
      </c>
      <c r="Q3758" t="str">
        <f t="shared" si="355"/>
        <v>theater</v>
      </c>
      <c r="R3758" t="str">
        <f t="shared" si="356"/>
        <v>musical</v>
      </c>
      <c r="S3758" s="10">
        <f t="shared" si="357"/>
        <v>41771.814791666664</v>
      </c>
      <c r="T3758" s="10">
        <f t="shared" si="35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8226</v>
      </c>
      <c r="I3759">
        <v>1417465515</v>
      </c>
      <c r="J3759">
        <v>1415737515</v>
      </c>
      <c r="K3759" t="b">
        <v>0</v>
      </c>
      <c r="L3759" s="7">
        <v>50</v>
      </c>
      <c r="M3759" t="b">
        <v>1</v>
      </c>
      <c r="N3759" t="s">
        <v>8285</v>
      </c>
      <c r="O3759" s="5">
        <f t="shared" si="359"/>
        <v>108.51428571428572</v>
      </c>
      <c r="P3759" s="6">
        <f t="shared" si="354"/>
        <v>75.959999999999994</v>
      </c>
      <c r="Q3759" t="str">
        <f t="shared" si="355"/>
        <v>theater</v>
      </c>
      <c r="R3759" t="str">
        <f t="shared" si="356"/>
        <v>musical</v>
      </c>
      <c r="S3759" s="10">
        <f t="shared" si="357"/>
        <v>41954.850868055553</v>
      </c>
      <c r="T3759" s="10">
        <f t="shared" si="35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8226</v>
      </c>
      <c r="I3760">
        <v>1400475600</v>
      </c>
      <c r="J3760">
        <v>1397819938</v>
      </c>
      <c r="K3760" t="b">
        <v>0</v>
      </c>
      <c r="L3760" s="7">
        <v>26</v>
      </c>
      <c r="M3760" t="b">
        <v>1</v>
      </c>
      <c r="N3760" t="s">
        <v>8285</v>
      </c>
      <c r="O3760" s="5">
        <f t="shared" si="359"/>
        <v>102.33333333333334</v>
      </c>
      <c r="P3760" s="6">
        <f t="shared" si="354"/>
        <v>59.03846153846154</v>
      </c>
      <c r="Q3760" t="str">
        <f t="shared" si="355"/>
        <v>theater</v>
      </c>
      <c r="R3760" t="str">
        <f t="shared" si="356"/>
        <v>musical</v>
      </c>
      <c r="S3760" s="10">
        <f t="shared" si="357"/>
        <v>41747.471504629626</v>
      </c>
      <c r="T3760" s="10">
        <f t="shared" si="35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8226</v>
      </c>
      <c r="I3761">
        <v>1440556553</v>
      </c>
      <c r="J3761">
        <v>1435372553</v>
      </c>
      <c r="K3761" t="b">
        <v>0</v>
      </c>
      <c r="L3761" s="7">
        <v>88</v>
      </c>
      <c r="M3761" t="b">
        <v>1</v>
      </c>
      <c r="N3761" t="s">
        <v>8285</v>
      </c>
      <c r="O3761" s="5">
        <f t="shared" si="359"/>
        <v>110.24425000000002</v>
      </c>
      <c r="P3761" s="6">
        <f t="shared" si="354"/>
        <v>50.111022727272733</v>
      </c>
      <c r="Q3761" t="str">
        <f t="shared" si="355"/>
        <v>theater</v>
      </c>
      <c r="R3761" t="str">
        <f t="shared" si="356"/>
        <v>musical</v>
      </c>
      <c r="S3761" s="10">
        <f t="shared" si="357"/>
        <v>42182.108252314814</v>
      </c>
      <c r="T3761" s="10">
        <f t="shared" si="35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8226</v>
      </c>
      <c r="I3762">
        <v>1399293386</v>
      </c>
      <c r="J3762">
        <v>1397133386</v>
      </c>
      <c r="K3762" t="b">
        <v>0</v>
      </c>
      <c r="L3762" s="7">
        <v>91</v>
      </c>
      <c r="M3762" t="b">
        <v>1</v>
      </c>
      <c r="N3762" t="s">
        <v>8285</v>
      </c>
      <c r="O3762" s="5">
        <f t="shared" si="359"/>
        <v>101.0154</v>
      </c>
      <c r="P3762" s="6">
        <f t="shared" si="354"/>
        <v>55.502967032967035</v>
      </c>
      <c r="Q3762" t="str">
        <f t="shared" si="355"/>
        <v>theater</v>
      </c>
      <c r="R3762" t="str">
        <f t="shared" si="356"/>
        <v>musical</v>
      </c>
      <c r="S3762" s="10">
        <f t="shared" si="357"/>
        <v>41739.525300925925</v>
      </c>
      <c r="T3762" s="10">
        <f t="shared" si="35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8227</v>
      </c>
      <c r="I3763">
        <v>1439247600</v>
      </c>
      <c r="J3763">
        <v>1434625937</v>
      </c>
      <c r="K3763" t="b">
        <v>0</v>
      </c>
      <c r="L3763" s="7">
        <v>3</v>
      </c>
      <c r="M3763" t="b">
        <v>1</v>
      </c>
      <c r="N3763" t="s">
        <v>8285</v>
      </c>
      <c r="O3763" s="5">
        <f t="shared" si="359"/>
        <v>100</v>
      </c>
      <c r="P3763" s="6">
        <f t="shared" si="354"/>
        <v>166.66666666666666</v>
      </c>
      <c r="Q3763" t="str">
        <f t="shared" si="355"/>
        <v>theater</v>
      </c>
      <c r="R3763" t="str">
        <f t="shared" si="356"/>
        <v>musical</v>
      </c>
      <c r="S3763" s="10">
        <f t="shared" si="357"/>
        <v>42173.466863425929</v>
      </c>
      <c r="T3763" s="10">
        <f t="shared" si="35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8227</v>
      </c>
      <c r="I3764">
        <v>1438543889</v>
      </c>
      <c r="J3764">
        <v>1436383889</v>
      </c>
      <c r="K3764" t="b">
        <v>0</v>
      </c>
      <c r="L3764" s="7">
        <v>28</v>
      </c>
      <c r="M3764" t="b">
        <v>1</v>
      </c>
      <c r="N3764" t="s">
        <v>8285</v>
      </c>
      <c r="O3764" s="5">
        <f t="shared" si="359"/>
        <v>106.24</v>
      </c>
      <c r="P3764" s="6">
        <f t="shared" si="354"/>
        <v>47.428571428571431</v>
      </c>
      <c r="Q3764" t="str">
        <f t="shared" si="355"/>
        <v>theater</v>
      </c>
      <c r="R3764" t="str">
        <f t="shared" si="356"/>
        <v>musical</v>
      </c>
      <c r="S3764" s="10">
        <f t="shared" si="357"/>
        <v>42193.813530092593</v>
      </c>
      <c r="T3764" s="10">
        <f t="shared" si="35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8226</v>
      </c>
      <c r="I3765">
        <v>1427907626</v>
      </c>
      <c r="J3765">
        <v>1425319226</v>
      </c>
      <c r="K3765" t="b">
        <v>0</v>
      </c>
      <c r="L3765" s="7">
        <v>77</v>
      </c>
      <c r="M3765" t="b">
        <v>1</v>
      </c>
      <c r="N3765" t="s">
        <v>8285</v>
      </c>
      <c r="O3765" s="5">
        <f t="shared" si="359"/>
        <v>100</v>
      </c>
      <c r="P3765" s="6">
        <f t="shared" si="354"/>
        <v>64.935064935064929</v>
      </c>
      <c r="Q3765" t="str">
        <f t="shared" si="355"/>
        <v>theater</v>
      </c>
      <c r="R3765" t="str">
        <f t="shared" si="356"/>
        <v>musical</v>
      </c>
      <c r="S3765" s="10">
        <f t="shared" si="357"/>
        <v>42065.750300925924</v>
      </c>
      <c r="T3765" s="10">
        <f t="shared" si="35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8226</v>
      </c>
      <c r="I3766">
        <v>1464482160</v>
      </c>
      <c r="J3766">
        <v>1462824832</v>
      </c>
      <c r="K3766" t="b">
        <v>0</v>
      </c>
      <c r="L3766" s="7">
        <v>27</v>
      </c>
      <c r="M3766" t="b">
        <v>1</v>
      </c>
      <c r="N3766" t="s">
        <v>8285</v>
      </c>
      <c r="O3766" s="5">
        <f t="shared" si="359"/>
        <v>100</v>
      </c>
      <c r="P3766" s="6">
        <f t="shared" si="354"/>
        <v>55.555555555555557</v>
      </c>
      <c r="Q3766" t="str">
        <f t="shared" si="355"/>
        <v>theater</v>
      </c>
      <c r="R3766" t="str">
        <f t="shared" si="356"/>
        <v>musical</v>
      </c>
      <c r="S3766" s="10">
        <f t="shared" si="357"/>
        <v>42499.842962962968</v>
      </c>
      <c r="T3766" s="10">
        <f t="shared" si="35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8226</v>
      </c>
      <c r="I3767">
        <v>1406745482</v>
      </c>
      <c r="J3767">
        <v>1404153482</v>
      </c>
      <c r="K3767" t="b">
        <v>0</v>
      </c>
      <c r="L3767" s="7">
        <v>107</v>
      </c>
      <c r="M3767" t="b">
        <v>1</v>
      </c>
      <c r="N3767" t="s">
        <v>8285</v>
      </c>
      <c r="O3767" s="5">
        <f t="shared" si="359"/>
        <v>113.45714285714286</v>
      </c>
      <c r="P3767" s="6">
        <f t="shared" si="354"/>
        <v>74.224299065420567</v>
      </c>
      <c r="Q3767" t="str">
        <f t="shared" si="355"/>
        <v>theater</v>
      </c>
      <c r="R3767" t="str">
        <f t="shared" si="356"/>
        <v>musical</v>
      </c>
      <c r="S3767" s="10">
        <f t="shared" si="357"/>
        <v>41820.776412037041</v>
      </c>
      <c r="T3767" s="10">
        <f t="shared" si="35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8226</v>
      </c>
      <c r="I3768">
        <v>1404360045</v>
      </c>
      <c r="J3768">
        <v>1401336045</v>
      </c>
      <c r="K3768" t="b">
        <v>0</v>
      </c>
      <c r="L3768" s="7">
        <v>96</v>
      </c>
      <c r="M3768" t="b">
        <v>1</v>
      </c>
      <c r="N3768" t="s">
        <v>8285</v>
      </c>
      <c r="O3768" s="5">
        <f t="shared" si="359"/>
        <v>102.65010000000001</v>
      </c>
      <c r="P3768" s="6">
        <f t="shared" si="354"/>
        <v>106.9271875</v>
      </c>
      <c r="Q3768" t="str">
        <f t="shared" si="355"/>
        <v>theater</v>
      </c>
      <c r="R3768" t="str">
        <f t="shared" si="356"/>
        <v>musical</v>
      </c>
      <c r="S3768" s="10">
        <f t="shared" si="357"/>
        <v>41788.167187500003</v>
      </c>
      <c r="T3768" s="10">
        <f t="shared" si="35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8226</v>
      </c>
      <c r="I3769">
        <v>1425185940</v>
      </c>
      <c r="J3769">
        <v>1423960097</v>
      </c>
      <c r="K3769" t="b">
        <v>0</v>
      </c>
      <c r="L3769" s="7">
        <v>56</v>
      </c>
      <c r="M3769" t="b">
        <v>1</v>
      </c>
      <c r="N3769" t="s">
        <v>8285</v>
      </c>
      <c r="O3769" s="5">
        <f t="shared" si="359"/>
        <v>116.75</v>
      </c>
      <c r="P3769" s="6">
        <f t="shared" si="354"/>
        <v>41.696428571428569</v>
      </c>
      <c r="Q3769" t="str">
        <f t="shared" si="355"/>
        <v>theater</v>
      </c>
      <c r="R3769" t="str">
        <f t="shared" si="356"/>
        <v>musical</v>
      </c>
      <c r="S3769" s="10">
        <f t="shared" si="357"/>
        <v>42050.019641203704</v>
      </c>
      <c r="T3769" s="10">
        <f t="shared" si="35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8226</v>
      </c>
      <c r="I3770">
        <v>1402594090</v>
      </c>
      <c r="J3770">
        <v>1400002090</v>
      </c>
      <c r="K3770" t="b">
        <v>0</v>
      </c>
      <c r="L3770" s="7">
        <v>58</v>
      </c>
      <c r="M3770" t="b">
        <v>1</v>
      </c>
      <c r="N3770" t="s">
        <v>8285</v>
      </c>
      <c r="O3770" s="5">
        <f t="shared" si="359"/>
        <v>107.65274999999998</v>
      </c>
      <c r="P3770" s="6">
        <f t="shared" si="354"/>
        <v>74.243275862068955</v>
      </c>
      <c r="Q3770" t="str">
        <f t="shared" si="355"/>
        <v>theater</v>
      </c>
      <c r="R3770" t="str">
        <f t="shared" si="356"/>
        <v>musical</v>
      </c>
      <c r="S3770" s="10">
        <f t="shared" si="357"/>
        <v>41772.727893518517</v>
      </c>
      <c r="T3770" s="10">
        <f t="shared" si="35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8226</v>
      </c>
      <c r="I3771">
        <v>1460730079</v>
      </c>
      <c r="J3771">
        <v>1458138079</v>
      </c>
      <c r="K3771" t="b">
        <v>0</v>
      </c>
      <c r="L3771" s="7">
        <v>15</v>
      </c>
      <c r="M3771" t="b">
        <v>1</v>
      </c>
      <c r="N3771" t="s">
        <v>8285</v>
      </c>
      <c r="O3771" s="5">
        <f t="shared" si="359"/>
        <v>100</v>
      </c>
      <c r="P3771" s="6">
        <f t="shared" si="354"/>
        <v>73.333333333333329</v>
      </c>
      <c r="Q3771" t="str">
        <f t="shared" si="355"/>
        <v>theater</v>
      </c>
      <c r="R3771" t="str">
        <f t="shared" si="356"/>
        <v>musical</v>
      </c>
      <c r="S3771" s="10">
        <f t="shared" si="357"/>
        <v>42445.598136574074</v>
      </c>
      <c r="T3771" s="10">
        <f t="shared" si="35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8227</v>
      </c>
      <c r="I3772">
        <v>1434234010</v>
      </c>
      <c r="J3772">
        <v>1431642010</v>
      </c>
      <c r="K3772" t="b">
        <v>0</v>
      </c>
      <c r="L3772" s="7">
        <v>20</v>
      </c>
      <c r="M3772" t="b">
        <v>1</v>
      </c>
      <c r="N3772" t="s">
        <v>8285</v>
      </c>
      <c r="O3772" s="5">
        <f t="shared" si="359"/>
        <v>100</v>
      </c>
      <c r="P3772" s="6">
        <f t="shared" si="354"/>
        <v>100</v>
      </c>
      <c r="Q3772" t="str">
        <f t="shared" si="355"/>
        <v>theater</v>
      </c>
      <c r="R3772" t="str">
        <f t="shared" si="356"/>
        <v>musical</v>
      </c>
      <c r="S3772" s="10">
        <f t="shared" si="357"/>
        <v>42138.930671296301</v>
      </c>
      <c r="T3772" s="10">
        <f t="shared" si="35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8226</v>
      </c>
      <c r="I3773">
        <v>1463529600</v>
      </c>
      <c r="J3773">
        <v>1462307652</v>
      </c>
      <c r="K3773" t="b">
        <v>0</v>
      </c>
      <c r="L3773" s="7">
        <v>38</v>
      </c>
      <c r="M3773" t="b">
        <v>1</v>
      </c>
      <c r="N3773" t="s">
        <v>8285</v>
      </c>
      <c r="O3773" s="5">
        <f t="shared" si="359"/>
        <v>146</v>
      </c>
      <c r="P3773" s="6">
        <f t="shared" si="354"/>
        <v>38.421052631578945</v>
      </c>
      <c r="Q3773" t="str">
        <f t="shared" si="355"/>
        <v>theater</v>
      </c>
      <c r="R3773" t="str">
        <f t="shared" si="356"/>
        <v>musical</v>
      </c>
      <c r="S3773" s="10">
        <f t="shared" si="357"/>
        <v>42493.857083333336</v>
      </c>
      <c r="T3773" s="10">
        <f t="shared" si="35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8226</v>
      </c>
      <c r="I3774">
        <v>1480399200</v>
      </c>
      <c r="J3774">
        <v>1478616506</v>
      </c>
      <c r="K3774" t="b">
        <v>0</v>
      </c>
      <c r="L3774" s="7">
        <v>33</v>
      </c>
      <c r="M3774" t="b">
        <v>1</v>
      </c>
      <c r="N3774" t="s">
        <v>8285</v>
      </c>
      <c r="O3774" s="5">
        <f t="shared" si="359"/>
        <v>110.2</v>
      </c>
      <c r="P3774" s="6">
        <f t="shared" si="354"/>
        <v>166.96969696969697</v>
      </c>
      <c r="Q3774" t="str">
        <f t="shared" si="355"/>
        <v>theater</v>
      </c>
      <c r="R3774" t="str">
        <f t="shared" si="356"/>
        <v>musical</v>
      </c>
      <c r="S3774" s="10">
        <f t="shared" si="357"/>
        <v>42682.616967592592</v>
      </c>
      <c r="T3774" s="10">
        <f t="shared" si="35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8226</v>
      </c>
      <c r="I3775">
        <v>1479175680</v>
      </c>
      <c r="J3775">
        <v>1476317247</v>
      </c>
      <c r="K3775" t="b">
        <v>0</v>
      </c>
      <c r="L3775" s="7">
        <v>57</v>
      </c>
      <c r="M3775" t="b">
        <v>1</v>
      </c>
      <c r="N3775" t="s">
        <v>8285</v>
      </c>
      <c r="O3775" s="5">
        <f t="shared" si="359"/>
        <v>108.2</v>
      </c>
      <c r="P3775" s="6">
        <f t="shared" si="354"/>
        <v>94.912280701754383</v>
      </c>
      <c r="Q3775" t="str">
        <f t="shared" si="355"/>
        <v>theater</v>
      </c>
      <c r="R3775" t="str">
        <f t="shared" si="356"/>
        <v>musical</v>
      </c>
      <c r="S3775" s="10">
        <f t="shared" si="357"/>
        <v>42656.005173611105</v>
      </c>
      <c r="T3775" s="10">
        <f t="shared" si="35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8224</v>
      </c>
      <c r="H3776" t="s">
        <v>8231</v>
      </c>
      <c r="I3776">
        <v>1428606055</v>
      </c>
      <c r="J3776">
        <v>1427223655</v>
      </c>
      <c r="K3776" t="b">
        <v>0</v>
      </c>
      <c r="L3776" s="7">
        <v>25</v>
      </c>
      <c r="M3776" t="b">
        <v>1</v>
      </c>
      <c r="N3776" t="s">
        <v>8285</v>
      </c>
      <c r="O3776" s="5">
        <f t="shared" si="359"/>
        <v>100</v>
      </c>
      <c r="P3776" s="6">
        <f t="shared" si="354"/>
        <v>100</v>
      </c>
      <c r="Q3776" t="str">
        <f t="shared" si="355"/>
        <v>theater</v>
      </c>
      <c r="R3776" t="str">
        <f t="shared" si="356"/>
        <v>musical</v>
      </c>
      <c r="S3776" s="10">
        <f t="shared" si="357"/>
        <v>42087.792303240742</v>
      </c>
      <c r="T3776" s="10">
        <f t="shared" si="35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8226</v>
      </c>
      <c r="I3777">
        <v>1428552000</v>
      </c>
      <c r="J3777">
        <v>1426199843</v>
      </c>
      <c r="K3777" t="b">
        <v>0</v>
      </c>
      <c r="L3777" s="7">
        <v>14</v>
      </c>
      <c r="M3777" t="b">
        <v>1</v>
      </c>
      <c r="N3777" t="s">
        <v>8285</v>
      </c>
      <c r="O3777" s="5">
        <f t="shared" si="359"/>
        <v>100.25</v>
      </c>
      <c r="P3777" s="6">
        <f t="shared" si="354"/>
        <v>143.21428571428572</v>
      </c>
      <c r="Q3777" t="str">
        <f t="shared" si="355"/>
        <v>theater</v>
      </c>
      <c r="R3777" t="str">
        <f t="shared" si="356"/>
        <v>musical</v>
      </c>
      <c r="S3777" s="10">
        <f t="shared" si="357"/>
        <v>42075.942627314813</v>
      </c>
      <c r="T3777" s="10">
        <f t="shared" si="35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8226</v>
      </c>
      <c r="I3778">
        <v>1406854800</v>
      </c>
      <c r="J3778">
        <v>1403599778</v>
      </c>
      <c r="K3778" t="b">
        <v>0</v>
      </c>
      <c r="L3778" s="7">
        <v>94</v>
      </c>
      <c r="M3778" t="b">
        <v>1</v>
      </c>
      <c r="N3778" t="s">
        <v>8285</v>
      </c>
      <c r="O3778" s="5">
        <f t="shared" si="359"/>
        <v>106.71250000000001</v>
      </c>
      <c r="P3778" s="6">
        <f t="shared" si="354"/>
        <v>90.819148936170208</v>
      </c>
      <c r="Q3778" t="str">
        <f t="shared" si="355"/>
        <v>theater</v>
      </c>
      <c r="R3778" t="str">
        <f t="shared" si="356"/>
        <v>musical</v>
      </c>
      <c r="S3778" s="10">
        <f t="shared" si="357"/>
        <v>41814.367800925924</v>
      </c>
      <c r="T3778" s="10">
        <f t="shared" si="35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8226</v>
      </c>
      <c r="I3779">
        <v>1411790400</v>
      </c>
      <c r="J3779">
        <v>1409884821</v>
      </c>
      <c r="K3779" t="b">
        <v>0</v>
      </c>
      <c r="L3779" s="7">
        <v>59</v>
      </c>
      <c r="M3779" t="b">
        <v>1</v>
      </c>
      <c r="N3779" t="s">
        <v>8285</v>
      </c>
      <c r="O3779" s="5">
        <f t="shared" si="359"/>
        <v>143.19999999999999</v>
      </c>
      <c r="P3779" s="6">
        <f t="shared" ref="P3779:P3842" si="360">IF(L3779,E3779/L3779,0)</f>
        <v>48.542372881355931</v>
      </c>
      <c r="Q3779" t="str">
        <f t="shared" ref="Q3779:Q3842" si="361">LEFT(N3779,SEARCH("/",N3779,1)-1)</f>
        <v>theater</v>
      </c>
      <c r="R3779" t="str">
        <f t="shared" ref="R3779:R3842" si="362">RIGHT(N3779,LEN(N3779)-SEARCH("/",N3779))</f>
        <v>musical</v>
      </c>
      <c r="S3779" s="10">
        <f t="shared" ref="S3779:S3842" si="363">(((J3779/60)/60/24)+DATE(1970,1,1))</f>
        <v>41887.111354166671</v>
      </c>
      <c r="T3779" s="10">
        <f t="shared" ref="T3779:T3842" si="364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8226</v>
      </c>
      <c r="I3780">
        <v>1423942780</v>
      </c>
      <c r="J3780">
        <v>1418758780</v>
      </c>
      <c r="K3780" t="b">
        <v>0</v>
      </c>
      <c r="L3780" s="7">
        <v>36</v>
      </c>
      <c r="M3780" t="b">
        <v>1</v>
      </c>
      <c r="N3780" t="s">
        <v>8285</v>
      </c>
      <c r="O3780" s="5">
        <f t="shared" si="359"/>
        <v>105.04166666666667</v>
      </c>
      <c r="P3780" s="6">
        <f t="shared" si="360"/>
        <v>70.027777777777771</v>
      </c>
      <c r="Q3780" t="str">
        <f t="shared" si="361"/>
        <v>theater</v>
      </c>
      <c r="R3780" t="str">
        <f t="shared" si="362"/>
        <v>musical</v>
      </c>
      <c r="S3780" s="10">
        <f t="shared" si="363"/>
        <v>41989.819212962961</v>
      </c>
      <c r="T3780" s="10">
        <f t="shared" si="36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8226</v>
      </c>
      <c r="I3781">
        <v>1459010340</v>
      </c>
      <c r="J3781">
        <v>1456421940</v>
      </c>
      <c r="K3781" t="b">
        <v>0</v>
      </c>
      <c r="L3781" s="7">
        <v>115</v>
      </c>
      <c r="M3781" t="b">
        <v>1</v>
      </c>
      <c r="N3781" t="s">
        <v>8285</v>
      </c>
      <c r="O3781" s="5">
        <f t="shared" si="359"/>
        <v>103.98</v>
      </c>
      <c r="P3781" s="6">
        <f t="shared" si="360"/>
        <v>135.62608695652173</v>
      </c>
      <c r="Q3781" t="str">
        <f t="shared" si="361"/>
        <v>theater</v>
      </c>
      <c r="R3781" t="str">
        <f t="shared" si="362"/>
        <v>musical</v>
      </c>
      <c r="S3781" s="10">
        <f t="shared" si="363"/>
        <v>42425.735416666663</v>
      </c>
      <c r="T3781" s="10">
        <f t="shared" si="36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8226</v>
      </c>
      <c r="I3782">
        <v>1436817960</v>
      </c>
      <c r="J3782">
        <v>1433999785</v>
      </c>
      <c r="K3782" t="b">
        <v>0</v>
      </c>
      <c r="L3782" s="7">
        <v>30</v>
      </c>
      <c r="M3782" t="b">
        <v>1</v>
      </c>
      <c r="N3782" t="s">
        <v>8285</v>
      </c>
      <c r="O3782" s="5">
        <f t="shared" si="359"/>
        <v>120</v>
      </c>
      <c r="P3782" s="6">
        <f t="shared" si="360"/>
        <v>100</v>
      </c>
      <c r="Q3782" t="str">
        <f t="shared" si="361"/>
        <v>theater</v>
      </c>
      <c r="R3782" t="str">
        <f t="shared" si="362"/>
        <v>musical</v>
      </c>
      <c r="S3782" s="10">
        <f t="shared" si="363"/>
        <v>42166.219733796301</v>
      </c>
      <c r="T3782" s="10">
        <f t="shared" si="36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8226</v>
      </c>
      <c r="I3783">
        <v>1410210685</v>
      </c>
      <c r="J3783">
        <v>1408050685</v>
      </c>
      <c r="K3783" t="b">
        <v>0</v>
      </c>
      <c r="L3783" s="7">
        <v>52</v>
      </c>
      <c r="M3783" t="b">
        <v>1</v>
      </c>
      <c r="N3783" t="s">
        <v>8285</v>
      </c>
      <c r="O3783" s="5">
        <f t="shared" si="359"/>
        <v>109.66666666666667</v>
      </c>
      <c r="P3783" s="6">
        <f t="shared" si="360"/>
        <v>94.90384615384616</v>
      </c>
      <c r="Q3783" t="str">
        <f t="shared" si="361"/>
        <v>theater</v>
      </c>
      <c r="R3783" t="str">
        <f t="shared" si="362"/>
        <v>musical</v>
      </c>
      <c r="S3783" s="10">
        <f t="shared" si="363"/>
        <v>41865.882928240739</v>
      </c>
      <c r="T3783" s="10">
        <f t="shared" si="36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8227</v>
      </c>
      <c r="I3784">
        <v>1469401200</v>
      </c>
      <c r="J3784">
        <v>1466887297</v>
      </c>
      <c r="K3784" t="b">
        <v>0</v>
      </c>
      <c r="L3784" s="7">
        <v>27</v>
      </c>
      <c r="M3784" t="b">
        <v>1</v>
      </c>
      <c r="N3784" t="s">
        <v>8285</v>
      </c>
      <c r="O3784" s="5">
        <f t="shared" si="359"/>
        <v>101.75</v>
      </c>
      <c r="P3784" s="6">
        <f t="shared" si="360"/>
        <v>75.370370370370367</v>
      </c>
      <c r="Q3784" t="str">
        <f t="shared" si="361"/>
        <v>theater</v>
      </c>
      <c r="R3784" t="str">
        <f t="shared" si="362"/>
        <v>musical</v>
      </c>
      <c r="S3784" s="10">
        <f t="shared" si="363"/>
        <v>42546.862233796302</v>
      </c>
      <c r="T3784" s="10">
        <f t="shared" si="36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8226</v>
      </c>
      <c r="I3785">
        <v>1458057600</v>
      </c>
      <c r="J3785">
        <v>1455938520</v>
      </c>
      <c r="K3785" t="b">
        <v>0</v>
      </c>
      <c r="L3785" s="7">
        <v>24</v>
      </c>
      <c r="M3785" t="b">
        <v>1</v>
      </c>
      <c r="N3785" t="s">
        <v>8285</v>
      </c>
      <c r="O3785" s="5">
        <f t="shared" si="359"/>
        <v>128.91666666666666</v>
      </c>
      <c r="P3785" s="6">
        <f t="shared" si="360"/>
        <v>64.458333333333329</v>
      </c>
      <c r="Q3785" t="str">
        <f t="shared" si="361"/>
        <v>theater</v>
      </c>
      <c r="R3785" t="str">
        <f t="shared" si="362"/>
        <v>musical</v>
      </c>
      <c r="S3785" s="10">
        <f t="shared" si="363"/>
        <v>42420.140277777777</v>
      </c>
      <c r="T3785" s="10">
        <f t="shared" si="36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8224</v>
      </c>
      <c r="H3786" t="s">
        <v>8231</v>
      </c>
      <c r="I3786">
        <v>1468193532</v>
      </c>
      <c r="J3786">
        <v>1465601532</v>
      </c>
      <c r="K3786" t="b">
        <v>0</v>
      </c>
      <c r="L3786" s="7">
        <v>10</v>
      </c>
      <c r="M3786" t="b">
        <v>1</v>
      </c>
      <c r="N3786" t="s">
        <v>8285</v>
      </c>
      <c r="O3786" s="5">
        <f t="shared" si="359"/>
        <v>114.99999999999999</v>
      </c>
      <c r="P3786" s="6">
        <f t="shared" si="360"/>
        <v>115</v>
      </c>
      <c r="Q3786" t="str">
        <f t="shared" si="361"/>
        <v>theater</v>
      </c>
      <c r="R3786" t="str">
        <f t="shared" si="362"/>
        <v>musical</v>
      </c>
      <c r="S3786" s="10">
        <f t="shared" si="363"/>
        <v>42531.980694444443</v>
      </c>
      <c r="T3786" s="10">
        <f t="shared" si="36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8227</v>
      </c>
      <c r="I3787">
        <v>1470132180</v>
      </c>
      <c r="J3787">
        <v>1467040769</v>
      </c>
      <c r="K3787" t="b">
        <v>0</v>
      </c>
      <c r="L3787" s="7">
        <v>30</v>
      </c>
      <c r="M3787" t="b">
        <v>1</v>
      </c>
      <c r="N3787" t="s">
        <v>8285</v>
      </c>
      <c r="O3787" s="5">
        <f t="shared" si="359"/>
        <v>150.75</v>
      </c>
      <c r="P3787" s="6">
        <f t="shared" si="360"/>
        <v>100.5</v>
      </c>
      <c r="Q3787" t="str">
        <f t="shared" si="361"/>
        <v>theater</v>
      </c>
      <c r="R3787" t="str">
        <f t="shared" si="362"/>
        <v>musical</v>
      </c>
      <c r="S3787" s="10">
        <f t="shared" si="363"/>
        <v>42548.63853009259</v>
      </c>
      <c r="T3787" s="10">
        <f t="shared" si="36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8226</v>
      </c>
      <c r="I3788">
        <v>1464310475</v>
      </c>
      <c r="J3788">
        <v>1461718475</v>
      </c>
      <c r="K3788" t="b">
        <v>0</v>
      </c>
      <c r="L3788" s="7">
        <v>71</v>
      </c>
      <c r="M3788" t="b">
        <v>1</v>
      </c>
      <c r="N3788" t="s">
        <v>8285</v>
      </c>
      <c r="O3788" s="5">
        <f t="shared" si="359"/>
        <v>110.96666666666665</v>
      </c>
      <c r="P3788" s="6">
        <f t="shared" si="360"/>
        <v>93.774647887323937</v>
      </c>
      <c r="Q3788" t="str">
        <f t="shared" si="361"/>
        <v>theater</v>
      </c>
      <c r="R3788" t="str">
        <f t="shared" si="362"/>
        <v>musical</v>
      </c>
      <c r="S3788" s="10">
        <f t="shared" si="363"/>
        <v>42487.037905092591</v>
      </c>
      <c r="T3788" s="10">
        <f t="shared" si="36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8226</v>
      </c>
      <c r="I3789">
        <v>1436587140</v>
      </c>
      <c r="J3789">
        <v>1434113406</v>
      </c>
      <c r="K3789" t="b">
        <v>0</v>
      </c>
      <c r="L3789" s="7">
        <v>10</v>
      </c>
      <c r="M3789" t="b">
        <v>1</v>
      </c>
      <c r="N3789" t="s">
        <v>8285</v>
      </c>
      <c r="O3789" s="5">
        <f t="shared" si="359"/>
        <v>100.28571428571429</v>
      </c>
      <c r="P3789" s="6">
        <f t="shared" si="360"/>
        <v>35.1</v>
      </c>
      <c r="Q3789" t="str">
        <f t="shared" si="361"/>
        <v>theater</v>
      </c>
      <c r="R3789" t="str">
        <f t="shared" si="362"/>
        <v>musical</v>
      </c>
      <c r="S3789" s="10">
        <f t="shared" si="363"/>
        <v>42167.534791666665</v>
      </c>
      <c r="T3789" s="10">
        <f t="shared" si="36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8226</v>
      </c>
      <c r="I3790">
        <v>1450887480</v>
      </c>
      <c r="J3790">
        <v>1448469719</v>
      </c>
      <c r="K3790" t="b">
        <v>0</v>
      </c>
      <c r="L3790" s="7">
        <v>1</v>
      </c>
      <c r="M3790" t="b">
        <v>0</v>
      </c>
      <c r="N3790" t="s">
        <v>8285</v>
      </c>
      <c r="O3790" s="5">
        <f t="shared" si="359"/>
        <v>0.66666666666666674</v>
      </c>
      <c r="P3790" s="6">
        <f t="shared" si="360"/>
        <v>500</v>
      </c>
      <c r="Q3790" t="str">
        <f t="shared" si="361"/>
        <v>theater</v>
      </c>
      <c r="R3790" t="str">
        <f t="shared" si="362"/>
        <v>musical</v>
      </c>
      <c r="S3790" s="10">
        <f t="shared" si="363"/>
        <v>42333.695821759262</v>
      </c>
      <c r="T3790" s="10">
        <f t="shared" si="36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8224</v>
      </c>
      <c r="H3791" t="s">
        <v>8227</v>
      </c>
      <c r="I3791">
        <v>1434395418</v>
      </c>
      <c r="J3791">
        <v>1431630618</v>
      </c>
      <c r="K3791" t="b">
        <v>0</v>
      </c>
      <c r="L3791" s="7">
        <v>4</v>
      </c>
      <c r="M3791" t="b">
        <v>0</v>
      </c>
      <c r="N3791" t="s">
        <v>8285</v>
      </c>
      <c r="O3791" s="5">
        <f t="shared" si="359"/>
        <v>3.267605633802817</v>
      </c>
      <c r="P3791" s="6">
        <f t="shared" si="360"/>
        <v>29</v>
      </c>
      <c r="Q3791" t="str">
        <f t="shared" si="361"/>
        <v>theater</v>
      </c>
      <c r="R3791" t="str">
        <f t="shared" si="362"/>
        <v>musical</v>
      </c>
      <c r="S3791" s="10">
        <f t="shared" si="363"/>
        <v>42138.798819444448</v>
      </c>
      <c r="T3791" s="10">
        <f t="shared" si="36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8226</v>
      </c>
      <c r="I3792">
        <v>1479834023</v>
      </c>
      <c r="J3792">
        <v>1477238423</v>
      </c>
      <c r="K3792" t="b">
        <v>0</v>
      </c>
      <c r="L3792" s="7">
        <v>0</v>
      </c>
      <c r="M3792" t="b">
        <v>0</v>
      </c>
      <c r="N3792" t="s">
        <v>8285</v>
      </c>
      <c r="O3792" s="5">
        <f t="shared" si="359"/>
        <v>0</v>
      </c>
      <c r="P3792" s="6">
        <f t="shared" si="360"/>
        <v>0</v>
      </c>
      <c r="Q3792" t="str">
        <f t="shared" si="361"/>
        <v>theater</v>
      </c>
      <c r="R3792" t="str">
        <f t="shared" si="362"/>
        <v>musical</v>
      </c>
      <c r="S3792" s="10">
        <f t="shared" si="363"/>
        <v>42666.666932870372</v>
      </c>
      <c r="T3792" s="10">
        <f t="shared" si="36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8226</v>
      </c>
      <c r="I3793">
        <v>1404664592</v>
      </c>
      <c r="J3793">
        <v>1399480592</v>
      </c>
      <c r="K3793" t="b">
        <v>0</v>
      </c>
      <c r="L3793" s="7">
        <v>0</v>
      </c>
      <c r="M3793" t="b">
        <v>0</v>
      </c>
      <c r="N3793" t="s">
        <v>8285</v>
      </c>
      <c r="O3793" s="5">
        <f t="shared" si="359"/>
        <v>0</v>
      </c>
      <c r="P3793" s="6">
        <f t="shared" si="360"/>
        <v>0</v>
      </c>
      <c r="Q3793" t="str">
        <f t="shared" si="361"/>
        <v>theater</v>
      </c>
      <c r="R3793" t="str">
        <f t="shared" si="362"/>
        <v>musical</v>
      </c>
      <c r="S3793" s="10">
        <f t="shared" si="363"/>
        <v>41766.692037037035</v>
      </c>
      <c r="T3793" s="10">
        <f t="shared" si="36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8226</v>
      </c>
      <c r="I3794">
        <v>1436957022</v>
      </c>
      <c r="J3794">
        <v>1434365022</v>
      </c>
      <c r="K3794" t="b">
        <v>0</v>
      </c>
      <c r="L3794" s="7">
        <v>2</v>
      </c>
      <c r="M3794" t="b">
        <v>0</v>
      </c>
      <c r="N3794" t="s">
        <v>8285</v>
      </c>
      <c r="O3794" s="5">
        <f t="shared" si="359"/>
        <v>0.27999999999999997</v>
      </c>
      <c r="P3794" s="6">
        <f t="shared" si="360"/>
        <v>17.5</v>
      </c>
      <c r="Q3794" t="str">
        <f t="shared" si="361"/>
        <v>theater</v>
      </c>
      <c r="R3794" t="str">
        <f t="shared" si="362"/>
        <v>musical</v>
      </c>
      <c r="S3794" s="10">
        <f t="shared" si="363"/>
        <v>42170.447013888886</v>
      </c>
      <c r="T3794" s="10">
        <f t="shared" si="36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8226</v>
      </c>
      <c r="I3795">
        <v>1418769129</v>
      </c>
      <c r="J3795">
        <v>1416954729</v>
      </c>
      <c r="K3795" t="b">
        <v>0</v>
      </c>
      <c r="L3795" s="7">
        <v>24</v>
      </c>
      <c r="M3795" t="b">
        <v>0</v>
      </c>
      <c r="N3795" t="s">
        <v>8285</v>
      </c>
      <c r="O3795" s="5">
        <f t="shared" si="359"/>
        <v>59.657142857142851</v>
      </c>
      <c r="P3795" s="6">
        <f t="shared" si="360"/>
        <v>174</v>
      </c>
      <c r="Q3795" t="str">
        <f t="shared" si="361"/>
        <v>theater</v>
      </c>
      <c r="R3795" t="str">
        <f t="shared" si="362"/>
        <v>musical</v>
      </c>
      <c r="S3795" s="10">
        <f t="shared" si="363"/>
        <v>41968.938993055555</v>
      </c>
      <c r="T3795" s="10">
        <f t="shared" si="36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8224</v>
      </c>
      <c r="H3796" t="s">
        <v>8227</v>
      </c>
      <c r="I3796">
        <v>1433685354</v>
      </c>
      <c r="J3796">
        <v>1431093354</v>
      </c>
      <c r="K3796" t="b">
        <v>0</v>
      </c>
      <c r="L3796" s="7">
        <v>1</v>
      </c>
      <c r="M3796" t="b">
        <v>0</v>
      </c>
      <c r="N3796" t="s">
        <v>8285</v>
      </c>
      <c r="O3796" s="5">
        <f t="shared" si="359"/>
        <v>1</v>
      </c>
      <c r="P3796" s="6">
        <f t="shared" si="360"/>
        <v>50</v>
      </c>
      <c r="Q3796" t="str">
        <f t="shared" si="361"/>
        <v>theater</v>
      </c>
      <c r="R3796" t="str">
        <f t="shared" si="362"/>
        <v>musical</v>
      </c>
      <c r="S3796" s="10">
        <f t="shared" si="363"/>
        <v>42132.58048611111</v>
      </c>
      <c r="T3796" s="10">
        <f t="shared" si="36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8224</v>
      </c>
      <c r="H3797" t="s">
        <v>8227</v>
      </c>
      <c r="I3797">
        <v>1440801000</v>
      </c>
      <c r="J3797">
        <v>1437042490</v>
      </c>
      <c r="K3797" t="b">
        <v>0</v>
      </c>
      <c r="L3797" s="7">
        <v>2</v>
      </c>
      <c r="M3797" t="b">
        <v>0</v>
      </c>
      <c r="N3797" t="s">
        <v>8285</v>
      </c>
      <c r="O3797" s="5">
        <f t="shared" si="359"/>
        <v>1.6666666666666667</v>
      </c>
      <c r="P3797" s="6">
        <f t="shared" si="360"/>
        <v>5</v>
      </c>
      <c r="Q3797" t="str">
        <f t="shared" si="361"/>
        <v>theater</v>
      </c>
      <c r="R3797" t="str">
        <f t="shared" si="362"/>
        <v>musical</v>
      </c>
      <c r="S3797" s="10">
        <f t="shared" si="363"/>
        <v>42201.436226851853</v>
      </c>
      <c r="T3797" s="10">
        <f t="shared" si="36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8226</v>
      </c>
      <c r="I3798">
        <v>1484354556</v>
      </c>
      <c r="J3798">
        <v>1479170556</v>
      </c>
      <c r="K3798" t="b">
        <v>0</v>
      </c>
      <c r="L3798" s="7">
        <v>1</v>
      </c>
      <c r="M3798" t="b">
        <v>0</v>
      </c>
      <c r="N3798" t="s">
        <v>8285</v>
      </c>
      <c r="O3798" s="5">
        <f t="shared" si="359"/>
        <v>4.4444444444444444E-3</v>
      </c>
      <c r="P3798" s="6">
        <f t="shared" si="360"/>
        <v>1</v>
      </c>
      <c r="Q3798" t="str">
        <f t="shared" si="361"/>
        <v>theater</v>
      </c>
      <c r="R3798" t="str">
        <f t="shared" si="362"/>
        <v>musical</v>
      </c>
      <c r="S3798" s="10">
        <f t="shared" si="363"/>
        <v>42689.029583333337</v>
      </c>
      <c r="T3798" s="10">
        <f t="shared" si="36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8226</v>
      </c>
      <c r="I3799">
        <v>1429564165</v>
      </c>
      <c r="J3799">
        <v>1426972165</v>
      </c>
      <c r="K3799" t="b">
        <v>0</v>
      </c>
      <c r="L3799" s="7">
        <v>37</v>
      </c>
      <c r="M3799" t="b">
        <v>0</v>
      </c>
      <c r="N3799" t="s">
        <v>8285</v>
      </c>
      <c r="O3799" s="5">
        <f t="shared" si="359"/>
        <v>89.666666666666657</v>
      </c>
      <c r="P3799" s="6">
        <f t="shared" si="360"/>
        <v>145.40540540540542</v>
      </c>
      <c r="Q3799" t="str">
        <f t="shared" si="361"/>
        <v>theater</v>
      </c>
      <c r="R3799" t="str">
        <f t="shared" si="362"/>
        <v>musical</v>
      </c>
      <c r="S3799" s="10">
        <f t="shared" si="363"/>
        <v>42084.881539351853</v>
      </c>
      <c r="T3799" s="10">
        <f t="shared" si="36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8226</v>
      </c>
      <c r="I3800">
        <v>1407691248</v>
      </c>
      <c r="J3800">
        <v>1405099248</v>
      </c>
      <c r="K3800" t="b">
        <v>0</v>
      </c>
      <c r="L3800" s="7">
        <v>5</v>
      </c>
      <c r="M3800" t="b">
        <v>0</v>
      </c>
      <c r="N3800" t="s">
        <v>8285</v>
      </c>
      <c r="O3800" s="5">
        <f t="shared" si="359"/>
        <v>1.4642857142857144</v>
      </c>
      <c r="P3800" s="6">
        <f t="shared" si="360"/>
        <v>205</v>
      </c>
      <c r="Q3800" t="str">
        <f t="shared" si="361"/>
        <v>theater</v>
      </c>
      <c r="R3800" t="str">
        <f t="shared" si="362"/>
        <v>musical</v>
      </c>
      <c r="S3800" s="10">
        <f t="shared" si="363"/>
        <v>41831.722777777781</v>
      </c>
      <c r="T3800" s="10">
        <f t="shared" si="36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8226</v>
      </c>
      <c r="I3801">
        <v>1457734843</v>
      </c>
      <c r="J3801">
        <v>1455142843</v>
      </c>
      <c r="K3801" t="b">
        <v>0</v>
      </c>
      <c r="L3801" s="7">
        <v>4</v>
      </c>
      <c r="M3801" t="b">
        <v>0</v>
      </c>
      <c r="N3801" t="s">
        <v>8285</v>
      </c>
      <c r="O3801" s="5">
        <f t="shared" si="359"/>
        <v>4.0199999999999996</v>
      </c>
      <c r="P3801" s="6">
        <f t="shared" si="360"/>
        <v>100.5</v>
      </c>
      <c r="Q3801" t="str">
        <f t="shared" si="361"/>
        <v>theater</v>
      </c>
      <c r="R3801" t="str">
        <f t="shared" si="362"/>
        <v>musical</v>
      </c>
      <c r="S3801" s="10">
        <f t="shared" si="363"/>
        <v>42410.93105324074</v>
      </c>
      <c r="T3801" s="10">
        <f t="shared" si="36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8226</v>
      </c>
      <c r="I3802">
        <v>1420952340</v>
      </c>
      <c r="J3802">
        <v>1418146883</v>
      </c>
      <c r="K3802" t="b">
        <v>0</v>
      </c>
      <c r="L3802" s="7">
        <v>16</v>
      </c>
      <c r="M3802" t="b">
        <v>0</v>
      </c>
      <c r="N3802" t="s">
        <v>8285</v>
      </c>
      <c r="O3802" s="5">
        <f t="shared" si="359"/>
        <v>4.004545454545454</v>
      </c>
      <c r="P3802" s="6">
        <f t="shared" si="360"/>
        <v>55.0625</v>
      </c>
      <c r="Q3802" t="str">
        <f t="shared" si="361"/>
        <v>theater</v>
      </c>
      <c r="R3802" t="str">
        <f t="shared" si="362"/>
        <v>musical</v>
      </c>
      <c r="S3802" s="10">
        <f t="shared" si="363"/>
        <v>41982.737071759257</v>
      </c>
      <c r="T3802" s="10">
        <f t="shared" si="36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8226</v>
      </c>
      <c r="I3803">
        <v>1420215216</v>
      </c>
      <c r="J3803">
        <v>1417536816</v>
      </c>
      <c r="K3803" t="b">
        <v>0</v>
      </c>
      <c r="L3803" s="7">
        <v>9</v>
      </c>
      <c r="M3803" t="b">
        <v>0</v>
      </c>
      <c r="N3803" t="s">
        <v>8285</v>
      </c>
      <c r="O3803" s="5">
        <f t="shared" si="359"/>
        <v>8.52</v>
      </c>
      <c r="P3803" s="6">
        <f t="shared" si="360"/>
        <v>47.333333333333336</v>
      </c>
      <c r="Q3803" t="str">
        <f t="shared" si="361"/>
        <v>theater</v>
      </c>
      <c r="R3803" t="str">
        <f t="shared" si="362"/>
        <v>musical</v>
      </c>
      <c r="S3803" s="10">
        <f t="shared" si="363"/>
        <v>41975.676111111112</v>
      </c>
      <c r="T3803" s="10">
        <f t="shared" si="36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8226</v>
      </c>
      <c r="I3804">
        <v>1445482906</v>
      </c>
      <c r="J3804">
        <v>1442890906</v>
      </c>
      <c r="K3804" t="b">
        <v>0</v>
      </c>
      <c r="L3804" s="7">
        <v>0</v>
      </c>
      <c r="M3804" t="b">
        <v>0</v>
      </c>
      <c r="N3804" t="s">
        <v>8285</v>
      </c>
      <c r="O3804" s="5">
        <f t="shared" si="359"/>
        <v>0</v>
      </c>
      <c r="P3804" s="6">
        <f t="shared" si="360"/>
        <v>0</v>
      </c>
      <c r="Q3804" t="str">
        <f t="shared" si="361"/>
        <v>theater</v>
      </c>
      <c r="R3804" t="str">
        <f t="shared" si="362"/>
        <v>musical</v>
      </c>
      <c r="S3804" s="10">
        <f t="shared" si="363"/>
        <v>42269.126226851848</v>
      </c>
      <c r="T3804" s="10">
        <f t="shared" si="36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8226</v>
      </c>
      <c r="I3805">
        <v>1457133568</v>
      </c>
      <c r="J3805">
        <v>1454541568</v>
      </c>
      <c r="K3805" t="b">
        <v>0</v>
      </c>
      <c r="L3805" s="7">
        <v>40</v>
      </c>
      <c r="M3805" t="b">
        <v>0</v>
      </c>
      <c r="N3805" t="s">
        <v>8285</v>
      </c>
      <c r="O3805" s="5">
        <f t="shared" ref="O3805:O3868" si="365">(E3805/D3805)*100</f>
        <v>19.650000000000002</v>
      </c>
      <c r="P3805" s="6">
        <f t="shared" si="360"/>
        <v>58.95</v>
      </c>
      <c r="Q3805" t="str">
        <f t="shared" si="361"/>
        <v>theater</v>
      </c>
      <c r="R3805" t="str">
        <f t="shared" si="362"/>
        <v>musical</v>
      </c>
      <c r="S3805" s="10">
        <f t="shared" si="363"/>
        <v>42403.971851851849</v>
      </c>
      <c r="T3805" s="10">
        <f t="shared" si="36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8226</v>
      </c>
      <c r="I3806">
        <v>1469948400</v>
      </c>
      <c r="J3806">
        <v>1465172024</v>
      </c>
      <c r="K3806" t="b">
        <v>0</v>
      </c>
      <c r="L3806" s="7">
        <v>0</v>
      </c>
      <c r="M3806" t="b">
        <v>0</v>
      </c>
      <c r="N3806" t="s">
        <v>8285</v>
      </c>
      <c r="O3806" s="5">
        <f t="shared" si="365"/>
        <v>0</v>
      </c>
      <c r="P3806" s="6">
        <f t="shared" si="360"/>
        <v>0</v>
      </c>
      <c r="Q3806" t="str">
        <f t="shared" si="361"/>
        <v>theater</v>
      </c>
      <c r="R3806" t="str">
        <f t="shared" si="362"/>
        <v>musical</v>
      </c>
      <c r="S3806" s="10">
        <f t="shared" si="363"/>
        <v>42527.00953703704</v>
      </c>
      <c r="T3806" s="10">
        <f t="shared" si="36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8226</v>
      </c>
      <c r="I3807">
        <v>1411852640</v>
      </c>
      <c r="J3807">
        <v>1406668640</v>
      </c>
      <c r="K3807" t="b">
        <v>0</v>
      </c>
      <c r="L3807" s="7">
        <v>2</v>
      </c>
      <c r="M3807" t="b">
        <v>0</v>
      </c>
      <c r="N3807" t="s">
        <v>8285</v>
      </c>
      <c r="O3807" s="5">
        <f t="shared" si="365"/>
        <v>2E-3</v>
      </c>
      <c r="P3807" s="6">
        <f t="shared" si="360"/>
        <v>1.5</v>
      </c>
      <c r="Q3807" t="str">
        <f t="shared" si="361"/>
        <v>theater</v>
      </c>
      <c r="R3807" t="str">
        <f t="shared" si="362"/>
        <v>musical</v>
      </c>
      <c r="S3807" s="10">
        <f t="shared" si="363"/>
        <v>41849.887037037035</v>
      </c>
      <c r="T3807" s="10">
        <f t="shared" si="36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8224</v>
      </c>
      <c r="H3808" t="s">
        <v>8228</v>
      </c>
      <c r="I3808">
        <v>1404022381</v>
      </c>
      <c r="J3808">
        <v>1402294381</v>
      </c>
      <c r="K3808" t="b">
        <v>0</v>
      </c>
      <c r="L3808" s="7">
        <v>1</v>
      </c>
      <c r="M3808" t="b">
        <v>0</v>
      </c>
      <c r="N3808" t="s">
        <v>8285</v>
      </c>
      <c r="O3808" s="5">
        <f t="shared" si="365"/>
        <v>6.6666666666666666E-2</v>
      </c>
      <c r="P3808" s="6">
        <f t="shared" si="360"/>
        <v>5</v>
      </c>
      <c r="Q3808" t="str">
        <f t="shared" si="361"/>
        <v>theater</v>
      </c>
      <c r="R3808" t="str">
        <f t="shared" si="362"/>
        <v>musical</v>
      </c>
      <c r="S3808" s="10">
        <f t="shared" si="363"/>
        <v>41799.259039351848</v>
      </c>
      <c r="T3808" s="10">
        <f t="shared" si="36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8226</v>
      </c>
      <c r="I3809">
        <v>1428097739</v>
      </c>
      <c r="J3809">
        <v>1427492939</v>
      </c>
      <c r="K3809" t="b">
        <v>0</v>
      </c>
      <c r="L3809" s="7">
        <v>9</v>
      </c>
      <c r="M3809" t="b">
        <v>0</v>
      </c>
      <c r="N3809" t="s">
        <v>8285</v>
      </c>
      <c r="O3809" s="5">
        <f t="shared" si="365"/>
        <v>30.333333333333336</v>
      </c>
      <c r="P3809" s="6">
        <f t="shared" si="360"/>
        <v>50.555555555555557</v>
      </c>
      <c r="Q3809" t="str">
        <f t="shared" si="361"/>
        <v>theater</v>
      </c>
      <c r="R3809" t="str">
        <f t="shared" si="362"/>
        <v>musical</v>
      </c>
      <c r="S3809" s="10">
        <f t="shared" si="363"/>
        <v>42090.909016203703</v>
      </c>
      <c r="T3809" s="10">
        <f t="shared" si="364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8227</v>
      </c>
      <c r="I3810">
        <v>1429955619</v>
      </c>
      <c r="J3810">
        <v>1424775219</v>
      </c>
      <c r="K3810" t="b">
        <v>0</v>
      </c>
      <c r="L3810" s="7">
        <v>24</v>
      </c>
      <c r="M3810" t="b">
        <v>1</v>
      </c>
      <c r="N3810" t="s">
        <v>8251</v>
      </c>
      <c r="O3810" s="5">
        <f t="shared" si="365"/>
        <v>100</v>
      </c>
      <c r="P3810" s="6">
        <f t="shared" si="360"/>
        <v>41.666666666666664</v>
      </c>
      <c r="Q3810" t="str">
        <f t="shared" si="361"/>
        <v>theater</v>
      </c>
      <c r="R3810" t="str">
        <f t="shared" si="362"/>
        <v>plays</v>
      </c>
      <c r="S3810" s="10">
        <f t="shared" si="363"/>
        <v>42059.453923611116</v>
      </c>
      <c r="T3810" s="10">
        <f t="shared" si="364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8227</v>
      </c>
      <c r="I3811">
        <v>1406761200</v>
      </c>
      <c r="J3811">
        <v>1402403907</v>
      </c>
      <c r="K3811" t="b">
        <v>0</v>
      </c>
      <c r="L3811" s="7">
        <v>38</v>
      </c>
      <c r="M3811" t="b">
        <v>1</v>
      </c>
      <c r="N3811" t="s">
        <v>8251</v>
      </c>
      <c r="O3811" s="5">
        <f t="shared" si="365"/>
        <v>101.25</v>
      </c>
      <c r="P3811" s="6">
        <f t="shared" si="360"/>
        <v>53.289473684210527</v>
      </c>
      <c r="Q3811" t="str">
        <f t="shared" si="361"/>
        <v>theater</v>
      </c>
      <c r="R3811" t="str">
        <f t="shared" si="362"/>
        <v>plays</v>
      </c>
      <c r="S3811" s="10">
        <f t="shared" si="363"/>
        <v>41800.526701388888</v>
      </c>
      <c r="T3811" s="10">
        <f t="shared" si="364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8226</v>
      </c>
      <c r="I3812">
        <v>1426965758</v>
      </c>
      <c r="J3812">
        <v>1424377358</v>
      </c>
      <c r="K3812" t="b">
        <v>0</v>
      </c>
      <c r="L3812" s="7">
        <v>26</v>
      </c>
      <c r="M3812" t="b">
        <v>1</v>
      </c>
      <c r="N3812" t="s">
        <v>8251</v>
      </c>
      <c r="O3812" s="5">
        <f t="shared" si="365"/>
        <v>121.73333333333333</v>
      </c>
      <c r="P3812" s="6">
        <f t="shared" si="360"/>
        <v>70.230769230769226</v>
      </c>
      <c r="Q3812" t="str">
        <f t="shared" si="361"/>
        <v>theater</v>
      </c>
      <c r="R3812" t="str">
        <f t="shared" si="362"/>
        <v>plays</v>
      </c>
      <c r="S3812" s="10">
        <f t="shared" si="363"/>
        <v>42054.849050925928</v>
      </c>
      <c r="T3812" s="10">
        <f t="shared" si="364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8227</v>
      </c>
      <c r="I3813">
        <v>1464692400</v>
      </c>
      <c r="J3813">
        <v>1461769373</v>
      </c>
      <c r="K3813" t="b">
        <v>0</v>
      </c>
      <c r="L3813" s="7">
        <v>19</v>
      </c>
      <c r="M3813" t="b">
        <v>1</v>
      </c>
      <c r="N3813" t="s">
        <v>8251</v>
      </c>
      <c r="O3813" s="5">
        <f t="shared" si="365"/>
        <v>330</v>
      </c>
      <c r="P3813" s="6">
        <f t="shared" si="360"/>
        <v>43.421052631578945</v>
      </c>
      <c r="Q3813" t="str">
        <f t="shared" si="361"/>
        <v>theater</v>
      </c>
      <c r="R3813" t="str">
        <f t="shared" si="362"/>
        <v>plays</v>
      </c>
      <c r="S3813" s="10">
        <f t="shared" si="363"/>
        <v>42487.62700231481</v>
      </c>
      <c r="T3813" s="10">
        <f t="shared" si="364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8224</v>
      </c>
      <c r="H3814" t="s">
        <v>8231</v>
      </c>
      <c r="I3814">
        <v>1433131140</v>
      </c>
      <c r="J3814">
        <v>1429120908</v>
      </c>
      <c r="K3814" t="b">
        <v>0</v>
      </c>
      <c r="L3814" s="7">
        <v>11</v>
      </c>
      <c r="M3814" t="b">
        <v>1</v>
      </c>
      <c r="N3814" t="s">
        <v>8251</v>
      </c>
      <c r="O3814" s="5">
        <f t="shared" si="365"/>
        <v>109.55</v>
      </c>
      <c r="P3814" s="6">
        <f t="shared" si="360"/>
        <v>199.18181818181819</v>
      </c>
      <c r="Q3814" t="str">
        <f t="shared" si="361"/>
        <v>theater</v>
      </c>
      <c r="R3814" t="str">
        <f t="shared" si="362"/>
        <v>plays</v>
      </c>
      <c r="S3814" s="10">
        <f t="shared" si="363"/>
        <v>42109.751250000001</v>
      </c>
      <c r="T3814" s="10">
        <f t="shared" si="364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8226</v>
      </c>
      <c r="I3815">
        <v>1465940580</v>
      </c>
      <c r="J3815">
        <v>1462603021</v>
      </c>
      <c r="K3815" t="b">
        <v>0</v>
      </c>
      <c r="L3815" s="7">
        <v>27</v>
      </c>
      <c r="M3815" t="b">
        <v>1</v>
      </c>
      <c r="N3815" t="s">
        <v>8251</v>
      </c>
      <c r="O3815" s="5">
        <f t="shared" si="365"/>
        <v>100.95190476190474</v>
      </c>
      <c r="P3815" s="6">
        <f t="shared" si="360"/>
        <v>78.518148148148143</v>
      </c>
      <c r="Q3815" t="str">
        <f t="shared" si="361"/>
        <v>theater</v>
      </c>
      <c r="R3815" t="str">
        <f t="shared" si="362"/>
        <v>plays</v>
      </c>
      <c r="S3815" s="10">
        <f t="shared" si="363"/>
        <v>42497.275706018518</v>
      </c>
      <c r="T3815" s="10">
        <f t="shared" si="364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8226</v>
      </c>
      <c r="I3816">
        <v>1427860740</v>
      </c>
      <c r="J3816">
        <v>1424727712</v>
      </c>
      <c r="K3816" t="b">
        <v>0</v>
      </c>
      <c r="L3816" s="7">
        <v>34</v>
      </c>
      <c r="M3816" t="b">
        <v>1</v>
      </c>
      <c r="N3816" t="s">
        <v>8251</v>
      </c>
      <c r="O3816" s="5">
        <f t="shared" si="365"/>
        <v>140.13333333333333</v>
      </c>
      <c r="P3816" s="6">
        <f t="shared" si="360"/>
        <v>61.823529411764703</v>
      </c>
      <c r="Q3816" t="str">
        <f t="shared" si="361"/>
        <v>theater</v>
      </c>
      <c r="R3816" t="str">
        <f t="shared" si="362"/>
        <v>plays</v>
      </c>
      <c r="S3816" s="10">
        <f t="shared" si="363"/>
        <v>42058.904074074075</v>
      </c>
      <c r="T3816" s="10">
        <f t="shared" si="364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8227</v>
      </c>
      <c r="I3817">
        <v>1440111600</v>
      </c>
      <c r="J3817">
        <v>1437545657</v>
      </c>
      <c r="K3817" t="b">
        <v>0</v>
      </c>
      <c r="L3817" s="7">
        <v>20</v>
      </c>
      <c r="M3817" t="b">
        <v>1</v>
      </c>
      <c r="N3817" t="s">
        <v>8251</v>
      </c>
      <c r="O3817" s="5">
        <f t="shared" si="365"/>
        <v>100.001</v>
      </c>
      <c r="P3817" s="6">
        <f t="shared" si="360"/>
        <v>50.000500000000002</v>
      </c>
      <c r="Q3817" t="str">
        <f t="shared" si="361"/>
        <v>theater</v>
      </c>
      <c r="R3817" t="str">
        <f t="shared" si="362"/>
        <v>plays</v>
      </c>
      <c r="S3817" s="10">
        <f t="shared" si="363"/>
        <v>42207.259918981479</v>
      </c>
      <c r="T3817" s="10">
        <f t="shared" si="364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8226</v>
      </c>
      <c r="I3818">
        <v>1405614823</v>
      </c>
      <c r="J3818">
        <v>1403022823</v>
      </c>
      <c r="K3818" t="b">
        <v>0</v>
      </c>
      <c r="L3818" s="7">
        <v>37</v>
      </c>
      <c r="M3818" t="b">
        <v>1</v>
      </c>
      <c r="N3818" t="s">
        <v>8251</v>
      </c>
      <c r="O3818" s="5">
        <f t="shared" si="365"/>
        <v>119.238</v>
      </c>
      <c r="P3818" s="6">
        <f t="shared" si="360"/>
        <v>48.339729729729726</v>
      </c>
      <c r="Q3818" t="str">
        <f t="shared" si="361"/>
        <v>theater</v>
      </c>
      <c r="R3818" t="str">
        <f t="shared" si="362"/>
        <v>plays</v>
      </c>
      <c r="S3818" s="10">
        <f t="shared" si="363"/>
        <v>41807.690081018518</v>
      </c>
      <c r="T3818" s="10">
        <f t="shared" si="364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8226</v>
      </c>
      <c r="I3819">
        <v>1445659140</v>
      </c>
      <c r="J3819">
        <v>1444236216</v>
      </c>
      <c r="K3819" t="b">
        <v>0</v>
      </c>
      <c r="L3819" s="7">
        <v>20</v>
      </c>
      <c r="M3819" t="b">
        <v>1</v>
      </c>
      <c r="N3819" t="s">
        <v>8251</v>
      </c>
      <c r="O3819" s="5">
        <f t="shared" si="365"/>
        <v>107.25</v>
      </c>
      <c r="P3819" s="6">
        <f t="shared" si="360"/>
        <v>107.25</v>
      </c>
      <c r="Q3819" t="str">
        <f t="shared" si="361"/>
        <v>theater</v>
      </c>
      <c r="R3819" t="str">
        <f t="shared" si="362"/>
        <v>plays</v>
      </c>
      <c r="S3819" s="10">
        <f t="shared" si="363"/>
        <v>42284.69694444444</v>
      </c>
      <c r="T3819" s="10">
        <f t="shared" si="364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8226</v>
      </c>
      <c r="I3820">
        <v>1426187582</v>
      </c>
      <c r="J3820">
        <v>1423599182</v>
      </c>
      <c r="K3820" t="b">
        <v>0</v>
      </c>
      <c r="L3820" s="7">
        <v>10</v>
      </c>
      <c r="M3820" t="b">
        <v>1</v>
      </c>
      <c r="N3820" t="s">
        <v>8251</v>
      </c>
      <c r="O3820" s="5">
        <f t="shared" si="365"/>
        <v>227.99999999999997</v>
      </c>
      <c r="P3820" s="6">
        <f t="shared" si="360"/>
        <v>57</v>
      </c>
      <c r="Q3820" t="str">
        <f t="shared" si="361"/>
        <v>theater</v>
      </c>
      <c r="R3820" t="str">
        <f t="shared" si="362"/>
        <v>plays</v>
      </c>
      <c r="S3820" s="10">
        <f t="shared" si="363"/>
        <v>42045.84238425926</v>
      </c>
      <c r="T3820" s="10">
        <f t="shared" si="364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8226</v>
      </c>
      <c r="I3821">
        <v>1437166920</v>
      </c>
      <c r="J3821">
        <v>1435554104</v>
      </c>
      <c r="K3821" t="b">
        <v>0</v>
      </c>
      <c r="L3821" s="7">
        <v>26</v>
      </c>
      <c r="M3821" t="b">
        <v>1</v>
      </c>
      <c r="N3821" t="s">
        <v>8251</v>
      </c>
      <c r="O3821" s="5">
        <f t="shared" si="365"/>
        <v>106.4</v>
      </c>
      <c r="P3821" s="6">
        <f t="shared" si="360"/>
        <v>40.92307692307692</v>
      </c>
      <c r="Q3821" t="str">
        <f t="shared" si="361"/>
        <v>theater</v>
      </c>
      <c r="R3821" t="str">
        <f t="shared" si="362"/>
        <v>plays</v>
      </c>
      <c r="S3821" s="10">
        <f t="shared" si="363"/>
        <v>42184.209537037037</v>
      </c>
      <c r="T3821" s="10">
        <f t="shared" si="364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8227</v>
      </c>
      <c r="I3822">
        <v>1436110717</v>
      </c>
      <c r="J3822">
        <v>1433518717</v>
      </c>
      <c r="K3822" t="b">
        <v>0</v>
      </c>
      <c r="L3822" s="7">
        <v>20</v>
      </c>
      <c r="M3822" t="b">
        <v>1</v>
      </c>
      <c r="N3822" t="s">
        <v>8251</v>
      </c>
      <c r="O3822" s="5">
        <f t="shared" si="365"/>
        <v>143.33333333333334</v>
      </c>
      <c r="P3822" s="6">
        <f t="shared" si="360"/>
        <v>21.5</v>
      </c>
      <c r="Q3822" t="str">
        <f t="shared" si="361"/>
        <v>theater</v>
      </c>
      <c r="R3822" t="str">
        <f t="shared" si="362"/>
        <v>plays</v>
      </c>
      <c r="S3822" s="10">
        <f t="shared" si="363"/>
        <v>42160.651817129634</v>
      </c>
      <c r="T3822" s="10">
        <f t="shared" si="364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8226</v>
      </c>
      <c r="I3823">
        <v>1451881207</v>
      </c>
      <c r="J3823">
        <v>1449116407</v>
      </c>
      <c r="K3823" t="b">
        <v>0</v>
      </c>
      <c r="L3823" s="7">
        <v>46</v>
      </c>
      <c r="M3823" t="b">
        <v>1</v>
      </c>
      <c r="N3823" t="s">
        <v>8251</v>
      </c>
      <c r="O3823" s="5">
        <f t="shared" si="365"/>
        <v>104.54285714285714</v>
      </c>
      <c r="P3823" s="6">
        <f t="shared" si="360"/>
        <v>79.543478260869563</v>
      </c>
      <c r="Q3823" t="str">
        <f t="shared" si="361"/>
        <v>theater</v>
      </c>
      <c r="R3823" t="str">
        <f t="shared" si="362"/>
        <v>plays</v>
      </c>
      <c r="S3823" s="10">
        <f t="shared" si="363"/>
        <v>42341.180636574078</v>
      </c>
      <c r="T3823" s="10">
        <f t="shared" si="364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8224</v>
      </c>
      <c r="H3824" t="s">
        <v>8229</v>
      </c>
      <c r="I3824">
        <v>1453244340</v>
      </c>
      <c r="J3824">
        <v>1448136417</v>
      </c>
      <c r="K3824" t="b">
        <v>0</v>
      </c>
      <c r="L3824" s="7">
        <v>76</v>
      </c>
      <c r="M3824" t="b">
        <v>1</v>
      </c>
      <c r="N3824" t="s">
        <v>8251</v>
      </c>
      <c r="O3824" s="5">
        <f t="shared" si="365"/>
        <v>110.02000000000001</v>
      </c>
      <c r="P3824" s="6">
        <f t="shared" si="360"/>
        <v>72.381578947368425</v>
      </c>
      <c r="Q3824" t="str">
        <f t="shared" si="361"/>
        <v>theater</v>
      </c>
      <c r="R3824" t="str">
        <f t="shared" si="362"/>
        <v>plays</v>
      </c>
      <c r="S3824" s="10">
        <f t="shared" si="363"/>
        <v>42329.838159722218</v>
      </c>
      <c r="T3824" s="10">
        <f t="shared" si="364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8226</v>
      </c>
      <c r="I3825">
        <v>1437364740</v>
      </c>
      <c r="J3825">
        <v>1434405044</v>
      </c>
      <c r="K3825" t="b">
        <v>0</v>
      </c>
      <c r="L3825" s="7">
        <v>41</v>
      </c>
      <c r="M3825" t="b">
        <v>1</v>
      </c>
      <c r="N3825" t="s">
        <v>8251</v>
      </c>
      <c r="O3825" s="5">
        <f t="shared" si="365"/>
        <v>106</v>
      </c>
      <c r="P3825" s="6">
        <f t="shared" si="360"/>
        <v>64.634146341463421</v>
      </c>
      <c r="Q3825" t="str">
        <f t="shared" si="361"/>
        <v>theater</v>
      </c>
      <c r="R3825" t="str">
        <f t="shared" si="362"/>
        <v>plays</v>
      </c>
      <c r="S3825" s="10">
        <f t="shared" si="363"/>
        <v>42170.910231481481</v>
      </c>
      <c r="T3825" s="10">
        <f t="shared" si="364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8227</v>
      </c>
      <c r="I3826">
        <v>1470058860</v>
      </c>
      <c r="J3826">
        <v>1469026903</v>
      </c>
      <c r="K3826" t="b">
        <v>0</v>
      </c>
      <c r="L3826" s="7">
        <v>7</v>
      </c>
      <c r="M3826" t="b">
        <v>1</v>
      </c>
      <c r="N3826" t="s">
        <v>8251</v>
      </c>
      <c r="O3826" s="5">
        <f t="shared" si="365"/>
        <v>108</v>
      </c>
      <c r="P3826" s="6">
        <f t="shared" si="360"/>
        <v>38.571428571428569</v>
      </c>
      <c r="Q3826" t="str">
        <f t="shared" si="361"/>
        <v>theater</v>
      </c>
      <c r="R3826" t="str">
        <f t="shared" si="362"/>
        <v>plays</v>
      </c>
      <c r="S3826" s="10">
        <f t="shared" si="363"/>
        <v>42571.626192129625</v>
      </c>
      <c r="T3826" s="10">
        <f t="shared" si="364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8226</v>
      </c>
      <c r="I3827">
        <v>1434505214</v>
      </c>
      <c r="J3827">
        <v>1432690814</v>
      </c>
      <c r="K3827" t="b">
        <v>0</v>
      </c>
      <c r="L3827" s="7">
        <v>49</v>
      </c>
      <c r="M3827" t="b">
        <v>1</v>
      </c>
      <c r="N3827" t="s">
        <v>8251</v>
      </c>
      <c r="O3827" s="5">
        <f t="shared" si="365"/>
        <v>105.42</v>
      </c>
      <c r="P3827" s="6">
        <f t="shared" si="360"/>
        <v>107.57142857142857</v>
      </c>
      <c r="Q3827" t="str">
        <f t="shared" si="361"/>
        <v>theater</v>
      </c>
      <c r="R3827" t="str">
        <f t="shared" si="362"/>
        <v>plays</v>
      </c>
      <c r="S3827" s="10">
        <f t="shared" si="363"/>
        <v>42151.069606481484</v>
      </c>
      <c r="T3827" s="10">
        <f t="shared" si="364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8227</v>
      </c>
      <c r="I3828">
        <v>1430993394</v>
      </c>
      <c r="J3828">
        <v>1428401394</v>
      </c>
      <c r="K3828" t="b">
        <v>0</v>
      </c>
      <c r="L3828" s="7">
        <v>26</v>
      </c>
      <c r="M3828" t="b">
        <v>1</v>
      </c>
      <c r="N3828" t="s">
        <v>8251</v>
      </c>
      <c r="O3828" s="5">
        <f t="shared" si="365"/>
        <v>119.16666666666667</v>
      </c>
      <c r="P3828" s="6">
        <f t="shared" si="360"/>
        <v>27.5</v>
      </c>
      <c r="Q3828" t="str">
        <f t="shared" si="361"/>
        <v>theater</v>
      </c>
      <c r="R3828" t="str">
        <f t="shared" si="362"/>
        <v>plays</v>
      </c>
      <c r="S3828" s="10">
        <f t="shared" si="363"/>
        <v>42101.423541666663</v>
      </c>
      <c r="T3828" s="10">
        <f t="shared" si="364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8227</v>
      </c>
      <c r="I3829">
        <v>1427414400</v>
      </c>
      <c r="J3829">
        <v>1422656201</v>
      </c>
      <c r="K3829" t="b">
        <v>0</v>
      </c>
      <c r="L3829" s="7">
        <v>65</v>
      </c>
      <c r="M3829" t="b">
        <v>1</v>
      </c>
      <c r="N3829" t="s">
        <v>8251</v>
      </c>
      <c r="O3829" s="5">
        <f t="shared" si="365"/>
        <v>152.66666666666666</v>
      </c>
      <c r="P3829" s="6">
        <f t="shared" si="360"/>
        <v>70.461538461538467</v>
      </c>
      <c r="Q3829" t="str">
        <f t="shared" si="361"/>
        <v>theater</v>
      </c>
      <c r="R3829" t="str">
        <f t="shared" si="362"/>
        <v>plays</v>
      </c>
      <c r="S3829" s="10">
        <f t="shared" si="363"/>
        <v>42034.928252314814</v>
      </c>
      <c r="T3829" s="10">
        <f t="shared" si="364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8226</v>
      </c>
      <c r="I3830">
        <v>1420033187</v>
      </c>
      <c r="J3830">
        <v>1414845587</v>
      </c>
      <c r="K3830" t="b">
        <v>0</v>
      </c>
      <c r="L3830" s="7">
        <v>28</v>
      </c>
      <c r="M3830" t="b">
        <v>1</v>
      </c>
      <c r="N3830" t="s">
        <v>8251</v>
      </c>
      <c r="O3830" s="5">
        <f t="shared" si="365"/>
        <v>100</v>
      </c>
      <c r="P3830" s="6">
        <f t="shared" si="360"/>
        <v>178.57142857142858</v>
      </c>
      <c r="Q3830" t="str">
        <f t="shared" si="361"/>
        <v>theater</v>
      </c>
      <c r="R3830" t="str">
        <f t="shared" si="362"/>
        <v>plays</v>
      </c>
      <c r="S3830" s="10">
        <f t="shared" si="363"/>
        <v>41944.527627314819</v>
      </c>
      <c r="T3830" s="10">
        <f t="shared" si="364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8226</v>
      </c>
      <c r="I3831">
        <v>1472676371</v>
      </c>
      <c r="J3831">
        <v>1470948371</v>
      </c>
      <c r="K3831" t="b">
        <v>0</v>
      </c>
      <c r="L3831" s="7">
        <v>8</v>
      </c>
      <c r="M3831" t="b">
        <v>1</v>
      </c>
      <c r="N3831" t="s">
        <v>8251</v>
      </c>
      <c r="O3831" s="5">
        <f t="shared" si="365"/>
        <v>100.2</v>
      </c>
      <c r="P3831" s="6">
        <f t="shared" si="360"/>
        <v>62.625</v>
      </c>
      <c r="Q3831" t="str">
        <f t="shared" si="361"/>
        <v>theater</v>
      </c>
      <c r="R3831" t="str">
        <f t="shared" si="362"/>
        <v>plays</v>
      </c>
      <c r="S3831" s="10">
        <f t="shared" si="363"/>
        <v>42593.865405092598</v>
      </c>
      <c r="T3831" s="10">
        <f t="shared" si="36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8226</v>
      </c>
      <c r="I3832">
        <v>1464371211</v>
      </c>
      <c r="J3832">
        <v>1463161611</v>
      </c>
      <c r="K3832" t="b">
        <v>0</v>
      </c>
      <c r="L3832" s="7">
        <v>3</v>
      </c>
      <c r="M3832" t="b">
        <v>1</v>
      </c>
      <c r="N3832" t="s">
        <v>8251</v>
      </c>
      <c r="O3832" s="5">
        <f t="shared" si="365"/>
        <v>225</v>
      </c>
      <c r="P3832" s="6">
        <f t="shared" si="360"/>
        <v>75</v>
      </c>
      <c r="Q3832" t="str">
        <f t="shared" si="361"/>
        <v>theater</v>
      </c>
      <c r="R3832" t="str">
        <f t="shared" si="362"/>
        <v>plays</v>
      </c>
      <c r="S3832" s="10">
        <f t="shared" si="363"/>
        <v>42503.740868055553</v>
      </c>
      <c r="T3832" s="10">
        <f t="shared" si="36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8226</v>
      </c>
      <c r="I3833">
        <v>1415222545</v>
      </c>
      <c r="J3833">
        <v>1413404545</v>
      </c>
      <c r="K3833" t="b">
        <v>0</v>
      </c>
      <c r="L3833" s="7">
        <v>9</v>
      </c>
      <c r="M3833" t="b">
        <v>1</v>
      </c>
      <c r="N3833" t="s">
        <v>8251</v>
      </c>
      <c r="O3833" s="5">
        <f t="shared" si="365"/>
        <v>106.02199999999999</v>
      </c>
      <c r="P3833" s="6">
        <f t="shared" si="360"/>
        <v>58.901111111111113</v>
      </c>
      <c r="Q3833" t="str">
        <f t="shared" si="361"/>
        <v>theater</v>
      </c>
      <c r="R3833" t="str">
        <f t="shared" si="362"/>
        <v>plays</v>
      </c>
      <c r="S3833" s="10">
        <f t="shared" si="363"/>
        <v>41927.848900462966</v>
      </c>
      <c r="T3833" s="10">
        <f t="shared" si="36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8226</v>
      </c>
      <c r="I3834">
        <v>1455936335</v>
      </c>
      <c r="J3834">
        <v>1452048335</v>
      </c>
      <c r="K3834" t="b">
        <v>0</v>
      </c>
      <c r="L3834" s="7">
        <v>9</v>
      </c>
      <c r="M3834" t="b">
        <v>1</v>
      </c>
      <c r="N3834" t="s">
        <v>8251</v>
      </c>
      <c r="O3834" s="5">
        <f t="shared" si="365"/>
        <v>104.66666666666666</v>
      </c>
      <c r="P3834" s="6">
        <f t="shared" si="360"/>
        <v>139.55555555555554</v>
      </c>
      <c r="Q3834" t="str">
        <f t="shared" si="361"/>
        <v>theater</v>
      </c>
      <c r="R3834" t="str">
        <f t="shared" si="362"/>
        <v>plays</v>
      </c>
      <c r="S3834" s="10">
        <f t="shared" si="363"/>
        <v>42375.114988425921</v>
      </c>
      <c r="T3834" s="10">
        <f t="shared" si="36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8224</v>
      </c>
      <c r="H3835" t="s">
        <v>8231</v>
      </c>
      <c r="I3835">
        <v>1417460940</v>
      </c>
      <c r="J3835">
        <v>1416516972</v>
      </c>
      <c r="K3835" t="b">
        <v>0</v>
      </c>
      <c r="L3835" s="7">
        <v>20</v>
      </c>
      <c r="M3835" t="b">
        <v>1</v>
      </c>
      <c r="N3835" t="s">
        <v>8251</v>
      </c>
      <c r="O3835" s="5">
        <f t="shared" si="365"/>
        <v>116.66666666666667</v>
      </c>
      <c r="P3835" s="6">
        <f t="shared" si="360"/>
        <v>70</v>
      </c>
      <c r="Q3835" t="str">
        <f t="shared" si="361"/>
        <v>theater</v>
      </c>
      <c r="R3835" t="str">
        <f t="shared" si="362"/>
        <v>plays</v>
      </c>
      <c r="S3835" s="10">
        <f t="shared" si="363"/>
        <v>41963.872361111105</v>
      </c>
      <c r="T3835" s="10">
        <f t="shared" si="36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8227</v>
      </c>
      <c r="I3836">
        <v>1434624067</v>
      </c>
      <c r="J3836">
        <v>1432032067</v>
      </c>
      <c r="K3836" t="b">
        <v>0</v>
      </c>
      <c r="L3836" s="7">
        <v>57</v>
      </c>
      <c r="M3836" t="b">
        <v>1</v>
      </c>
      <c r="N3836" t="s">
        <v>8251</v>
      </c>
      <c r="O3836" s="5">
        <f t="shared" si="365"/>
        <v>109.03333333333333</v>
      </c>
      <c r="P3836" s="6">
        <f t="shared" si="360"/>
        <v>57.385964912280699</v>
      </c>
      <c r="Q3836" t="str">
        <f t="shared" si="361"/>
        <v>theater</v>
      </c>
      <c r="R3836" t="str">
        <f t="shared" si="362"/>
        <v>plays</v>
      </c>
      <c r="S3836" s="10">
        <f t="shared" si="363"/>
        <v>42143.445219907408</v>
      </c>
      <c r="T3836" s="10">
        <f t="shared" si="36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8227</v>
      </c>
      <c r="I3837">
        <v>1461278208</v>
      </c>
      <c r="J3837">
        <v>1459463808</v>
      </c>
      <c r="K3837" t="b">
        <v>0</v>
      </c>
      <c r="L3837" s="7">
        <v>8</v>
      </c>
      <c r="M3837" t="b">
        <v>1</v>
      </c>
      <c r="N3837" t="s">
        <v>8251</v>
      </c>
      <c r="O3837" s="5">
        <f t="shared" si="365"/>
        <v>160</v>
      </c>
      <c r="P3837" s="6">
        <f t="shared" si="360"/>
        <v>40</v>
      </c>
      <c r="Q3837" t="str">
        <f t="shared" si="361"/>
        <v>theater</v>
      </c>
      <c r="R3837" t="str">
        <f t="shared" si="362"/>
        <v>plays</v>
      </c>
      <c r="S3837" s="10">
        <f t="shared" si="363"/>
        <v>42460.94222222222</v>
      </c>
      <c r="T3837" s="10">
        <f t="shared" si="36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8226</v>
      </c>
      <c r="I3838">
        <v>1470197340</v>
      </c>
      <c r="J3838">
        <v>1467497652</v>
      </c>
      <c r="K3838" t="b">
        <v>0</v>
      </c>
      <c r="L3838" s="7">
        <v>14</v>
      </c>
      <c r="M3838" t="b">
        <v>1</v>
      </c>
      <c r="N3838" t="s">
        <v>8251</v>
      </c>
      <c r="O3838" s="5">
        <f t="shared" si="365"/>
        <v>112.5</v>
      </c>
      <c r="P3838" s="6">
        <f t="shared" si="360"/>
        <v>64.285714285714292</v>
      </c>
      <c r="Q3838" t="str">
        <f t="shared" si="361"/>
        <v>theater</v>
      </c>
      <c r="R3838" t="str">
        <f t="shared" si="362"/>
        <v>plays</v>
      </c>
      <c r="S3838" s="10">
        <f t="shared" si="363"/>
        <v>42553.926527777774</v>
      </c>
      <c r="T3838" s="10">
        <f t="shared" si="36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8227</v>
      </c>
      <c r="I3839">
        <v>1435947758</v>
      </c>
      <c r="J3839">
        <v>1432837358</v>
      </c>
      <c r="K3839" t="b">
        <v>0</v>
      </c>
      <c r="L3839" s="7">
        <v>17</v>
      </c>
      <c r="M3839" t="b">
        <v>1</v>
      </c>
      <c r="N3839" t="s">
        <v>8251</v>
      </c>
      <c r="O3839" s="5">
        <f t="shared" si="365"/>
        <v>102.1</v>
      </c>
      <c r="P3839" s="6">
        <f t="shared" si="360"/>
        <v>120.11764705882354</v>
      </c>
      <c r="Q3839" t="str">
        <f t="shared" si="361"/>
        <v>theater</v>
      </c>
      <c r="R3839" t="str">
        <f t="shared" si="362"/>
        <v>plays</v>
      </c>
      <c r="S3839" s="10">
        <f t="shared" si="363"/>
        <v>42152.765717592592</v>
      </c>
      <c r="T3839" s="10">
        <f t="shared" si="36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8224</v>
      </c>
      <c r="H3840" t="s">
        <v>8235</v>
      </c>
      <c r="I3840">
        <v>1432314209</v>
      </c>
      <c r="J3840">
        <v>1429722209</v>
      </c>
      <c r="K3840" t="b">
        <v>0</v>
      </c>
      <c r="L3840" s="7">
        <v>100</v>
      </c>
      <c r="M3840" t="b">
        <v>1</v>
      </c>
      <c r="N3840" t="s">
        <v>8251</v>
      </c>
      <c r="O3840" s="5">
        <f t="shared" si="365"/>
        <v>100.824</v>
      </c>
      <c r="P3840" s="6">
        <f t="shared" si="360"/>
        <v>1008.24</v>
      </c>
      <c r="Q3840" t="str">
        <f t="shared" si="361"/>
        <v>theater</v>
      </c>
      <c r="R3840" t="str">
        <f t="shared" si="362"/>
        <v>plays</v>
      </c>
      <c r="S3840" s="10">
        <f t="shared" si="363"/>
        <v>42116.710752314815</v>
      </c>
      <c r="T3840" s="10">
        <f t="shared" si="36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8226</v>
      </c>
      <c r="I3841">
        <v>1438226724</v>
      </c>
      <c r="J3841">
        <v>1433042724</v>
      </c>
      <c r="K3841" t="b">
        <v>0</v>
      </c>
      <c r="L3841" s="7">
        <v>32</v>
      </c>
      <c r="M3841" t="b">
        <v>1</v>
      </c>
      <c r="N3841" t="s">
        <v>8251</v>
      </c>
      <c r="O3841" s="5">
        <f t="shared" si="365"/>
        <v>101.25</v>
      </c>
      <c r="P3841" s="6">
        <f t="shared" si="360"/>
        <v>63.28125</v>
      </c>
      <c r="Q3841" t="str">
        <f t="shared" si="361"/>
        <v>theater</v>
      </c>
      <c r="R3841" t="str">
        <f t="shared" si="362"/>
        <v>plays</v>
      </c>
      <c r="S3841" s="10">
        <f t="shared" si="363"/>
        <v>42155.142638888887</v>
      </c>
      <c r="T3841" s="10">
        <f t="shared" si="36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8227</v>
      </c>
      <c r="I3842">
        <v>1459180229</v>
      </c>
      <c r="J3842">
        <v>1457023829</v>
      </c>
      <c r="K3842" t="b">
        <v>0</v>
      </c>
      <c r="L3842" s="7">
        <v>3</v>
      </c>
      <c r="M3842" t="b">
        <v>1</v>
      </c>
      <c r="N3842" t="s">
        <v>8251</v>
      </c>
      <c r="O3842" s="5">
        <f t="shared" si="365"/>
        <v>6500</v>
      </c>
      <c r="P3842" s="6">
        <f t="shared" si="360"/>
        <v>21.666666666666668</v>
      </c>
      <c r="Q3842" t="str">
        <f t="shared" si="361"/>
        <v>theater</v>
      </c>
      <c r="R3842" t="str">
        <f t="shared" si="362"/>
        <v>plays</v>
      </c>
      <c r="S3842" s="10">
        <f t="shared" si="363"/>
        <v>42432.701724537037</v>
      </c>
      <c r="T3842" s="10">
        <f t="shared" si="36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8226</v>
      </c>
      <c r="I3843">
        <v>1405882287</v>
      </c>
      <c r="J3843">
        <v>1400698287</v>
      </c>
      <c r="K3843" t="b">
        <v>1</v>
      </c>
      <c r="L3843" s="7">
        <v>34</v>
      </c>
      <c r="M3843" t="b">
        <v>0</v>
      </c>
      <c r="N3843" t="s">
        <v>8251</v>
      </c>
      <c r="O3843" s="5">
        <f t="shared" si="365"/>
        <v>8.7200000000000006</v>
      </c>
      <c r="P3843" s="6">
        <f t="shared" ref="P3843:P3906" si="366">IF(L3843,E3843/L3843,0)</f>
        <v>25.647058823529413</v>
      </c>
      <c r="Q3843" t="str">
        <f t="shared" ref="Q3843:Q3906" si="367">LEFT(N3843,SEARCH("/",N3843,1)-1)</f>
        <v>theater</v>
      </c>
      <c r="R3843" t="str">
        <f t="shared" ref="R3843:R3906" si="368">RIGHT(N3843,LEN(N3843)-SEARCH("/",N3843))</f>
        <v>plays</v>
      </c>
      <c r="S3843" s="10">
        <f t="shared" ref="S3843:S3906" si="369">(((J3843/60)/60/24)+DATE(1970,1,1))</f>
        <v>41780.785729166666</v>
      </c>
      <c r="T3843" s="10">
        <f t="shared" ref="T3843:T3906" si="370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8224</v>
      </c>
      <c r="H3844" t="s">
        <v>8227</v>
      </c>
      <c r="I3844">
        <v>1399809052</v>
      </c>
      <c r="J3844">
        <v>1397217052</v>
      </c>
      <c r="K3844" t="b">
        <v>1</v>
      </c>
      <c r="L3844" s="7">
        <v>23</v>
      </c>
      <c r="M3844" t="b">
        <v>0</v>
      </c>
      <c r="N3844" t="s">
        <v>8251</v>
      </c>
      <c r="O3844" s="5">
        <f t="shared" si="365"/>
        <v>21.94</v>
      </c>
      <c r="P3844" s="6">
        <f t="shared" si="366"/>
        <v>47.695652173913047</v>
      </c>
      <c r="Q3844" t="str">
        <f t="shared" si="367"/>
        <v>theater</v>
      </c>
      <c r="R3844" t="str">
        <f t="shared" si="368"/>
        <v>plays</v>
      </c>
      <c r="S3844" s="10">
        <f t="shared" si="369"/>
        <v>41740.493657407409</v>
      </c>
      <c r="T3844" s="10">
        <f t="shared" si="37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8226</v>
      </c>
      <c r="I3845">
        <v>1401587064</v>
      </c>
      <c r="J3845">
        <v>1399427064</v>
      </c>
      <c r="K3845" t="b">
        <v>1</v>
      </c>
      <c r="L3845" s="7">
        <v>19</v>
      </c>
      <c r="M3845" t="b">
        <v>0</v>
      </c>
      <c r="N3845" t="s">
        <v>8251</v>
      </c>
      <c r="O3845" s="5">
        <f t="shared" si="365"/>
        <v>21.3</v>
      </c>
      <c r="P3845" s="6">
        <f t="shared" si="366"/>
        <v>56.05263157894737</v>
      </c>
      <c r="Q3845" t="str">
        <f t="shared" si="367"/>
        <v>theater</v>
      </c>
      <c r="R3845" t="str">
        <f t="shared" si="368"/>
        <v>plays</v>
      </c>
      <c r="S3845" s="10">
        <f t="shared" si="369"/>
        <v>41766.072500000002</v>
      </c>
      <c r="T3845" s="10">
        <f t="shared" si="37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8226</v>
      </c>
      <c r="I3846">
        <v>1401778740</v>
      </c>
      <c r="J3846">
        <v>1399474134</v>
      </c>
      <c r="K3846" t="b">
        <v>1</v>
      </c>
      <c r="L3846" s="7">
        <v>50</v>
      </c>
      <c r="M3846" t="b">
        <v>0</v>
      </c>
      <c r="N3846" t="s">
        <v>8251</v>
      </c>
      <c r="O3846" s="5">
        <f t="shared" si="365"/>
        <v>41.489795918367342</v>
      </c>
      <c r="P3846" s="6">
        <f t="shared" si="366"/>
        <v>81.319999999999993</v>
      </c>
      <c r="Q3846" t="str">
        <f t="shared" si="367"/>
        <v>theater</v>
      </c>
      <c r="R3846" t="str">
        <f t="shared" si="368"/>
        <v>plays</v>
      </c>
      <c r="S3846" s="10">
        <f t="shared" si="369"/>
        <v>41766.617291666669</v>
      </c>
      <c r="T3846" s="10">
        <f t="shared" si="37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8226</v>
      </c>
      <c r="I3847">
        <v>1443711774</v>
      </c>
      <c r="J3847">
        <v>1441119774</v>
      </c>
      <c r="K3847" t="b">
        <v>1</v>
      </c>
      <c r="L3847" s="7">
        <v>12</v>
      </c>
      <c r="M3847" t="b">
        <v>0</v>
      </c>
      <c r="N3847" t="s">
        <v>8251</v>
      </c>
      <c r="O3847" s="5">
        <f t="shared" si="365"/>
        <v>2.105</v>
      </c>
      <c r="P3847" s="6">
        <f t="shared" si="366"/>
        <v>70.166666666666671</v>
      </c>
      <c r="Q3847" t="str">
        <f t="shared" si="367"/>
        <v>theater</v>
      </c>
      <c r="R3847" t="str">
        <f t="shared" si="368"/>
        <v>plays</v>
      </c>
      <c r="S3847" s="10">
        <f t="shared" si="369"/>
        <v>42248.627013888887</v>
      </c>
      <c r="T3847" s="10">
        <f t="shared" si="370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8226</v>
      </c>
      <c r="I3848">
        <v>1412405940</v>
      </c>
      <c r="J3848">
        <v>1409721542</v>
      </c>
      <c r="K3848" t="b">
        <v>1</v>
      </c>
      <c r="L3848" s="7">
        <v>8</v>
      </c>
      <c r="M3848" t="b">
        <v>0</v>
      </c>
      <c r="N3848" t="s">
        <v>8251</v>
      </c>
      <c r="O3848" s="5">
        <f t="shared" si="365"/>
        <v>2.7</v>
      </c>
      <c r="P3848" s="6">
        <f t="shared" si="366"/>
        <v>23.625</v>
      </c>
      <c r="Q3848" t="str">
        <f t="shared" si="367"/>
        <v>theater</v>
      </c>
      <c r="R3848" t="str">
        <f t="shared" si="368"/>
        <v>plays</v>
      </c>
      <c r="S3848" s="10">
        <f t="shared" si="369"/>
        <v>41885.221550925926</v>
      </c>
      <c r="T3848" s="10">
        <f t="shared" si="37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8226</v>
      </c>
      <c r="I3849">
        <v>1437283391</v>
      </c>
      <c r="J3849">
        <v>1433395391</v>
      </c>
      <c r="K3849" t="b">
        <v>1</v>
      </c>
      <c r="L3849" s="7">
        <v>9</v>
      </c>
      <c r="M3849" t="b">
        <v>0</v>
      </c>
      <c r="N3849" t="s">
        <v>8251</v>
      </c>
      <c r="O3849" s="5">
        <f t="shared" si="365"/>
        <v>16.161904761904761</v>
      </c>
      <c r="P3849" s="6">
        <f t="shared" si="366"/>
        <v>188.55555555555554</v>
      </c>
      <c r="Q3849" t="str">
        <f t="shared" si="367"/>
        <v>theater</v>
      </c>
      <c r="R3849" t="str">
        <f t="shared" si="368"/>
        <v>plays</v>
      </c>
      <c r="S3849" s="10">
        <f t="shared" si="369"/>
        <v>42159.224432870367</v>
      </c>
      <c r="T3849" s="10">
        <f t="shared" si="37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8226</v>
      </c>
      <c r="I3850">
        <v>1445196989</v>
      </c>
      <c r="J3850">
        <v>1442604989</v>
      </c>
      <c r="K3850" t="b">
        <v>1</v>
      </c>
      <c r="L3850" s="7">
        <v>43</v>
      </c>
      <c r="M3850" t="b">
        <v>0</v>
      </c>
      <c r="N3850" t="s">
        <v>8251</v>
      </c>
      <c r="O3850" s="5">
        <f t="shared" si="365"/>
        <v>16.376923076923077</v>
      </c>
      <c r="P3850" s="6">
        <f t="shared" si="366"/>
        <v>49.511627906976742</v>
      </c>
      <c r="Q3850" t="str">
        <f t="shared" si="367"/>
        <v>theater</v>
      </c>
      <c r="R3850" t="str">
        <f t="shared" si="368"/>
        <v>plays</v>
      </c>
      <c r="S3850" s="10">
        <f t="shared" si="369"/>
        <v>42265.817002314812</v>
      </c>
      <c r="T3850" s="10">
        <f t="shared" si="37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8224</v>
      </c>
      <c r="H3851" t="s">
        <v>8229</v>
      </c>
      <c r="I3851">
        <v>1434047084</v>
      </c>
      <c r="J3851">
        <v>1431455084</v>
      </c>
      <c r="K3851" t="b">
        <v>1</v>
      </c>
      <c r="L3851" s="7">
        <v>28</v>
      </c>
      <c r="M3851" t="b">
        <v>0</v>
      </c>
      <c r="N3851" t="s">
        <v>8251</v>
      </c>
      <c r="O3851" s="5">
        <f t="shared" si="365"/>
        <v>7.043333333333333</v>
      </c>
      <c r="P3851" s="6">
        <f t="shared" si="366"/>
        <v>75.464285714285708</v>
      </c>
      <c r="Q3851" t="str">
        <f t="shared" si="367"/>
        <v>theater</v>
      </c>
      <c r="R3851" t="str">
        <f t="shared" si="368"/>
        <v>plays</v>
      </c>
      <c r="S3851" s="10">
        <f t="shared" si="369"/>
        <v>42136.767175925925</v>
      </c>
      <c r="T3851" s="10">
        <f t="shared" si="37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8226</v>
      </c>
      <c r="I3852">
        <v>1420081143</v>
      </c>
      <c r="J3852">
        <v>1417489143</v>
      </c>
      <c r="K3852" t="b">
        <v>1</v>
      </c>
      <c r="L3852" s="7">
        <v>4</v>
      </c>
      <c r="M3852" t="b">
        <v>0</v>
      </c>
      <c r="N3852" t="s">
        <v>8251</v>
      </c>
      <c r="O3852" s="5">
        <f t="shared" si="365"/>
        <v>3.8</v>
      </c>
      <c r="P3852" s="6">
        <f t="shared" si="366"/>
        <v>9.5</v>
      </c>
      <c r="Q3852" t="str">
        <f t="shared" si="367"/>
        <v>theater</v>
      </c>
      <c r="R3852" t="str">
        <f t="shared" si="368"/>
        <v>plays</v>
      </c>
      <c r="S3852" s="10">
        <f t="shared" si="369"/>
        <v>41975.124340277776</v>
      </c>
      <c r="T3852" s="10">
        <f t="shared" si="37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8224</v>
      </c>
      <c r="H3853" t="s">
        <v>8227</v>
      </c>
      <c r="I3853">
        <v>1437129179</v>
      </c>
      <c r="J3853">
        <v>1434537179</v>
      </c>
      <c r="K3853" t="b">
        <v>1</v>
      </c>
      <c r="L3853" s="7">
        <v>24</v>
      </c>
      <c r="M3853" t="b">
        <v>0</v>
      </c>
      <c r="N3853" t="s">
        <v>8251</v>
      </c>
      <c r="O3853" s="5">
        <f t="shared" si="365"/>
        <v>34.08</v>
      </c>
      <c r="P3853" s="6">
        <f t="shared" si="366"/>
        <v>35.5</v>
      </c>
      <c r="Q3853" t="str">
        <f t="shared" si="367"/>
        <v>theater</v>
      </c>
      <c r="R3853" t="str">
        <f t="shared" si="368"/>
        <v>plays</v>
      </c>
      <c r="S3853" s="10">
        <f t="shared" si="369"/>
        <v>42172.439571759256</v>
      </c>
      <c r="T3853" s="10">
        <f t="shared" si="37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8226</v>
      </c>
      <c r="I3854">
        <v>1427427276</v>
      </c>
      <c r="J3854">
        <v>1425270876</v>
      </c>
      <c r="K3854" t="b">
        <v>0</v>
      </c>
      <c r="L3854" s="7">
        <v>2</v>
      </c>
      <c r="M3854" t="b">
        <v>0</v>
      </c>
      <c r="N3854" t="s">
        <v>8251</v>
      </c>
      <c r="O3854" s="5">
        <f t="shared" si="365"/>
        <v>0.2</v>
      </c>
      <c r="P3854" s="6">
        <f t="shared" si="366"/>
        <v>10</v>
      </c>
      <c r="Q3854" t="str">
        <f t="shared" si="367"/>
        <v>theater</v>
      </c>
      <c r="R3854" t="str">
        <f t="shared" si="368"/>
        <v>plays</v>
      </c>
      <c r="S3854" s="10">
        <f t="shared" si="369"/>
        <v>42065.190694444449</v>
      </c>
      <c r="T3854" s="10">
        <f t="shared" si="37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8226</v>
      </c>
      <c r="I3855">
        <v>1409602178</v>
      </c>
      <c r="J3855">
        <v>1406578178</v>
      </c>
      <c r="K3855" t="b">
        <v>0</v>
      </c>
      <c r="L3855" s="7">
        <v>2</v>
      </c>
      <c r="M3855" t="b">
        <v>0</v>
      </c>
      <c r="N3855" t="s">
        <v>8251</v>
      </c>
      <c r="O3855" s="5">
        <f t="shared" si="365"/>
        <v>2.5999999999999999E-2</v>
      </c>
      <c r="P3855" s="6">
        <f t="shared" si="366"/>
        <v>13</v>
      </c>
      <c r="Q3855" t="str">
        <f t="shared" si="367"/>
        <v>theater</v>
      </c>
      <c r="R3855" t="str">
        <f t="shared" si="368"/>
        <v>plays</v>
      </c>
      <c r="S3855" s="10">
        <f t="shared" si="369"/>
        <v>41848.84002314815</v>
      </c>
      <c r="T3855" s="10">
        <f t="shared" si="37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8226</v>
      </c>
      <c r="I3856">
        <v>1431206058</v>
      </c>
      <c r="J3856">
        <v>1428614058</v>
      </c>
      <c r="K3856" t="b">
        <v>0</v>
      </c>
      <c r="L3856" s="7">
        <v>20</v>
      </c>
      <c r="M3856" t="b">
        <v>0</v>
      </c>
      <c r="N3856" t="s">
        <v>8251</v>
      </c>
      <c r="O3856" s="5">
        <f t="shared" si="365"/>
        <v>16.254545454545454</v>
      </c>
      <c r="P3856" s="6">
        <f t="shared" si="366"/>
        <v>89.4</v>
      </c>
      <c r="Q3856" t="str">
        <f t="shared" si="367"/>
        <v>theater</v>
      </c>
      <c r="R3856" t="str">
        <f t="shared" si="368"/>
        <v>plays</v>
      </c>
      <c r="S3856" s="10">
        <f t="shared" si="369"/>
        <v>42103.884930555556</v>
      </c>
      <c r="T3856" s="10">
        <f t="shared" si="37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8226</v>
      </c>
      <c r="I3857">
        <v>1427408271</v>
      </c>
      <c r="J3857">
        <v>1424819871</v>
      </c>
      <c r="K3857" t="b">
        <v>0</v>
      </c>
      <c r="L3857" s="7">
        <v>1</v>
      </c>
      <c r="M3857" t="b">
        <v>0</v>
      </c>
      <c r="N3857" t="s">
        <v>8251</v>
      </c>
      <c r="O3857" s="5">
        <f t="shared" si="365"/>
        <v>2.5</v>
      </c>
      <c r="P3857" s="6">
        <f t="shared" si="366"/>
        <v>25</v>
      </c>
      <c r="Q3857" t="str">
        <f t="shared" si="367"/>
        <v>theater</v>
      </c>
      <c r="R3857" t="str">
        <f t="shared" si="368"/>
        <v>plays</v>
      </c>
      <c r="S3857" s="10">
        <f t="shared" si="369"/>
        <v>42059.970729166671</v>
      </c>
      <c r="T3857" s="10">
        <f t="shared" si="37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8226</v>
      </c>
      <c r="I3858">
        <v>1425833403</v>
      </c>
      <c r="J3858">
        <v>1423245003</v>
      </c>
      <c r="K3858" t="b">
        <v>0</v>
      </c>
      <c r="L3858" s="7">
        <v>1</v>
      </c>
      <c r="M3858" t="b">
        <v>0</v>
      </c>
      <c r="N3858" t="s">
        <v>8251</v>
      </c>
      <c r="O3858" s="5">
        <f t="shared" si="365"/>
        <v>0.02</v>
      </c>
      <c r="P3858" s="6">
        <f t="shared" si="366"/>
        <v>1</v>
      </c>
      <c r="Q3858" t="str">
        <f t="shared" si="367"/>
        <v>theater</v>
      </c>
      <c r="R3858" t="str">
        <f t="shared" si="368"/>
        <v>plays</v>
      </c>
      <c r="S3858" s="10">
        <f t="shared" si="369"/>
        <v>42041.743090277778</v>
      </c>
      <c r="T3858" s="10">
        <f t="shared" si="37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8226</v>
      </c>
      <c r="I3859">
        <v>1406913120</v>
      </c>
      <c r="J3859">
        <v>1404927690</v>
      </c>
      <c r="K3859" t="b">
        <v>0</v>
      </c>
      <c r="L3859" s="7">
        <v>4</v>
      </c>
      <c r="M3859" t="b">
        <v>0</v>
      </c>
      <c r="N3859" t="s">
        <v>8251</v>
      </c>
      <c r="O3859" s="5">
        <f t="shared" si="365"/>
        <v>5.2</v>
      </c>
      <c r="P3859" s="6">
        <f t="shared" si="366"/>
        <v>65</v>
      </c>
      <c r="Q3859" t="str">
        <f t="shared" si="367"/>
        <v>theater</v>
      </c>
      <c r="R3859" t="str">
        <f t="shared" si="368"/>
        <v>plays</v>
      </c>
      <c r="S3859" s="10">
        <f t="shared" si="369"/>
        <v>41829.73715277778</v>
      </c>
      <c r="T3859" s="10">
        <f t="shared" si="37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8224</v>
      </c>
      <c r="H3860" t="s">
        <v>8227</v>
      </c>
      <c r="I3860">
        <v>1432328400</v>
      </c>
      <c r="J3860">
        <v>1430734844</v>
      </c>
      <c r="K3860" t="b">
        <v>0</v>
      </c>
      <c r="L3860" s="7">
        <v>1</v>
      </c>
      <c r="M3860" t="b">
        <v>0</v>
      </c>
      <c r="N3860" t="s">
        <v>8251</v>
      </c>
      <c r="O3860" s="5">
        <f t="shared" si="365"/>
        <v>2</v>
      </c>
      <c r="P3860" s="6">
        <f t="shared" si="366"/>
        <v>10</v>
      </c>
      <c r="Q3860" t="str">
        <f t="shared" si="367"/>
        <v>theater</v>
      </c>
      <c r="R3860" t="str">
        <f t="shared" si="368"/>
        <v>plays</v>
      </c>
      <c r="S3860" s="10">
        <f t="shared" si="369"/>
        <v>42128.431064814817</v>
      </c>
      <c r="T3860" s="10">
        <f t="shared" si="37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8226</v>
      </c>
      <c r="I3861">
        <v>1403730000</v>
      </c>
      <c r="J3861">
        <v>1401485207</v>
      </c>
      <c r="K3861" t="b">
        <v>0</v>
      </c>
      <c r="L3861" s="7">
        <v>1</v>
      </c>
      <c r="M3861" t="b">
        <v>0</v>
      </c>
      <c r="N3861" t="s">
        <v>8251</v>
      </c>
      <c r="O3861" s="5">
        <f t="shared" si="365"/>
        <v>0.04</v>
      </c>
      <c r="P3861" s="6">
        <f t="shared" si="366"/>
        <v>1</v>
      </c>
      <c r="Q3861" t="str">
        <f t="shared" si="367"/>
        <v>theater</v>
      </c>
      <c r="R3861" t="str">
        <f t="shared" si="368"/>
        <v>plays</v>
      </c>
      <c r="S3861" s="10">
        <f t="shared" si="369"/>
        <v>41789.893599537041</v>
      </c>
      <c r="T3861" s="10">
        <f t="shared" si="37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8226</v>
      </c>
      <c r="I3862">
        <v>1407858710</v>
      </c>
      <c r="J3862">
        <v>1405266710</v>
      </c>
      <c r="K3862" t="b">
        <v>0</v>
      </c>
      <c r="L3862" s="7">
        <v>13</v>
      </c>
      <c r="M3862" t="b">
        <v>0</v>
      </c>
      <c r="N3862" t="s">
        <v>8251</v>
      </c>
      <c r="O3862" s="5">
        <f t="shared" si="365"/>
        <v>17.666666666666668</v>
      </c>
      <c r="P3862" s="6">
        <f t="shared" si="366"/>
        <v>81.538461538461533</v>
      </c>
      <c r="Q3862" t="str">
        <f t="shared" si="367"/>
        <v>theater</v>
      </c>
      <c r="R3862" t="str">
        <f t="shared" si="368"/>
        <v>plays</v>
      </c>
      <c r="S3862" s="10">
        <f t="shared" si="369"/>
        <v>41833.660995370366</v>
      </c>
      <c r="T3862" s="10">
        <f t="shared" si="37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8226</v>
      </c>
      <c r="I3863">
        <v>1415828820</v>
      </c>
      <c r="J3863">
        <v>1412258977</v>
      </c>
      <c r="K3863" t="b">
        <v>0</v>
      </c>
      <c r="L3863" s="7">
        <v>1</v>
      </c>
      <c r="M3863" t="b">
        <v>0</v>
      </c>
      <c r="N3863" t="s">
        <v>8251</v>
      </c>
      <c r="O3863" s="5">
        <f t="shared" si="365"/>
        <v>5</v>
      </c>
      <c r="P3863" s="6">
        <f t="shared" si="366"/>
        <v>100</v>
      </c>
      <c r="Q3863" t="str">
        <f t="shared" si="367"/>
        <v>theater</v>
      </c>
      <c r="R3863" t="str">
        <f t="shared" si="368"/>
        <v>plays</v>
      </c>
      <c r="S3863" s="10">
        <f t="shared" si="369"/>
        <v>41914.590011574073</v>
      </c>
      <c r="T3863" s="10">
        <f t="shared" si="37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8226</v>
      </c>
      <c r="I3864">
        <v>1473699540</v>
      </c>
      <c r="J3864">
        <v>1472451356</v>
      </c>
      <c r="K3864" t="b">
        <v>0</v>
      </c>
      <c r="L3864" s="7">
        <v>1</v>
      </c>
      <c r="M3864" t="b">
        <v>0</v>
      </c>
      <c r="N3864" t="s">
        <v>8251</v>
      </c>
      <c r="O3864" s="5">
        <f t="shared" si="365"/>
        <v>1.3333333333333334E-2</v>
      </c>
      <c r="P3864" s="6">
        <f t="shared" si="366"/>
        <v>1</v>
      </c>
      <c r="Q3864" t="str">
        <f t="shared" si="367"/>
        <v>theater</v>
      </c>
      <c r="R3864" t="str">
        <f t="shared" si="368"/>
        <v>plays</v>
      </c>
      <c r="S3864" s="10">
        <f t="shared" si="369"/>
        <v>42611.261064814811</v>
      </c>
      <c r="T3864" s="10">
        <f t="shared" si="37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8226</v>
      </c>
      <c r="I3865">
        <v>1446739905</v>
      </c>
      <c r="J3865">
        <v>1441552305</v>
      </c>
      <c r="K3865" t="b">
        <v>0</v>
      </c>
      <c r="L3865" s="7">
        <v>0</v>
      </c>
      <c r="M3865" t="b">
        <v>0</v>
      </c>
      <c r="N3865" t="s">
        <v>8251</v>
      </c>
      <c r="O3865" s="5">
        <f t="shared" si="365"/>
        <v>0</v>
      </c>
      <c r="P3865" s="6">
        <f t="shared" si="366"/>
        <v>0</v>
      </c>
      <c r="Q3865" t="str">
        <f t="shared" si="367"/>
        <v>theater</v>
      </c>
      <c r="R3865" t="str">
        <f t="shared" si="368"/>
        <v>plays</v>
      </c>
      <c r="S3865" s="10">
        <f t="shared" si="369"/>
        <v>42253.633159722223</v>
      </c>
      <c r="T3865" s="10">
        <f t="shared" si="37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8226</v>
      </c>
      <c r="I3866">
        <v>1447799054</v>
      </c>
      <c r="J3866">
        <v>1445203454</v>
      </c>
      <c r="K3866" t="b">
        <v>0</v>
      </c>
      <c r="L3866" s="7">
        <v>3</v>
      </c>
      <c r="M3866" t="b">
        <v>0</v>
      </c>
      <c r="N3866" t="s">
        <v>8251</v>
      </c>
      <c r="O3866" s="5">
        <f t="shared" si="365"/>
        <v>1.2</v>
      </c>
      <c r="P3866" s="6">
        <f t="shared" si="366"/>
        <v>20</v>
      </c>
      <c r="Q3866" t="str">
        <f t="shared" si="367"/>
        <v>theater</v>
      </c>
      <c r="R3866" t="str">
        <f t="shared" si="368"/>
        <v>plays</v>
      </c>
      <c r="S3866" s="10">
        <f t="shared" si="369"/>
        <v>42295.891828703709</v>
      </c>
      <c r="T3866" s="10">
        <f t="shared" si="37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8224</v>
      </c>
      <c r="H3867" t="s">
        <v>8231</v>
      </c>
      <c r="I3867">
        <v>1409376600</v>
      </c>
      <c r="J3867">
        <v>1405957098</v>
      </c>
      <c r="K3867" t="b">
        <v>0</v>
      </c>
      <c r="L3867" s="7">
        <v>14</v>
      </c>
      <c r="M3867" t="b">
        <v>0</v>
      </c>
      <c r="N3867" t="s">
        <v>8251</v>
      </c>
      <c r="O3867" s="5">
        <f t="shared" si="365"/>
        <v>26.937422295897225</v>
      </c>
      <c r="P3867" s="6">
        <f t="shared" si="366"/>
        <v>46.428571428571431</v>
      </c>
      <c r="Q3867" t="str">
        <f t="shared" si="367"/>
        <v>theater</v>
      </c>
      <c r="R3867" t="str">
        <f t="shared" si="368"/>
        <v>plays</v>
      </c>
      <c r="S3867" s="10">
        <f t="shared" si="369"/>
        <v>41841.651597222226</v>
      </c>
      <c r="T3867" s="10">
        <f t="shared" si="37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8226</v>
      </c>
      <c r="I3868">
        <v>1458703740</v>
      </c>
      <c r="J3868">
        <v>1454453021</v>
      </c>
      <c r="K3868" t="b">
        <v>0</v>
      </c>
      <c r="L3868" s="7">
        <v>2</v>
      </c>
      <c r="M3868" t="b">
        <v>0</v>
      </c>
      <c r="N3868" t="s">
        <v>8251</v>
      </c>
      <c r="O3868" s="5">
        <f t="shared" si="365"/>
        <v>0.54999999999999993</v>
      </c>
      <c r="P3868" s="6">
        <f t="shared" si="366"/>
        <v>5.5</v>
      </c>
      <c r="Q3868" t="str">
        <f t="shared" si="367"/>
        <v>theater</v>
      </c>
      <c r="R3868" t="str">
        <f t="shared" si="368"/>
        <v>plays</v>
      </c>
      <c r="S3868" s="10">
        <f t="shared" si="369"/>
        <v>42402.947002314817</v>
      </c>
      <c r="T3868" s="10">
        <f t="shared" si="37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8226</v>
      </c>
      <c r="I3869">
        <v>1466278339</v>
      </c>
      <c r="J3869">
        <v>1463686339</v>
      </c>
      <c r="K3869" t="b">
        <v>0</v>
      </c>
      <c r="L3869" s="7">
        <v>5</v>
      </c>
      <c r="M3869" t="b">
        <v>0</v>
      </c>
      <c r="N3869" t="s">
        <v>8251</v>
      </c>
      <c r="O3869" s="5">
        <f t="shared" ref="O3869:O3896" si="371">(E3869/D3869)*100</f>
        <v>12.55</v>
      </c>
      <c r="P3869" s="6">
        <f t="shared" si="366"/>
        <v>50.2</v>
      </c>
      <c r="Q3869" t="str">
        <f t="shared" si="367"/>
        <v>theater</v>
      </c>
      <c r="R3869" t="str">
        <f t="shared" si="368"/>
        <v>plays</v>
      </c>
      <c r="S3869" s="10">
        <f t="shared" si="369"/>
        <v>42509.814108796301</v>
      </c>
      <c r="T3869" s="10">
        <f t="shared" si="37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8224</v>
      </c>
      <c r="H3870" t="s">
        <v>8227</v>
      </c>
      <c r="I3870">
        <v>1410191405</v>
      </c>
      <c r="J3870">
        <v>1408031405</v>
      </c>
      <c r="K3870" t="b">
        <v>0</v>
      </c>
      <c r="L3870" s="7">
        <v>1</v>
      </c>
      <c r="M3870" t="b">
        <v>0</v>
      </c>
      <c r="N3870" t="s">
        <v>8285</v>
      </c>
      <c r="O3870" s="5">
        <f t="shared" si="371"/>
        <v>0.2</v>
      </c>
      <c r="P3870" s="6">
        <f t="shared" si="366"/>
        <v>10</v>
      </c>
      <c r="Q3870" t="str">
        <f t="shared" si="367"/>
        <v>theater</v>
      </c>
      <c r="R3870" t="str">
        <f t="shared" si="368"/>
        <v>musical</v>
      </c>
      <c r="S3870" s="10">
        <f t="shared" si="369"/>
        <v>41865.659780092588</v>
      </c>
      <c r="T3870" s="10">
        <f t="shared" si="37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8226</v>
      </c>
      <c r="I3871">
        <v>1426302660</v>
      </c>
      <c r="J3871">
        <v>1423761792</v>
      </c>
      <c r="K3871" t="b">
        <v>0</v>
      </c>
      <c r="L3871" s="7">
        <v>15</v>
      </c>
      <c r="M3871" t="b">
        <v>0</v>
      </c>
      <c r="N3871" t="s">
        <v>8285</v>
      </c>
      <c r="O3871" s="5">
        <f t="shared" si="371"/>
        <v>3.4474868431088401</v>
      </c>
      <c r="P3871" s="6">
        <f t="shared" si="366"/>
        <v>30.133333333333333</v>
      </c>
      <c r="Q3871" t="str">
        <f t="shared" si="367"/>
        <v>theater</v>
      </c>
      <c r="R3871" t="str">
        <f t="shared" si="368"/>
        <v>musical</v>
      </c>
      <c r="S3871" s="10">
        <f t="shared" si="369"/>
        <v>42047.724444444444</v>
      </c>
      <c r="T3871" s="10">
        <f t="shared" si="37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8226</v>
      </c>
      <c r="I3872">
        <v>1404360478</v>
      </c>
      <c r="J3872">
        <v>1401768478</v>
      </c>
      <c r="K3872" t="b">
        <v>0</v>
      </c>
      <c r="L3872" s="7">
        <v>10</v>
      </c>
      <c r="M3872" t="b">
        <v>0</v>
      </c>
      <c r="N3872" t="s">
        <v>8285</v>
      </c>
      <c r="O3872" s="5">
        <f t="shared" si="371"/>
        <v>15</v>
      </c>
      <c r="P3872" s="6">
        <f t="shared" si="366"/>
        <v>150</v>
      </c>
      <c r="Q3872" t="str">
        <f t="shared" si="367"/>
        <v>theater</v>
      </c>
      <c r="R3872" t="str">
        <f t="shared" si="368"/>
        <v>musical</v>
      </c>
      <c r="S3872" s="10">
        <f t="shared" si="369"/>
        <v>41793.17219907407</v>
      </c>
      <c r="T3872" s="10">
        <f t="shared" si="37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8226</v>
      </c>
      <c r="I3873">
        <v>1490809450</v>
      </c>
      <c r="J3873">
        <v>1485629050</v>
      </c>
      <c r="K3873" t="b">
        <v>0</v>
      </c>
      <c r="L3873" s="7">
        <v>3</v>
      </c>
      <c r="M3873" t="b">
        <v>0</v>
      </c>
      <c r="N3873" t="s">
        <v>8285</v>
      </c>
      <c r="O3873" s="5">
        <f t="shared" si="371"/>
        <v>2.666666666666667</v>
      </c>
      <c r="P3873" s="6">
        <f t="shared" si="366"/>
        <v>13.333333333333334</v>
      </c>
      <c r="Q3873" t="str">
        <f t="shared" si="367"/>
        <v>theater</v>
      </c>
      <c r="R3873" t="str">
        <f t="shared" si="368"/>
        <v>musical</v>
      </c>
      <c r="S3873" s="10">
        <f t="shared" si="369"/>
        <v>42763.780671296292</v>
      </c>
      <c r="T3873" s="10">
        <f t="shared" si="37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8226</v>
      </c>
      <c r="I3874">
        <v>1439522996</v>
      </c>
      <c r="J3874">
        <v>1435202996</v>
      </c>
      <c r="K3874" t="b">
        <v>0</v>
      </c>
      <c r="L3874" s="7">
        <v>0</v>
      </c>
      <c r="M3874" t="b">
        <v>0</v>
      </c>
      <c r="N3874" t="s">
        <v>8285</v>
      </c>
      <c r="O3874" s="5">
        <f t="shared" si="371"/>
        <v>0</v>
      </c>
      <c r="P3874" s="6">
        <f t="shared" si="366"/>
        <v>0</v>
      </c>
      <c r="Q3874" t="str">
        <f t="shared" si="367"/>
        <v>theater</v>
      </c>
      <c r="R3874" t="str">
        <f t="shared" si="368"/>
        <v>musical</v>
      </c>
      <c r="S3874" s="10">
        <f t="shared" si="369"/>
        <v>42180.145787037036</v>
      </c>
      <c r="T3874" s="10">
        <f t="shared" si="37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8226</v>
      </c>
      <c r="I3875">
        <v>1444322535</v>
      </c>
      <c r="J3875">
        <v>1441730535</v>
      </c>
      <c r="K3875" t="b">
        <v>0</v>
      </c>
      <c r="L3875" s="7">
        <v>0</v>
      </c>
      <c r="M3875" t="b">
        <v>0</v>
      </c>
      <c r="N3875" t="s">
        <v>8285</v>
      </c>
      <c r="O3875" s="5">
        <f t="shared" si="371"/>
        <v>0</v>
      </c>
      <c r="P3875" s="6">
        <f t="shared" si="366"/>
        <v>0</v>
      </c>
      <c r="Q3875" t="str">
        <f t="shared" si="367"/>
        <v>theater</v>
      </c>
      <c r="R3875" t="str">
        <f t="shared" si="368"/>
        <v>musical</v>
      </c>
      <c r="S3875" s="10">
        <f t="shared" si="369"/>
        <v>42255.696006944447</v>
      </c>
      <c r="T3875" s="10">
        <f t="shared" si="37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8224</v>
      </c>
      <c r="H3876" t="s">
        <v>8230</v>
      </c>
      <c r="I3876">
        <v>1422061200</v>
      </c>
      <c r="J3876">
        <v>1420244622</v>
      </c>
      <c r="K3876" t="b">
        <v>0</v>
      </c>
      <c r="L3876" s="7">
        <v>0</v>
      </c>
      <c r="M3876" t="b">
        <v>0</v>
      </c>
      <c r="N3876" t="s">
        <v>8285</v>
      </c>
      <c r="O3876" s="5">
        <f t="shared" si="371"/>
        <v>0</v>
      </c>
      <c r="P3876" s="6">
        <f t="shared" si="366"/>
        <v>0</v>
      </c>
      <c r="Q3876" t="str">
        <f t="shared" si="367"/>
        <v>theater</v>
      </c>
      <c r="R3876" t="str">
        <f t="shared" si="368"/>
        <v>musical</v>
      </c>
      <c r="S3876" s="10">
        <f t="shared" si="369"/>
        <v>42007.016458333332</v>
      </c>
      <c r="T3876" s="10">
        <f t="shared" si="37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8224</v>
      </c>
      <c r="H3877" t="s">
        <v>8233</v>
      </c>
      <c r="I3877">
        <v>1472896800</v>
      </c>
      <c r="J3877">
        <v>1472804365</v>
      </c>
      <c r="K3877" t="b">
        <v>0</v>
      </c>
      <c r="L3877" s="7">
        <v>0</v>
      </c>
      <c r="M3877" t="b">
        <v>0</v>
      </c>
      <c r="N3877" t="s">
        <v>8285</v>
      </c>
      <c r="O3877" s="5">
        <f t="shared" si="371"/>
        <v>0</v>
      </c>
      <c r="P3877" s="6">
        <f t="shared" si="366"/>
        <v>0</v>
      </c>
      <c r="Q3877" t="str">
        <f t="shared" si="367"/>
        <v>theater</v>
      </c>
      <c r="R3877" t="str">
        <f t="shared" si="368"/>
        <v>musical</v>
      </c>
      <c r="S3877" s="10">
        <f t="shared" si="369"/>
        <v>42615.346817129626</v>
      </c>
      <c r="T3877" s="10">
        <f t="shared" si="37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8224</v>
      </c>
      <c r="H3878" t="s">
        <v>8227</v>
      </c>
      <c r="I3878">
        <v>1454425128</v>
      </c>
      <c r="J3878">
        <v>1451833128</v>
      </c>
      <c r="K3878" t="b">
        <v>0</v>
      </c>
      <c r="L3878" s="7">
        <v>46</v>
      </c>
      <c r="M3878" t="b">
        <v>0</v>
      </c>
      <c r="N3878" t="s">
        <v>8285</v>
      </c>
      <c r="O3878" s="5">
        <f t="shared" si="371"/>
        <v>52.794871794871788</v>
      </c>
      <c r="P3878" s="6">
        <f t="shared" si="366"/>
        <v>44.760869565217391</v>
      </c>
      <c r="Q3878" t="str">
        <f t="shared" si="367"/>
        <v>theater</v>
      </c>
      <c r="R3878" t="str">
        <f t="shared" si="368"/>
        <v>musical</v>
      </c>
      <c r="S3878" s="10">
        <f t="shared" si="369"/>
        <v>42372.624166666668</v>
      </c>
      <c r="T3878" s="10">
        <f t="shared" si="37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8226</v>
      </c>
      <c r="I3879">
        <v>1481213752</v>
      </c>
      <c r="J3879">
        <v>1478621752</v>
      </c>
      <c r="K3879" t="b">
        <v>0</v>
      </c>
      <c r="L3879" s="7">
        <v>14</v>
      </c>
      <c r="M3879" t="b">
        <v>0</v>
      </c>
      <c r="N3879" t="s">
        <v>8285</v>
      </c>
      <c r="O3879" s="5">
        <f t="shared" si="371"/>
        <v>4.9639999999999995</v>
      </c>
      <c r="P3879" s="6">
        <f t="shared" si="366"/>
        <v>88.642857142857139</v>
      </c>
      <c r="Q3879" t="str">
        <f t="shared" si="367"/>
        <v>theater</v>
      </c>
      <c r="R3879" t="str">
        <f t="shared" si="368"/>
        <v>musical</v>
      </c>
      <c r="S3879" s="10">
        <f t="shared" si="369"/>
        <v>42682.67768518519</v>
      </c>
      <c r="T3879" s="10">
        <f t="shared" si="37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8226</v>
      </c>
      <c r="I3880">
        <v>1435636740</v>
      </c>
      <c r="J3880">
        <v>1433014746</v>
      </c>
      <c r="K3880" t="b">
        <v>0</v>
      </c>
      <c r="L3880" s="7">
        <v>1</v>
      </c>
      <c r="M3880" t="b">
        <v>0</v>
      </c>
      <c r="N3880" t="s">
        <v>8285</v>
      </c>
      <c r="O3880" s="5">
        <f t="shared" si="371"/>
        <v>5.5555555555555552E-2</v>
      </c>
      <c r="P3880" s="6">
        <f t="shared" si="366"/>
        <v>10</v>
      </c>
      <c r="Q3880" t="str">
        <f t="shared" si="367"/>
        <v>theater</v>
      </c>
      <c r="R3880" t="str">
        <f t="shared" si="368"/>
        <v>musical</v>
      </c>
      <c r="S3880" s="10">
        <f t="shared" si="369"/>
        <v>42154.818819444445</v>
      </c>
      <c r="T3880" s="10">
        <f t="shared" si="37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8224</v>
      </c>
      <c r="H3881" t="s">
        <v>8227</v>
      </c>
      <c r="I3881">
        <v>1422218396</v>
      </c>
      <c r="J3881">
        <v>1419626396</v>
      </c>
      <c r="K3881" t="b">
        <v>0</v>
      </c>
      <c r="L3881" s="7">
        <v>0</v>
      </c>
      <c r="M3881" t="b">
        <v>0</v>
      </c>
      <c r="N3881" t="s">
        <v>8285</v>
      </c>
      <c r="O3881" s="5">
        <f t="shared" si="371"/>
        <v>0</v>
      </c>
      <c r="P3881" s="6">
        <f t="shared" si="366"/>
        <v>0</v>
      </c>
      <c r="Q3881" t="str">
        <f t="shared" si="367"/>
        <v>theater</v>
      </c>
      <c r="R3881" t="str">
        <f t="shared" si="368"/>
        <v>musical</v>
      </c>
      <c r="S3881" s="10">
        <f t="shared" si="369"/>
        <v>41999.861064814817</v>
      </c>
      <c r="T3881" s="10">
        <f t="shared" si="37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8224</v>
      </c>
      <c r="H3882" t="s">
        <v>8227</v>
      </c>
      <c r="I3882">
        <v>1406761200</v>
      </c>
      <c r="J3882">
        <v>1403724820</v>
      </c>
      <c r="K3882" t="b">
        <v>0</v>
      </c>
      <c r="L3882" s="7">
        <v>17</v>
      </c>
      <c r="M3882" t="b">
        <v>0</v>
      </c>
      <c r="N3882" t="s">
        <v>8285</v>
      </c>
      <c r="O3882" s="5">
        <f t="shared" si="371"/>
        <v>13.066666666666665</v>
      </c>
      <c r="P3882" s="6">
        <f t="shared" si="366"/>
        <v>57.647058823529413</v>
      </c>
      <c r="Q3882" t="str">
        <f t="shared" si="367"/>
        <v>theater</v>
      </c>
      <c r="R3882" t="str">
        <f t="shared" si="368"/>
        <v>musical</v>
      </c>
      <c r="S3882" s="10">
        <f t="shared" si="369"/>
        <v>41815.815046296295</v>
      </c>
      <c r="T3882" s="10">
        <f t="shared" si="37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8226</v>
      </c>
      <c r="I3883">
        <v>1487550399</v>
      </c>
      <c r="J3883">
        <v>1484958399</v>
      </c>
      <c r="K3883" t="b">
        <v>0</v>
      </c>
      <c r="L3883" s="7">
        <v>1</v>
      </c>
      <c r="M3883" t="b">
        <v>0</v>
      </c>
      <c r="N3883" t="s">
        <v>8285</v>
      </c>
      <c r="O3883" s="5">
        <f t="shared" si="371"/>
        <v>5</v>
      </c>
      <c r="P3883" s="6">
        <f t="shared" si="366"/>
        <v>25</v>
      </c>
      <c r="Q3883" t="str">
        <f t="shared" si="367"/>
        <v>theater</v>
      </c>
      <c r="R3883" t="str">
        <f t="shared" si="368"/>
        <v>musical</v>
      </c>
      <c r="S3883" s="10">
        <f t="shared" si="369"/>
        <v>42756.018506944441</v>
      </c>
      <c r="T3883" s="10">
        <f t="shared" si="37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8224</v>
      </c>
      <c r="H3884" t="s">
        <v>8228</v>
      </c>
      <c r="I3884">
        <v>1454281380</v>
      </c>
      <c r="J3884">
        <v>1451950570</v>
      </c>
      <c r="K3884" t="b">
        <v>0</v>
      </c>
      <c r="L3884" s="7">
        <v>0</v>
      </c>
      <c r="M3884" t="b">
        <v>0</v>
      </c>
      <c r="N3884" t="s">
        <v>8285</v>
      </c>
      <c r="O3884" s="5">
        <f t="shared" si="371"/>
        <v>0</v>
      </c>
      <c r="P3884" s="6">
        <f t="shared" si="366"/>
        <v>0</v>
      </c>
      <c r="Q3884" t="str">
        <f t="shared" si="367"/>
        <v>theater</v>
      </c>
      <c r="R3884" t="str">
        <f t="shared" si="368"/>
        <v>musical</v>
      </c>
      <c r="S3884" s="10">
        <f t="shared" si="369"/>
        <v>42373.983449074076</v>
      </c>
      <c r="T3884" s="10">
        <f t="shared" si="37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8224</v>
      </c>
      <c r="H3885" t="s">
        <v>8227</v>
      </c>
      <c r="I3885">
        <v>1409668069</v>
      </c>
      <c r="J3885">
        <v>1407076069</v>
      </c>
      <c r="K3885" t="b">
        <v>0</v>
      </c>
      <c r="L3885" s="7">
        <v>0</v>
      </c>
      <c r="M3885" t="b">
        <v>0</v>
      </c>
      <c r="N3885" t="s">
        <v>8285</v>
      </c>
      <c r="O3885" s="5">
        <f t="shared" si="371"/>
        <v>0</v>
      </c>
      <c r="P3885" s="6">
        <f t="shared" si="366"/>
        <v>0</v>
      </c>
      <c r="Q3885" t="str">
        <f t="shared" si="367"/>
        <v>theater</v>
      </c>
      <c r="R3885" t="str">
        <f t="shared" si="368"/>
        <v>musical</v>
      </c>
      <c r="S3885" s="10">
        <f t="shared" si="369"/>
        <v>41854.602650462963</v>
      </c>
      <c r="T3885" s="10">
        <f t="shared" si="37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8226</v>
      </c>
      <c r="I3886">
        <v>1427479192</v>
      </c>
      <c r="J3886">
        <v>1425322792</v>
      </c>
      <c r="K3886" t="b">
        <v>0</v>
      </c>
      <c r="L3886" s="7">
        <v>0</v>
      </c>
      <c r="M3886" t="b">
        <v>0</v>
      </c>
      <c r="N3886" t="s">
        <v>8285</v>
      </c>
      <c r="O3886" s="5">
        <f t="shared" si="371"/>
        <v>0</v>
      </c>
      <c r="P3886" s="6">
        <f t="shared" si="366"/>
        <v>0</v>
      </c>
      <c r="Q3886" t="str">
        <f t="shared" si="367"/>
        <v>theater</v>
      </c>
      <c r="R3886" t="str">
        <f t="shared" si="368"/>
        <v>musical</v>
      </c>
      <c r="S3886" s="10">
        <f t="shared" si="369"/>
        <v>42065.791574074072</v>
      </c>
      <c r="T3886" s="10">
        <f t="shared" si="37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8226</v>
      </c>
      <c r="I3887">
        <v>1462834191</v>
      </c>
      <c r="J3887">
        <v>1460242191</v>
      </c>
      <c r="K3887" t="b">
        <v>0</v>
      </c>
      <c r="L3887" s="7">
        <v>0</v>
      </c>
      <c r="M3887" t="b">
        <v>0</v>
      </c>
      <c r="N3887" t="s">
        <v>8285</v>
      </c>
      <c r="O3887" s="5">
        <f t="shared" si="371"/>
        <v>0</v>
      </c>
      <c r="P3887" s="6">
        <f t="shared" si="366"/>
        <v>0</v>
      </c>
      <c r="Q3887" t="str">
        <f t="shared" si="367"/>
        <v>theater</v>
      </c>
      <c r="R3887" t="str">
        <f t="shared" si="368"/>
        <v>musical</v>
      </c>
      <c r="S3887" s="10">
        <f t="shared" si="369"/>
        <v>42469.951284722221</v>
      </c>
      <c r="T3887" s="10">
        <f t="shared" si="37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8224</v>
      </c>
      <c r="H3888" t="s">
        <v>8228</v>
      </c>
      <c r="I3888">
        <v>1418275702</v>
      </c>
      <c r="J3888">
        <v>1415683702</v>
      </c>
      <c r="K3888" t="b">
        <v>0</v>
      </c>
      <c r="L3888" s="7">
        <v>0</v>
      </c>
      <c r="M3888" t="b">
        <v>0</v>
      </c>
      <c r="N3888" t="s">
        <v>8285</v>
      </c>
      <c r="O3888" s="5">
        <f t="shared" si="371"/>
        <v>0</v>
      </c>
      <c r="P3888" s="6">
        <f t="shared" si="366"/>
        <v>0</v>
      </c>
      <c r="Q3888" t="str">
        <f t="shared" si="367"/>
        <v>theater</v>
      </c>
      <c r="R3888" t="str">
        <f t="shared" si="368"/>
        <v>musical</v>
      </c>
      <c r="S3888" s="10">
        <f t="shared" si="369"/>
        <v>41954.228032407409</v>
      </c>
      <c r="T3888" s="10">
        <f t="shared" si="37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8226</v>
      </c>
      <c r="I3889">
        <v>1430517600</v>
      </c>
      <c r="J3889">
        <v>1426538129</v>
      </c>
      <c r="K3889" t="b">
        <v>0</v>
      </c>
      <c r="L3889" s="7">
        <v>2</v>
      </c>
      <c r="M3889" t="b">
        <v>0</v>
      </c>
      <c r="N3889" t="s">
        <v>8285</v>
      </c>
      <c r="O3889" s="5">
        <f t="shared" si="371"/>
        <v>1.7500000000000002</v>
      </c>
      <c r="P3889" s="6">
        <f t="shared" si="366"/>
        <v>17.5</v>
      </c>
      <c r="Q3889" t="str">
        <f t="shared" si="367"/>
        <v>theater</v>
      </c>
      <c r="R3889" t="str">
        <f t="shared" si="368"/>
        <v>musical</v>
      </c>
      <c r="S3889" s="10">
        <f t="shared" si="369"/>
        <v>42079.857974537037</v>
      </c>
      <c r="T3889" s="10">
        <f t="shared" si="37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8224</v>
      </c>
      <c r="H3890" t="s">
        <v>8227</v>
      </c>
      <c r="I3890">
        <v>1488114358</v>
      </c>
      <c r="J3890">
        <v>1485522358</v>
      </c>
      <c r="K3890" t="b">
        <v>0</v>
      </c>
      <c r="L3890" s="7">
        <v>14</v>
      </c>
      <c r="M3890" t="b">
        <v>0</v>
      </c>
      <c r="N3890" t="s">
        <v>8251</v>
      </c>
      <c r="O3890" s="5">
        <f t="shared" si="371"/>
        <v>27.1</v>
      </c>
      <c r="P3890" s="6">
        <f t="shared" si="366"/>
        <v>38.714285714285715</v>
      </c>
      <c r="Q3890" t="str">
        <f t="shared" si="367"/>
        <v>theater</v>
      </c>
      <c r="R3890" t="str">
        <f t="shared" si="368"/>
        <v>plays</v>
      </c>
      <c r="S3890" s="10">
        <f t="shared" si="369"/>
        <v>42762.545810185184</v>
      </c>
      <c r="T3890" s="10">
        <f t="shared" si="37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8226</v>
      </c>
      <c r="I3891">
        <v>1420413960</v>
      </c>
      <c r="J3891">
        <v>1417651630</v>
      </c>
      <c r="K3891" t="b">
        <v>0</v>
      </c>
      <c r="L3891" s="7">
        <v>9</v>
      </c>
      <c r="M3891" t="b">
        <v>0</v>
      </c>
      <c r="N3891" t="s">
        <v>8251</v>
      </c>
      <c r="O3891" s="5">
        <f t="shared" si="371"/>
        <v>1.4749999999999999</v>
      </c>
      <c r="P3891" s="6">
        <f t="shared" si="366"/>
        <v>13.111111111111111</v>
      </c>
      <c r="Q3891" t="str">
        <f t="shared" si="367"/>
        <v>theater</v>
      </c>
      <c r="R3891" t="str">
        <f t="shared" si="368"/>
        <v>plays</v>
      </c>
      <c r="S3891" s="10">
        <f t="shared" si="369"/>
        <v>41977.004976851851</v>
      </c>
      <c r="T3891" s="10">
        <f t="shared" si="37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8226</v>
      </c>
      <c r="I3892">
        <v>1439662344</v>
      </c>
      <c r="J3892">
        <v>1434478344</v>
      </c>
      <c r="K3892" t="b">
        <v>0</v>
      </c>
      <c r="L3892" s="7">
        <v>8</v>
      </c>
      <c r="M3892" t="b">
        <v>0</v>
      </c>
      <c r="N3892" t="s">
        <v>8251</v>
      </c>
      <c r="O3892" s="5">
        <f t="shared" si="371"/>
        <v>16.826666666666668</v>
      </c>
      <c r="P3892" s="6">
        <f t="shared" si="366"/>
        <v>315.5</v>
      </c>
      <c r="Q3892" t="str">
        <f t="shared" si="367"/>
        <v>theater</v>
      </c>
      <c r="R3892" t="str">
        <f t="shared" si="368"/>
        <v>plays</v>
      </c>
      <c r="S3892" s="10">
        <f t="shared" si="369"/>
        <v>42171.758611111116</v>
      </c>
      <c r="T3892" s="10">
        <f t="shared" si="37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8226</v>
      </c>
      <c r="I3893">
        <v>1427086740</v>
      </c>
      <c r="J3893">
        <v>1424488244</v>
      </c>
      <c r="K3893" t="b">
        <v>0</v>
      </c>
      <c r="L3893" s="7">
        <v>7</v>
      </c>
      <c r="M3893" t="b">
        <v>0</v>
      </c>
      <c r="N3893" t="s">
        <v>8251</v>
      </c>
      <c r="O3893" s="5">
        <f t="shared" si="371"/>
        <v>32.5</v>
      </c>
      <c r="P3893" s="6">
        <f t="shared" si="366"/>
        <v>37.142857142857146</v>
      </c>
      <c r="Q3893" t="str">
        <f t="shared" si="367"/>
        <v>theater</v>
      </c>
      <c r="R3893" t="str">
        <f t="shared" si="368"/>
        <v>plays</v>
      </c>
      <c r="S3893" s="10">
        <f t="shared" si="369"/>
        <v>42056.1324537037</v>
      </c>
      <c r="T3893" s="10">
        <f t="shared" si="37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8226</v>
      </c>
      <c r="I3894">
        <v>1408863600</v>
      </c>
      <c r="J3894">
        <v>1408203557</v>
      </c>
      <c r="K3894" t="b">
        <v>0</v>
      </c>
      <c r="L3894" s="7">
        <v>0</v>
      </c>
      <c r="M3894" t="b">
        <v>0</v>
      </c>
      <c r="N3894" t="s">
        <v>8251</v>
      </c>
      <c r="O3894" s="5">
        <f t="shared" si="371"/>
        <v>0</v>
      </c>
      <c r="P3894" s="6">
        <f t="shared" si="366"/>
        <v>0</v>
      </c>
      <c r="Q3894" t="str">
        <f t="shared" si="367"/>
        <v>theater</v>
      </c>
      <c r="R3894" t="str">
        <f t="shared" si="368"/>
        <v>plays</v>
      </c>
      <c r="S3894" s="10">
        <f t="shared" si="369"/>
        <v>41867.652280092596</v>
      </c>
      <c r="T3894" s="10">
        <f t="shared" si="37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8226</v>
      </c>
      <c r="I3895">
        <v>1404194400</v>
      </c>
      <c r="J3895">
        <v>1400600840</v>
      </c>
      <c r="K3895" t="b">
        <v>0</v>
      </c>
      <c r="L3895" s="7">
        <v>84</v>
      </c>
      <c r="M3895" t="b">
        <v>0</v>
      </c>
      <c r="N3895" t="s">
        <v>8251</v>
      </c>
      <c r="O3895" s="5">
        <f t="shared" si="371"/>
        <v>21.55</v>
      </c>
      <c r="P3895" s="6">
        <f t="shared" si="366"/>
        <v>128.27380952380952</v>
      </c>
      <c r="Q3895" t="str">
        <f t="shared" si="367"/>
        <v>theater</v>
      </c>
      <c r="R3895" t="str">
        <f t="shared" si="368"/>
        <v>plays</v>
      </c>
      <c r="S3895" s="10">
        <f t="shared" si="369"/>
        <v>41779.657870370371</v>
      </c>
      <c r="T3895" s="10">
        <f t="shared" si="37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8226</v>
      </c>
      <c r="I3896">
        <v>1481000340</v>
      </c>
      <c r="J3896">
        <v>1478386812</v>
      </c>
      <c r="K3896" t="b">
        <v>0</v>
      </c>
      <c r="L3896" s="7">
        <v>11</v>
      </c>
      <c r="M3896" t="b">
        <v>0</v>
      </c>
      <c r="N3896" t="s">
        <v>8251</v>
      </c>
      <c r="O3896" s="5">
        <f t="shared" si="371"/>
        <v>3.4666666666666663</v>
      </c>
      <c r="P3896" s="6">
        <f t="shared" si="366"/>
        <v>47.272727272727273</v>
      </c>
      <c r="Q3896" t="str">
        <f t="shared" si="367"/>
        <v>theater</v>
      </c>
      <c r="R3896" t="str">
        <f t="shared" si="368"/>
        <v>plays</v>
      </c>
      <c r="S3896" s="10">
        <f t="shared" si="369"/>
        <v>42679.958472222221</v>
      </c>
      <c r="T3896" s="10">
        <f t="shared" si="37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8226</v>
      </c>
      <c r="I3897">
        <v>1425103218</v>
      </c>
      <c r="J3897">
        <v>1422424818</v>
      </c>
      <c r="K3897" t="b">
        <v>0</v>
      </c>
      <c r="L3897" s="7">
        <v>1</v>
      </c>
      <c r="M3897" t="b">
        <v>0</v>
      </c>
      <c r="N3897" t="s">
        <v>8251</v>
      </c>
      <c r="O3897" s="5">
        <f>(E3897/D3897)*100</f>
        <v>5</v>
      </c>
      <c r="P3897" s="6">
        <f t="shared" si="366"/>
        <v>50</v>
      </c>
      <c r="Q3897" t="str">
        <f t="shared" si="367"/>
        <v>theater</v>
      </c>
      <c r="R3897" t="str">
        <f t="shared" si="368"/>
        <v>plays</v>
      </c>
      <c r="S3897" s="10">
        <f t="shared" si="369"/>
        <v>42032.250208333338</v>
      </c>
      <c r="T3897" s="10">
        <f t="shared" si="37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8226</v>
      </c>
      <c r="I3898">
        <v>1402979778</v>
      </c>
      <c r="J3898">
        <v>1401770178</v>
      </c>
      <c r="K3898" t="b">
        <v>0</v>
      </c>
      <c r="L3898" s="7">
        <v>4</v>
      </c>
      <c r="M3898" t="b">
        <v>0</v>
      </c>
      <c r="N3898" t="s">
        <v>8251</v>
      </c>
      <c r="O3898" s="5">
        <f t="shared" ref="O3898:O3913" si="372">(E3898/D3898)*100</f>
        <v>10.625</v>
      </c>
      <c r="P3898" s="6">
        <f t="shared" si="366"/>
        <v>42.5</v>
      </c>
      <c r="Q3898" t="str">
        <f t="shared" si="367"/>
        <v>theater</v>
      </c>
      <c r="R3898" t="str">
        <f t="shared" si="368"/>
        <v>plays</v>
      </c>
      <c r="S3898" s="10">
        <f t="shared" si="369"/>
        <v>41793.191875000004</v>
      </c>
      <c r="T3898" s="10">
        <f t="shared" si="37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8224</v>
      </c>
      <c r="H3899" t="s">
        <v>8230</v>
      </c>
      <c r="I3899">
        <v>1420750683</v>
      </c>
      <c r="J3899">
        <v>1418158683</v>
      </c>
      <c r="K3899" t="b">
        <v>0</v>
      </c>
      <c r="L3899" s="7">
        <v>10</v>
      </c>
      <c r="M3899" t="b">
        <v>0</v>
      </c>
      <c r="N3899" t="s">
        <v>8251</v>
      </c>
      <c r="O3899" s="5">
        <f t="shared" si="372"/>
        <v>17.599999999999998</v>
      </c>
      <c r="P3899" s="6">
        <f t="shared" si="366"/>
        <v>44</v>
      </c>
      <c r="Q3899" t="str">
        <f t="shared" si="367"/>
        <v>theater</v>
      </c>
      <c r="R3899" t="str">
        <f t="shared" si="368"/>
        <v>plays</v>
      </c>
      <c r="S3899" s="10">
        <f t="shared" si="369"/>
        <v>41982.87364583333</v>
      </c>
      <c r="T3899" s="10">
        <f t="shared" si="37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8224</v>
      </c>
      <c r="H3900" t="s">
        <v>8227</v>
      </c>
      <c r="I3900">
        <v>1439827200</v>
      </c>
      <c r="J3900">
        <v>1436355270</v>
      </c>
      <c r="K3900" t="b">
        <v>0</v>
      </c>
      <c r="L3900" s="7">
        <v>16</v>
      </c>
      <c r="M3900" t="b">
        <v>0</v>
      </c>
      <c r="N3900" t="s">
        <v>8251</v>
      </c>
      <c r="O3900" s="5">
        <f t="shared" si="372"/>
        <v>32.56</v>
      </c>
      <c r="P3900" s="6">
        <f t="shared" si="366"/>
        <v>50.875</v>
      </c>
      <c r="Q3900" t="str">
        <f t="shared" si="367"/>
        <v>theater</v>
      </c>
      <c r="R3900" t="str">
        <f t="shared" si="368"/>
        <v>plays</v>
      </c>
      <c r="S3900" s="10">
        <f t="shared" si="369"/>
        <v>42193.482291666667</v>
      </c>
      <c r="T3900" s="10">
        <f t="shared" si="37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8226</v>
      </c>
      <c r="I3901">
        <v>1407868561</v>
      </c>
      <c r="J3901">
        <v>1406140561</v>
      </c>
      <c r="K3901" t="b">
        <v>0</v>
      </c>
      <c r="L3901" s="7">
        <v>2</v>
      </c>
      <c r="M3901" t="b">
        <v>0</v>
      </c>
      <c r="N3901" t="s">
        <v>8251</v>
      </c>
      <c r="O3901" s="5">
        <f t="shared" si="372"/>
        <v>1.25</v>
      </c>
      <c r="P3901" s="6">
        <f t="shared" si="366"/>
        <v>62.5</v>
      </c>
      <c r="Q3901" t="str">
        <f t="shared" si="367"/>
        <v>theater</v>
      </c>
      <c r="R3901" t="str">
        <f t="shared" si="368"/>
        <v>plays</v>
      </c>
      <c r="S3901" s="10">
        <f t="shared" si="369"/>
        <v>41843.775011574071</v>
      </c>
      <c r="T3901" s="10">
        <f t="shared" si="37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8226</v>
      </c>
      <c r="I3902">
        <v>1433988791</v>
      </c>
      <c r="J3902">
        <v>1431396791</v>
      </c>
      <c r="K3902" t="b">
        <v>0</v>
      </c>
      <c r="L3902" s="7">
        <v>5</v>
      </c>
      <c r="M3902" t="b">
        <v>0</v>
      </c>
      <c r="N3902" t="s">
        <v>8251</v>
      </c>
      <c r="O3902" s="5">
        <f t="shared" si="372"/>
        <v>5.4</v>
      </c>
      <c r="P3902" s="6">
        <f t="shared" si="366"/>
        <v>27</v>
      </c>
      <c r="Q3902" t="str">
        <f t="shared" si="367"/>
        <v>theater</v>
      </c>
      <c r="R3902" t="str">
        <f t="shared" si="368"/>
        <v>plays</v>
      </c>
      <c r="S3902" s="10">
        <f t="shared" si="369"/>
        <v>42136.092488425929</v>
      </c>
      <c r="T3902" s="10">
        <f t="shared" si="37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8226</v>
      </c>
      <c r="I3903">
        <v>1450554599</v>
      </c>
      <c r="J3903">
        <v>1447098599</v>
      </c>
      <c r="K3903" t="b">
        <v>0</v>
      </c>
      <c r="L3903" s="7">
        <v>1</v>
      </c>
      <c r="M3903" t="b">
        <v>0</v>
      </c>
      <c r="N3903" t="s">
        <v>8251</v>
      </c>
      <c r="O3903" s="5">
        <f t="shared" si="372"/>
        <v>0.83333333333333337</v>
      </c>
      <c r="P3903" s="6">
        <f t="shared" si="366"/>
        <v>25</v>
      </c>
      <c r="Q3903" t="str">
        <f t="shared" si="367"/>
        <v>theater</v>
      </c>
      <c r="R3903" t="str">
        <f t="shared" si="368"/>
        <v>plays</v>
      </c>
      <c r="S3903" s="10">
        <f t="shared" si="369"/>
        <v>42317.826377314821</v>
      </c>
      <c r="T3903" s="10">
        <f t="shared" si="37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8224</v>
      </c>
      <c r="H3904" t="s">
        <v>8227</v>
      </c>
      <c r="I3904">
        <v>1479125642</v>
      </c>
      <c r="J3904">
        <v>1476962042</v>
      </c>
      <c r="K3904" t="b">
        <v>0</v>
      </c>
      <c r="L3904" s="7">
        <v>31</v>
      </c>
      <c r="M3904" t="b">
        <v>0</v>
      </c>
      <c r="N3904" t="s">
        <v>8251</v>
      </c>
      <c r="O3904" s="5">
        <f t="shared" si="372"/>
        <v>48.833333333333336</v>
      </c>
      <c r="P3904" s="6">
        <f t="shared" si="366"/>
        <v>47.258064516129032</v>
      </c>
      <c r="Q3904" t="str">
        <f t="shared" si="367"/>
        <v>theater</v>
      </c>
      <c r="R3904" t="str">
        <f t="shared" si="368"/>
        <v>plays</v>
      </c>
      <c r="S3904" s="10">
        <f t="shared" si="369"/>
        <v>42663.468078703707</v>
      </c>
      <c r="T3904" s="10">
        <f t="shared" si="37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8226</v>
      </c>
      <c r="I3905">
        <v>1439581080</v>
      </c>
      <c r="J3905">
        <v>1435709765</v>
      </c>
      <c r="K3905" t="b">
        <v>0</v>
      </c>
      <c r="L3905" s="7">
        <v>0</v>
      </c>
      <c r="M3905" t="b">
        <v>0</v>
      </c>
      <c r="N3905" t="s">
        <v>8251</v>
      </c>
      <c r="O3905" s="5">
        <f t="shared" si="372"/>
        <v>0</v>
      </c>
      <c r="P3905" s="6">
        <f t="shared" si="366"/>
        <v>0</v>
      </c>
      <c r="Q3905" t="str">
        <f t="shared" si="367"/>
        <v>theater</v>
      </c>
      <c r="R3905" t="str">
        <f t="shared" si="368"/>
        <v>plays</v>
      </c>
      <c r="S3905" s="10">
        <f t="shared" si="369"/>
        <v>42186.01116898148</v>
      </c>
      <c r="T3905" s="10">
        <f t="shared" si="37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8226</v>
      </c>
      <c r="I3906">
        <v>1429074240</v>
      </c>
      <c r="J3906">
        <v>1427866200</v>
      </c>
      <c r="K3906" t="b">
        <v>0</v>
      </c>
      <c r="L3906" s="7">
        <v>2</v>
      </c>
      <c r="M3906" t="b">
        <v>0</v>
      </c>
      <c r="N3906" t="s">
        <v>8251</v>
      </c>
      <c r="O3906" s="5">
        <f t="shared" si="372"/>
        <v>0.03</v>
      </c>
      <c r="P3906" s="6">
        <f t="shared" si="366"/>
        <v>1.5</v>
      </c>
      <c r="Q3906" t="str">
        <f t="shared" si="367"/>
        <v>theater</v>
      </c>
      <c r="R3906" t="str">
        <f t="shared" si="368"/>
        <v>plays</v>
      </c>
      <c r="S3906" s="10">
        <f t="shared" si="369"/>
        <v>42095.229166666672</v>
      </c>
      <c r="T3906" s="10">
        <f t="shared" si="37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8224</v>
      </c>
      <c r="H3907" t="s">
        <v>8227</v>
      </c>
      <c r="I3907">
        <v>1434063600</v>
      </c>
      <c r="J3907">
        <v>1430405903</v>
      </c>
      <c r="K3907" t="b">
        <v>0</v>
      </c>
      <c r="L3907" s="7">
        <v>7</v>
      </c>
      <c r="M3907" t="b">
        <v>0</v>
      </c>
      <c r="N3907" t="s">
        <v>8251</v>
      </c>
      <c r="O3907" s="5">
        <f t="shared" si="372"/>
        <v>11.533333333333333</v>
      </c>
      <c r="P3907" s="6">
        <f t="shared" ref="P3907:P3970" si="373">IF(L3907,E3907/L3907,0)</f>
        <v>24.714285714285715</v>
      </c>
      <c r="Q3907" t="str">
        <f t="shared" ref="Q3907:Q3970" si="374">LEFT(N3907,SEARCH("/",N3907,1)-1)</f>
        <v>theater</v>
      </c>
      <c r="R3907" t="str">
        <f t="shared" ref="R3907:R3970" si="375">RIGHT(N3907,LEN(N3907)-SEARCH("/",N3907))</f>
        <v>plays</v>
      </c>
      <c r="S3907" s="10">
        <f t="shared" ref="S3907:S3970" si="376">(((J3907/60)/60/24)+DATE(1970,1,1))</f>
        <v>42124.623877314814</v>
      </c>
      <c r="T3907" s="10">
        <f t="shared" ref="T3907:T3970" si="377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8224</v>
      </c>
      <c r="H3908" t="s">
        <v>8227</v>
      </c>
      <c r="I3908">
        <v>1435325100</v>
      </c>
      <c r="J3908">
        <v>1432072893</v>
      </c>
      <c r="K3908" t="b">
        <v>0</v>
      </c>
      <c r="L3908" s="7">
        <v>16</v>
      </c>
      <c r="M3908" t="b">
        <v>0</v>
      </c>
      <c r="N3908" t="s">
        <v>8251</v>
      </c>
      <c r="O3908" s="5">
        <f t="shared" si="372"/>
        <v>67.333333333333329</v>
      </c>
      <c r="P3908" s="6">
        <f t="shared" si="373"/>
        <v>63.125</v>
      </c>
      <c r="Q3908" t="str">
        <f t="shared" si="374"/>
        <v>theater</v>
      </c>
      <c r="R3908" t="str">
        <f t="shared" si="375"/>
        <v>plays</v>
      </c>
      <c r="S3908" s="10">
        <f t="shared" si="376"/>
        <v>42143.917743055557</v>
      </c>
      <c r="T3908" s="10">
        <f t="shared" si="37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8226</v>
      </c>
      <c r="I3909">
        <v>1414354080</v>
      </c>
      <c r="J3909">
        <v>1411587606</v>
      </c>
      <c r="K3909" t="b">
        <v>0</v>
      </c>
      <c r="L3909" s="7">
        <v>4</v>
      </c>
      <c r="M3909" t="b">
        <v>0</v>
      </c>
      <c r="N3909" t="s">
        <v>8251</v>
      </c>
      <c r="O3909" s="5">
        <f t="shared" si="372"/>
        <v>15.299999999999999</v>
      </c>
      <c r="P3909" s="6">
        <f t="shared" si="373"/>
        <v>38.25</v>
      </c>
      <c r="Q3909" t="str">
        <f t="shared" si="374"/>
        <v>theater</v>
      </c>
      <c r="R3909" t="str">
        <f t="shared" si="375"/>
        <v>plays</v>
      </c>
      <c r="S3909" s="10">
        <f t="shared" si="376"/>
        <v>41906.819513888891</v>
      </c>
      <c r="T3909" s="10">
        <f t="shared" si="37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8226</v>
      </c>
      <c r="I3910">
        <v>1406603696</v>
      </c>
      <c r="J3910">
        <v>1405307696</v>
      </c>
      <c r="K3910" t="b">
        <v>0</v>
      </c>
      <c r="L3910" s="7">
        <v>4</v>
      </c>
      <c r="M3910" t="b">
        <v>0</v>
      </c>
      <c r="N3910" t="s">
        <v>8251</v>
      </c>
      <c r="O3910" s="5">
        <f t="shared" si="372"/>
        <v>8.6666666666666679</v>
      </c>
      <c r="P3910" s="6">
        <f t="shared" si="373"/>
        <v>16.25</v>
      </c>
      <c r="Q3910" t="str">
        <f t="shared" si="374"/>
        <v>theater</v>
      </c>
      <c r="R3910" t="str">
        <f t="shared" si="375"/>
        <v>plays</v>
      </c>
      <c r="S3910" s="10">
        <f t="shared" si="376"/>
        <v>41834.135370370372</v>
      </c>
      <c r="T3910" s="10">
        <f t="shared" si="37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8226</v>
      </c>
      <c r="I3911">
        <v>1410424642</v>
      </c>
      <c r="J3911">
        <v>1407832642</v>
      </c>
      <c r="K3911" t="b">
        <v>0</v>
      </c>
      <c r="L3911" s="7">
        <v>4</v>
      </c>
      <c r="M3911" t="b">
        <v>0</v>
      </c>
      <c r="N3911" t="s">
        <v>8251</v>
      </c>
      <c r="O3911" s="5">
        <f t="shared" si="372"/>
        <v>0.22499999999999998</v>
      </c>
      <c r="P3911" s="6">
        <f t="shared" si="373"/>
        <v>33.75</v>
      </c>
      <c r="Q3911" t="str">
        <f t="shared" si="374"/>
        <v>theater</v>
      </c>
      <c r="R3911" t="str">
        <f t="shared" si="375"/>
        <v>plays</v>
      </c>
      <c r="S3911" s="10">
        <f t="shared" si="376"/>
        <v>41863.359282407408</v>
      </c>
      <c r="T3911" s="10">
        <f t="shared" si="37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8226</v>
      </c>
      <c r="I3912">
        <v>1441649397</v>
      </c>
      <c r="J3912">
        <v>1439057397</v>
      </c>
      <c r="K3912" t="b">
        <v>0</v>
      </c>
      <c r="L3912" s="7">
        <v>3</v>
      </c>
      <c r="M3912" t="b">
        <v>0</v>
      </c>
      <c r="N3912" t="s">
        <v>8251</v>
      </c>
      <c r="O3912" s="5">
        <f t="shared" si="372"/>
        <v>3.0833333333333335</v>
      </c>
      <c r="P3912" s="6">
        <f t="shared" si="373"/>
        <v>61.666666666666664</v>
      </c>
      <c r="Q3912" t="str">
        <f t="shared" si="374"/>
        <v>theater</v>
      </c>
      <c r="R3912" t="str">
        <f t="shared" si="375"/>
        <v>plays</v>
      </c>
      <c r="S3912" s="10">
        <f t="shared" si="376"/>
        <v>42224.756909722222</v>
      </c>
      <c r="T3912" s="10">
        <f t="shared" si="37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8226</v>
      </c>
      <c r="I3913">
        <v>1417033777</v>
      </c>
      <c r="J3913">
        <v>1414438177</v>
      </c>
      <c r="K3913" t="b">
        <v>0</v>
      </c>
      <c r="L3913" s="7">
        <v>36</v>
      </c>
      <c r="M3913" t="b">
        <v>0</v>
      </c>
      <c r="N3913" t="s">
        <v>8251</v>
      </c>
      <c r="O3913" s="5">
        <f t="shared" si="372"/>
        <v>37.412500000000001</v>
      </c>
      <c r="P3913" s="6">
        <f t="shared" si="373"/>
        <v>83.138888888888886</v>
      </c>
      <c r="Q3913" t="str">
        <f t="shared" si="374"/>
        <v>theater</v>
      </c>
      <c r="R3913" t="str">
        <f t="shared" si="375"/>
        <v>plays</v>
      </c>
      <c r="S3913" s="10">
        <f t="shared" si="376"/>
        <v>41939.8122337963</v>
      </c>
      <c r="T3913" s="10">
        <f t="shared" si="37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8226</v>
      </c>
      <c r="I3914">
        <v>1429936500</v>
      </c>
      <c r="J3914">
        <v>1424759330</v>
      </c>
      <c r="K3914" t="b">
        <v>0</v>
      </c>
      <c r="L3914" s="7">
        <v>1</v>
      </c>
      <c r="M3914" t="b">
        <v>0</v>
      </c>
      <c r="N3914" t="s">
        <v>8251</v>
      </c>
      <c r="O3914" s="5">
        <f>(E3914/D3914)*100</f>
        <v>6.6666666666666671E-3</v>
      </c>
      <c r="P3914" s="6">
        <f t="shared" si="373"/>
        <v>1</v>
      </c>
      <c r="Q3914" t="str">
        <f t="shared" si="374"/>
        <v>theater</v>
      </c>
      <c r="R3914" t="str">
        <f t="shared" si="375"/>
        <v>plays</v>
      </c>
      <c r="S3914" s="10">
        <f t="shared" si="376"/>
        <v>42059.270023148143</v>
      </c>
      <c r="T3914" s="10">
        <f t="shared" si="37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8226</v>
      </c>
      <c r="I3915">
        <v>1448863449</v>
      </c>
      <c r="J3915">
        <v>1446267849</v>
      </c>
      <c r="K3915" t="b">
        <v>0</v>
      </c>
      <c r="L3915" s="7">
        <v>7</v>
      </c>
      <c r="M3915" t="b">
        <v>0</v>
      </c>
      <c r="N3915" t="s">
        <v>8251</v>
      </c>
      <c r="O3915" s="5">
        <f t="shared" ref="O3915:O3978" si="378">(E3915/D3915)*100</f>
        <v>10</v>
      </c>
      <c r="P3915" s="6">
        <f t="shared" si="373"/>
        <v>142.85714285714286</v>
      </c>
      <c r="Q3915" t="str">
        <f t="shared" si="374"/>
        <v>theater</v>
      </c>
      <c r="R3915" t="str">
        <f t="shared" si="375"/>
        <v>plays</v>
      </c>
      <c r="S3915" s="10">
        <f t="shared" si="376"/>
        <v>42308.211215277777</v>
      </c>
      <c r="T3915" s="10">
        <f t="shared" si="37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8224</v>
      </c>
      <c r="H3916" t="s">
        <v>8227</v>
      </c>
      <c r="I3916">
        <v>1431298740</v>
      </c>
      <c r="J3916">
        <v>1429558756</v>
      </c>
      <c r="K3916" t="b">
        <v>0</v>
      </c>
      <c r="L3916" s="7">
        <v>27</v>
      </c>
      <c r="M3916" t="b">
        <v>0</v>
      </c>
      <c r="N3916" t="s">
        <v>8251</v>
      </c>
      <c r="O3916" s="5">
        <f t="shared" si="378"/>
        <v>36.36</v>
      </c>
      <c r="P3916" s="6">
        <f t="shared" si="373"/>
        <v>33.666666666666664</v>
      </c>
      <c r="Q3916" t="str">
        <f t="shared" si="374"/>
        <v>theater</v>
      </c>
      <c r="R3916" t="str">
        <f t="shared" si="375"/>
        <v>plays</v>
      </c>
      <c r="S3916" s="10">
        <f t="shared" si="376"/>
        <v>42114.818935185183</v>
      </c>
      <c r="T3916" s="10">
        <f t="shared" si="37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8224</v>
      </c>
      <c r="H3917" t="s">
        <v>8227</v>
      </c>
      <c r="I3917">
        <v>1464824309</v>
      </c>
      <c r="J3917">
        <v>1462232309</v>
      </c>
      <c r="K3917" t="b">
        <v>0</v>
      </c>
      <c r="L3917" s="7">
        <v>1</v>
      </c>
      <c r="M3917" t="b">
        <v>0</v>
      </c>
      <c r="N3917" t="s">
        <v>8251</v>
      </c>
      <c r="O3917" s="5">
        <f t="shared" si="378"/>
        <v>0.33333333333333337</v>
      </c>
      <c r="P3917" s="6">
        <f t="shared" si="373"/>
        <v>5</v>
      </c>
      <c r="Q3917" t="str">
        <f t="shared" si="374"/>
        <v>theater</v>
      </c>
      <c r="R3917" t="str">
        <f t="shared" si="375"/>
        <v>plays</v>
      </c>
      <c r="S3917" s="10">
        <f t="shared" si="376"/>
        <v>42492.98505787037</v>
      </c>
      <c r="T3917" s="10">
        <f t="shared" si="37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8224</v>
      </c>
      <c r="H3918" t="s">
        <v>8233</v>
      </c>
      <c r="I3918">
        <v>1464952752</v>
      </c>
      <c r="J3918">
        <v>1462360752</v>
      </c>
      <c r="K3918" t="b">
        <v>0</v>
      </c>
      <c r="L3918" s="7">
        <v>0</v>
      </c>
      <c r="M3918" t="b">
        <v>0</v>
      </c>
      <c r="N3918" t="s">
        <v>8251</v>
      </c>
      <c r="O3918" s="5">
        <f t="shared" si="378"/>
        <v>0</v>
      </c>
      <c r="P3918" s="6">
        <f t="shared" si="373"/>
        <v>0</v>
      </c>
      <c r="Q3918" t="str">
        <f t="shared" si="374"/>
        <v>theater</v>
      </c>
      <c r="R3918" t="str">
        <f t="shared" si="375"/>
        <v>plays</v>
      </c>
      <c r="S3918" s="10">
        <f t="shared" si="376"/>
        <v>42494.471666666665</v>
      </c>
      <c r="T3918" s="10">
        <f t="shared" si="37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8224</v>
      </c>
      <c r="H3919" t="s">
        <v>8227</v>
      </c>
      <c r="I3919">
        <v>1410439161</v>
      </c>
      <c r="J3919">
        <v>1407847161</v>
      </c>
      <c r="K3919" t="b">
        <v>0</v>
      </c>
      <c r="L3919" s="7">
        <v>1</v>
      </c>
      <c r="M3919" t="b">
        <v>0</v>
      </c>
      <c r="N3919" t="s">
        <v>8251</v>
      </c>
      <c r="O3919" s="5">
        <f t="shared" si="378"/>
        <v>0.2857142857142857</v>
      </c>
      <c r="P3919" s="6">
        <f t="shared" si="373"/>
        <v>10</v>
      </c>
      <c r="Q3919" t="str">
        <f t="shared" si="374"/>
        <v>theater</v>
      </c>
      <c r="R3919" t="str">
        <f t="shared" si="375"/>
        <v>plays</v>
      </c>
      <c r="S3919" s="10">
        <f t="shared" si="376"/>
        <v>41863.527326388888</v>
      </c>
      <c r="T3919" s="10">
        <f t="shared" si="37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8224</v>
      </c>
      <c r="H3920" t="s">
        <v>8227</v>
      </c>
      <c r="I3920">
        <v>1407168000</v>
      </c>
      <c r="J3920">
        <v>1406131023</v>
      </c>
      <c r="K3920" t="b">
        <v>0</v>
      </c>
      <c r="L3920" s="7">
        <v>3</v>
      </c>
      <c r="M3920" t="b">
        <v>0</v>
      </c>
      <c r="N3920" t="s">
        <v>8251</v>
      </c>
      <c r="O3920" s="5">
        <f t="shared" si="378"/>
        <v>0.2</v>
      </c>
      <c r="P3920" s="6">
        <f t="shared" si="373"/>
        <v>40</v>
      </c>
      <c r="Q3920" t="str">
        <f t="shared" si="374"/>
        <v>theater</v>
      </c>
      <c r="R3920" t="str">
        <f t="shared" si="375"/>
        <v>plays</v>
      </c>
      <c r="S3920" s="10">
        <f t="shared" si="376"/>
        <v>41843.664618055554</v>
      </c>
      <c r="T3920" s="10">
        <f t="shared" si="37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8224</v>
      </c>
      <c r="H3921" t="s">
        <v>8227</v>
      </c>
      <c r="I3921">
        <v>1453075200</v>
      </c>
      <c r="J3921">
        <v>1450628773</v>
      </c>
      <c r="K3921" t="b">
        <v>0</v>
      </c>
      <c r="L3921" s="7">
        <v>3</v>
      </c>
      <c r="M3921" t="b">
        <v>0</v>
      </c>
      <c r="N3921" t="s">
        <v>8251</v>
      </c>
      <c r="O3921" s="5">
        <f t="shared" si="378"/>
        <v>1.7999999999999998</v>
      </c>
      <c r="P3921" s="6">
        <f t="shared" si="373"/>
        <v>30</v>
      </c>
      <c r="Q3921" t="str">
        <f t="shared" si="374"/>
        <v>theater</v>
      </c>
      <c r="R3921" t="str">
        <f t="shared" si="375"/>
        <v>plays</v>
      </c>
      <c r="S3921" s="10">
        <f t="shared" si="376"/>
        <v>42358.684872685189</v>
      </c>
      <c r="T3921" s="10">
        <f t="shared" si="37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8224</v>
      </c>
      <c r="H3922" t="s">
        <v>8227</v>
      </c>
      <c r="I3922">
        <v>1479032260</v>
      </c>
      <c r="J3922">
        <v>1476436660</v>
      </c>
      <c r="K3922" t="b">
        <v>0</v>
      </c>
      <c r="L3922" s="7">
        <v>3</v>
      </c>
      <c r="M3922" t="b">
        <v>0</v>
      </c>
      <c r="N3922" t="s">
        <v>8251</v>
      </c>
      <c r="O3922" s="5">
        <f t="shared" si="378"/>
        <v>5.4</v>
      </c>
      <c r="P3922" s="6">
        <f t="shared" si="373"/>
        <v>45</v>
      </c>
      <c r="Q3922" t="str">
        <f t="shared" si="374"/>
        <v>theater</v>
      </c>
      <c r="R3922" t="str">
        <f t="shared" si="375"/>
        <v>plays</v>
      </c>
      <c r="S3922" s="10">
        <f t="shared" si="376"/>
        <v>42657.38726851852</v>
      </c>
      <c r="T3922" s="10">
        <f t="shared" si="37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8224</v>
      </c>
      <c r="H3923" t="s">
        <v>8227</v>
      </c>
      <c r="I3923">
        <v>1414346400</v>
      </c>
      <c r="J3923">
        <v>1413291655</v>
      </c>
      <c r="K3923" t="b">
        <v>0</v>
      </c>
      <c r="L3923" s="7">
        <v>0</v>
      </c>
      <c r="M3923" t="b">
        <v>0</v>
      </c>
      <c r="N3923" t="s">
        <v>8251</v>
      </c>
      <c r="O3923" s="5">
        <f t="shared" si="378"/>
        <v>0</v>
      </c>
      <c r="P3923" s="6">
        <f t="shared" si="373"/>
        <v>0</v>
      </c>
      <c r="Q3923" t="str">
        <f t="shared" si="374"/>
        <v>theater</v>
      </c>
      <c r="R3923" t="str">
        <f t="shared" si="375"/>
        <v>plays</v>
      </c>
      <c r="S3923" s="10">
        <f t="shared" si="376"/>
        <v>41926.542303240742</v>
      </c>
      <c r="T3923" s="10">
        <f t="shared" si="37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8226</v>
      </c>
      <c r="I3924">
        <v>1425337200</v>
      </c>
      <c r="J3924">
        <v>1421432810</v>
      </c>
      <c r="K3924" t="b">
        <v>0</v>
      </c>
      <c r="L3924" s="7">
        <v>6</v>
      </c>
      <c r="M3924" t="b">
        <v>0</v>
      </c>
      <c r="N3924" t="s">
        <v>8251</v>
      </c>
      <c r="O3924" s="5">
        <f t="shared" si="378"/>
        <v>8.1333333333333329</v>
      </c>
      <c r="P3924" s="6">
        <f t="shared" si="373"/>
        <v>10.166666666666666</v>
      </c>
      <c r="Q3924" t="str">
        <f t="shared" si="374"/>
        <v>theater</v>
      </c>
      <c r="R3924" t="str">
        <f t="shared" si="375"/>
        <v>plays</v>
      </c>
      <c r="S3924" s="10">
        <f t="shared" si="376"/>
        <v>42020.768634259264</v>
      </c>
      <c r="T3924" s="10">
        <f t="shared" si="37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8224</v>
      </c>
      <c r="H3925" t="s">
        <v>8227</v>
      </c>
      <c r="I3925">
        <v>1428622271</v>
      </c>
      <c r="J3925">
        <v>1426203071</v>
      </c>
      <c r="K3925" t="b">
        <v>0</v>
      </c>
      <c r="L3925" s="7">
        <v>17</v>
      </c>
      <c r="M3925" t="b">
        <v>0</v>
      </c>
      <c r="N3925" t="s">
        <v>8251</v>
      </c>
      <c r="O3925" s="5">
        <f t="shared" si="378"/>
        <v>12.034782608695652</v>
      </c>
      <c r="P3925" s="6">
        <f t="shared" si="373"/>
        <v>81.411764705882348</v>
      </c>
      <c r="Q3925" t="str">
        <f t="shared" si="374"/>
        <v>theater</v>
      </c>
      <c r="R3925" t="str">
        <f t="shared" si="375"/>
        <v>plays</v>
      </c>
      <c r="S3925" s="10">
        <f t="shared" si="376"/>
        <v>42075.979988425926</v>
      </c>
      <c r="T3925" s="10">
        <f t="shared" si="37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8226</v>
      </c>
      <c r="I3926">
        <v>1403823722</v>
      </c>
      <c r="J3926">
        <v>1401231722</v>
      </c>
      <c r="K3926" t="b">
        <v>0</v>
      </c>
      <c r="L3926" s="7">
        <v>40</v>
      </c>
      <c r="M3926" t="b">
        <v>0</v>
      </c>
      <c r="N3926" t="s">
        <v>8251</v>
      </c>
      <c r="O3926" s="5">
        <f t="shared" si="378"/>
        <v>15.266666666666667</v>
      </c>
      <c r="P3926" s="6">
        <f t="shared" si="373"/>
        <v>57.25</v>
      </c>
      <c r="Q3926" t="str">
        <f t="shared" si="374"/>
        <v>theater</v>
      </c>
      <c r="R3926" t="str">
        <f t="shared" si="375"/>
        <v>plays</v>
      </c>
      <c r="S3926" s="10">
        <f t="shared" si="376"/>
        <v>41786.959745370368</v>
      </c>
      <c r="T3926" s="10">
        <f t="shared" si="37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8226</v>
      </c>
      <c r="I3927">
        <v>1406753639</v>
      </c>
      <c r="J3927">
        <v>1404161639</v>
      </c>
      <c r="K3927" t="b">
        <v>0</v>
      </c>
      <c r="L3927" s="7">
        <v>3</v>
      </c>
      <c r="M3927" t="b">
        <v>0</v>
      </c>
      <c r="N3927" t="s">
        <v>8251</v>
      </c>
      <c r="O3927" s="5">
        <f t="shared" si="378"/>
        <v>10</v>
      </c>
      <c r="P3927" s="6">
        <f t="shared" si="373"/>
        <v>5</v>
      </c>
      <c r="Q3927" t="str">
        <f t="shared" si="374"/>
        <v>theater</v>
      </c>
      <c r="R3927" t="str">
        <f t="shared" si="375"/>
        <v>plays</v>
      </c>
      <c r="S3927" s="10">
        <f t="shared" si="376"/>
        <v>41820.870821759258</v>
      </c>
      <c r="T3927" s="10">
        <f t="shared" si="37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8224</v>
      </c>
      <c r="H3928" t="s">
        <v>8228</v>
      </c>
      <c r="I3928">
        <v>1419645748</v>
      </c>
      <c r="J3928">
        <v>1417053748</v>
      </c>
      <c r="K3928" t="b">
        <v>0</v>
      </c>
      <c r="L3928" s="7">
        <v>1</v>
      </c>
      <c r="M3928" t="b">
        <v>0</v>
      </c>
      <c r="N3928" t="s">
        <v>8251</v>
      </c>
      <c r="O3928" s="5">
        <f t="shared" si="378"/>
        <v>0.3</v>
      </c>
      <c r="P3928" s="6">
        <f t="shared" si="373"/>
        <v>15</v>
      </c>
      <c r="Q3928" t="str">
        <f t="shared" si="374"/>
        <v>theater</v>
      </c>
      <c r="R3928" t="str">
        <f t="shared" si="375"/>
        <v>plays</v>
      </c>
      <c r="S3928" s="10">
        <f t="shared" si="376"/>
        <v>41970.085046296299</v>
      </c>
      <c r="T3928" s="10">
        <f t="shared" si="37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8224</v>
      </c>
      <c r="H3929" t="s">
        <v>8227</v>
      </c>
      <c r="I3929">
        <v>1407565504</v>
      </c>
      <c r="J3929">
        <v>1404973504</v>
      </c>
      <c r="K3929" t="b">
        <v>0</v>
      </c>
      <c r="L3929" s="7">
        <v>2</v>
      </c>
      <c r="M3929" t="b">
        <v>0</v>
      </c>
      <c r="N3929" t="s">
        <v>8251</v>
      </c>
      <c r="O3929" s="5">
        <f t="shared" si="378"/>
        <v>1</v>
      </c>
      <c r="P3929" s="6">
        <f t="shared" si="373"/>
        <v>12.5</v>
      </c>
      <c r="Q3929" t="str">
        <f t="shared" si="374"/>
        <v>theater</v>
      </c>
      <c r="R3929" t="str">
        <f t="shared" si="375"/>
        <v>plays</v>
      </c>
      <c r="S3929" s="10">
        <f t="shared" si="376"/>
        <v>41830.267407407409</v>
      </c>
      <c r="T3929" s="10">
        <f t="shared" si="37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8226</v>
      </c>
      <c r="I3930">
        <v>1444971540</v>
      </c>
      <c r="J3930">
        <v>1442593427</v>
      </c>
      <c r="K3930" t="b">
        <v>0</v>
      </c>
      <c r="L3930" s="7">
        <v>7</v>
      </c>
      <c r="M3930" t="b">
        <v>0</v>
      </c>
      <c r="N3930" t="s">
        <v>8251</v>
      </c>
      <c r="O3930" s="5">
        <f t="shared" si="378"/>
        <v>13.020000000000001</v>
      </c>
      <c r="P3930" s="6">
        <f t="shared" si="373"/>
        <v>93</v>
      </c>
      <c r="Q3930" t="str">
        <f t="shared" si="374"/>
        <v>theater</v>
      </c>
      <c r="R3930" t="str">
        <f t="shared" si="375"/>
        <v>plays</v>
      </c>
      <c r="S3930" s="10">
        <f t="shared" si="376"/>
        <v>42265.683182870373</v>
      </c>
      <c r="T3930" s="10">
        <f t="shared" si="37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8226</v>
      </c>
      <c r="I3931">
        <v>1474228265</v>
      </c>
      <c r="J3931">
        <v>1471636265</v>
      </c>
      <c r="K3931" t="b">
        <v>0</v>
      </c>
      <c r="L3931" s="7">
        <v>14</v>
      </c>
      <c r="M3931" t="b">
        <v>0</v>
      </c>
      <c r="N3931" t="s">
        <v>8251</v>
      </c>
      <c r="O3931" s="5">
        <f t="shared" si="378"/>
        <v>2.2650000000000001</v>
      </c>
      <c r="P3931" s="6">
        <f t="shared" si="373"/>
        <v>32.357142857142854</v>
      </c>
      <c r="Q3931" t="str">
        <f t="shared" si="374"/>
        <v>theater</v>
      </c>
      <c r="R3931" t="str">
        <f t="shared" si="375"/>
        <v>plays</v>
      </c>
      <c r="S3931" s="10">
        <f t="shared" si="376"/>
        <v>42601.827141203699</v>
      </c>
      <c r="T3931" s="10">
        <f t="shared" si="37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8224</v>
      </c>
      <c r="H3932" t="s">
        <v>8228</v>
      </c>
      <c r="I3932">
        <v>1459490400</v>
      </c>
      <c r="J3932">
        <v>1457078868</v>
      </c>
      <c r="K3932" t="b">
        <v>0</v>
      </c>
      <c r="L3932" s="7">
        <v>0</v>
      </c>
      <c r="M3932" t="b">
        <v>0</v>
      </c>
      <c r="N3932" t="s">
        <v>8251</v>
      </c>
      <c r="O3932" s="5">
        <f t="shared" si="378"/>
        <v>0</v>
      </c>
      <c r="P3932" s="6">
        <f t="shared" si="373"/>
        <v>0</v>
      </c>
      <c r="Q3932" t="str">
        <f t="shared" si="374"/>
        <v>theater</v>
      </c>
      <c r="R3932" t="str">
        <f t="shared" si="375"/>
        <v>plays</v>
      </c>
      <c r="S3932" s="10">
        <f t="shared" si="376"/>
        <v>42433.338749999995</v>
      </c>
      <c r="T3932" s="10">
        <f t="shared" si="37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8226</v>
      </c>
      <c r="I3933">
        <v>1441510707</v>
      </c>
      <c r="J3933">
        <v>1439350707</v>
      </c>
      <c r="K3933" t="b">
        <v>0</v>
      </c>
      <c r="L3933" s="7">
        <v>0</v>
      </c>
      <c r="M3933" t="b">
        <v>0</v>
      </c>
      <c r="N3933" t="s">
        <v>8251</v>
      </c>
      <c r="O3933" s="5">
        <f t="shared" si="378"/>
        <v>0</v>
      </c>
      <c r="P3933" s="6">
        <f t="shared" si="373"/>
        <v>0</v>
      </c>
      <c r="Q3933" t="str">
        <f t="shared" si="374"/>
        <v>theater</v>
      </c>
      <c r="R3933" t="str">
        <f t="shared" si="375"/>
        <v>plays</v>
      </c>
      <c r="S3933" s="10">
        <f t="shared" si="376"/>
        <v>42228.151701388888</v>
      </c>
      <c r="T3933" s="10">
        <f t="shared" si="37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8226</v>
      </c>
      <c r="I3934">
        <v>1458097364</v>
      </c>
      <c r="J3934">
        <v>1455508964</v>
      </c>
      <c r="K3934" t="b">
        <v>0</v>
      </c>
      <c r="L3934" s="7">
        <v>1</v>
      </c>
      <c r="M3934" t="b">
        <v>0</v>
      </c>
      <c r="N3934" t="s">
        <v>8251</v>
      </c>
      <c r="O3934" s="5">
        <f t="shared" si="378"/>
        <v>8.3333333333333332E-3</v>
      </c>
      <c r="P3934" s="6">
        <f t="shared" si="373"/>
        <v>1</v>
      </c>
      <c r="Q3934" t="str">
        <f t="shared" si="374"/>
        <v>theater</v>
      </c>
      <c r="R3934" t="str">
        <f t="shared" si="375"/>
        <v>plays</v>
      </c>
      <c r="S3934" s="10">
        <f t="shared" si="376"/>
        <v>42415.168564814812</v>
      </c>
      <c r="T3934" s="10">
        <f t="shared" si="37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8226</v>
      </c>
      <c r="I3935">
        <v>1468716180</v>
      </c>
      <c r="J3935">
        <v>1466205262</v>
      </c>
      <c r="K3935" t="b">
        <v>0</v>
      </c>
      <c r="L3935" s="7">
        <v>12</v>
      </c>
      <c r="M3935" t="b">
        <v>0</v>
      </c>
      <c r="N3935" t="s">
        <v>8251</v>
      </c>
      <c r="O3935" s="5">
        <f t="shared" si="378"/>
        <v>15.742857142857142</v>
      </c>
      <c r="P3935" s="6">
        <f t="shared" si="373"/>
        <v>91.833333333333329</v>
      </c>
      <c r="Q3935" t="str">
        <f t="shared" si="374"/>
        <v>theater</v>
      </c>
      <c r="R3935" t="str">
        <f t="shared" si="375"/>
        <v>plays</v>
      </c>
      <c r="S3935" s="10">
        <f t="shared" si="376"/>
        <v>42538.968310185184</v>
      </c>
      <c r="T3935" s="10">
        <f t="shared" si="37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8226</v>
      </c>
      <c r="I3936">
        <v>1443704400</v>
      </c>
      <c r="J3936">
        <v>1439827639</v>
      </c>
      <c r="K3936" t="b">
        <v>0</v>
      </c>
      <c r="L3936" s="7">
        <v>12</v>
      </c>
      <c r="M3936" t="b">
        <v>0</v>
      </c>
      <c r="N3936" t="s">
        <v>8251</v>
      </c>
      <c r="O3936" s="5">
        <f t="shared" si="378"/>
        <v>11</v>
      </c>
      <c r="P3936" s="6">
        <f t="shared" si="373"/>
        <v>45.833333333333336</v>
      </c>
      <c r="Q3936" t="str">
        <f t="shared" si="374"/>
        <v>theater</v>
      </c>
      <c r="R3936" t="str">
        <f t="shared" si="375"/>
        <v>plays</v>
      </c>
      <c r="S3936" s="10">
        <f t="shared" si="376"/>
        <v>42233.671747685185</v>
      </c>
      <c r="T3936" s="10">
        <f t="shared" si="37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8224</v>
      </c>
      <c r="H3937" t="s">
        <v>8227</v>
      </c>
      <c r="I3937">
        <v>1443973546</v>
      </c>
      <c r="J3937">
        <v>1438789546</v>
      </c>
      <c r="K3937" t="b">
        <v>0</v>
      </c>
      <c r="L3937" s="7">
        <v>23</v>
      </c>
      <c r="M3937" t="b">
        <v>0</v>
      </c>
      <c r="N3937" t="s">
        <v>8251</v>
      </c>
      <c r="O3937" s="5">
        <f t="shared" si="378"/>
        <v>43.833333333333336</v>
      </c>
      <c r="P3937" s="6">
        <f t="shared" si="373"/>
        <v>57.173913043478258</v>
      </c>
      <c r="Q3937" t="str">
        <f t="shared" si="374"/>
        <v>theater</v>
      </c>
      <c r="R3937" t="str">
        <f t="shared" si="375"/>
        <v>plays</v>
      </c>
      <c r="S3937" s="10">
        <f t="shared" si="376"/>
        <v>42221.656782407401</v>
      </c>
      <c r="T3937" s="10">
        <f t="shared" si="37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8226</v>
      </c>
      <c r="I3938">
        <v>1480576720</v>
      </c>
      <c r="J3938">
        <v>1477981120</v>
      </c>
      <c r="K3938" t="b">
        <v>0</v>
      </c>
      <c r="L3938" s="7">
        <v>0</v>
      </c>
      <c r="M3938" t="b">
        <v>0</v>
      </c>
      <c r="N3938" t="s">
        <v>8251</v>
      </c>
      <c r="O3938" s="5">
        <f t="shared" si="378"/>
        <v>0</v>
      </c>
      <c r="P3938" s="6">
        <f t="shared" si="373"/>
        <v>0</v>
      </c>
      <c r="Q3938" t="str">
        <f t="shared" si="374"/>
        <v>theater</v>
      </c>
      <c r="R3938" t="str">
        <f t="shared" si="375"/>
        <v>plays</v>
      </c>
      <c r="S3938" s="10">
        <f t="shared" si="376"/>
        <v>42675.262962962966</v>
      </c>
      <c r="T3938" s="10">
        <f t="shared" si="37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8226</v>
      </c>
      <c r="I3939">
        <v>1468249760</v>
      </c>
      <c r="J3939">
        <v>1465830560</v>
      </c>
      <c r="K3939" t="b">
        <v>0</v>
      </c>
      <c r="L3939" s="7">
        <v>10</v>
      </c>
      <c r="M3939" t="b">
        <v>0</v>
      </c>
      <c r="N3939" t="s">
        <v>8251</v>
      </c>
      <c r="O3939" s="5">
        <f t="shared" si="378"/>
        <v>86.135181975736558</v>
      </c>
      <c r="P3939" s="6">
        <f t="shared" si="373"/>
        <v>248.5</v>
      </c>
      <c r="Q3939" t="str">
        <f t="shared" si="374"/>
        <v>theater</v>
      </c>
      <c r="R3939" t="str">
        <f t="shared" si="375"/>
        <v>plays</v>
      </c>
      <c r="S3939" s="10">
        <f t="shared" si="376"/>
        <v>42534.631481481483</v>
      </c>
      <c r="T3939" s="10">
        <f t="shared" si="37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8226</v>
      </c>
      <c r="I3940">
        <v>1435441454</v>
      </c>
      <c r="J3940">
        <v>1432763054</v>
      </c>
      <c r="K3940" t="b">
        <v>0</v>
      </c>
      <c r="L3940" s="7">
        <v>5</v>
      </c>
      <c r="M3940" t="b">
        <v>0</v>
      </c>
      <c r="N3940" t="s">
        <v>8251</v>
      </c>
      <c r="O3940" s="5">
        <f t="shared" si="378"/>
        <v>12.196620583717358</v>
      </c>
      <c r="P3940" s="6">
        <f t="shared" si="373"/>
        <v>79.400000000000006</v>
      </c>
      <c r="Q3940" t="str">
        <f t="shared" si="374"/>
        <v>theater</v>
      </c>
      <c r="R3940" t="str">
        <f t="shared" si="375"/>
        <v>plays</v>
      </c>
      <c r="S3940" s="10">
        <f t="shared" si="376"/>
        <v>42151.905717592599</v>
      </c>
      <c r="T3940" s="10">
        <f t="shared" si="37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8224</v>
      </c>
      <c r="H3941" t="s">
        <v>8228</v>
      </c>
      <c r="I3941">
        <v>1412656200</v>
      </c>
      <c r="J3941">
        <v>1412328979</v>
      </c>
      <c r="K3941" t="b">
        <v>0</v>
      </c>
      <c r="L3941" s="7">
        <v>1</v>
      </c>
      <c r="M3941" t="b">
        <v>0</v>
      </c>
      <c r="N3941" t="s">
        <v>8251</v>
      </c>
      <c r="O3941" s="5">
        <f t="shared" si="378"/>
        <v>0.1</v>
      </c>
      <c r="P3941" s="6">
        <f t="shared" si="373"/>
        <v>5</v>
      </c>
      <c r="Q3941" t="str">
        <f t="shared" si="374"/>
        <v>theater</v>
      </c>
      <c r="R3941" t="str">
        <f t="shared" si="375"/>
        <v>plays</v>
      </c>
      <c r="S3941" s="10">
        <f t="shared" si="376"/>
        <v>41915.400219907409</v>
      </c>
      <c r="T3941" s="10">
        <f t="shared" si="37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8226</v>
      </c>
      <c r="I3942">
        <v>1420199351</v>
      </c>
      <c r="J3942">
        <v>1416311351</v>
      </c>
      <c r="K3942" t="b">
        <v>0</v>
      </c>
      <c r="L3942" s="7">
        <v>2</v>
      </c>
      <c r="M3942" t="b">
        <v>0</v>
      </c>
      <c r="N3942" t="s">
        <v>8251</v>
      </c>
      <c r="O3942" s="5">
        <f t="shared" si="378"/>
        <v>0.22</v>
      </c>
      <c r="P3942" s="6">
        <f t="shared" si="373"/>
        <v>5.5</v>
      </c>
      <c r="Q3942" t="str">
        <f t="shared" si="374"/>
        <v>theater</v>
      </c>
      <c r="R3942" t="str">
        <f t="shared" si="375"/>
        <v>plays</v>
      </c>
      <c r="S3942" s="10">
        <f t="shared" si="376"/>
        <v>41961.492488425924</v>
      </c>
      <c r="T3942" s="10">
        <f t="shared" si="37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8226</v>
      </c>
      <c r="I3943">
        <v>1416877200</v>
      </c>
      <c r="J3943">
        <v>1414505137</v>
      </c>
      <c r="K3943" t="b">
        <v>0</v>
      </c>
      <c r="L3943" s="7">
        <v>2</v>
      </c>
      <c r="M3943" t="b">
        <v>0</v>
      </c>
      <c r="N3943" t="s">
        <v>8251</v>
      </c>
      <c r="O3943" s="5">
        <f t="shared" si="378"/>
        <v>0.90909090909090906</v>
      </c>
      <c r="P3943" s="6">
        <f t="shared" si="373"/>
        <v>25</v>
      </c>
      <c r="Q3943" t="str">
        <f t="shared" si="374"/>
        <v>theater</v>
      </c>
      <c r="R3943" t="str">
        <f t="shared" si="375"/>
        <v>plays</v>
      </c>
      <c r="S3943" s="10">
        <f t="shared" si="376"/>
        <v>41940.587233796294</v>
      </c>
      <c r="T3943" s="10">
        <f t="shared" si="37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8226</v>
      </c>
      <c r="I3944">
        <v>1434490914</v>
      </c>
      <c r="J3944">
        <v>1429306914</v>
      </c>
      <c r="K3944" t="b">
        <v>0</v>
      </c>
      <c r="L3944" s="7">
        <v>0</v>
      </c>
      <c r="M3944" t="b">
        <v>0</v>
      </c>
      <c r="N3944" t="s">
        <v>8251</v>
      </c>
      <c r="O3944" s="5">
        <f t="shared" si="378"/>
        <v>0</v>
      </c>
      <c r="P3944" s="6">
        <f t="shared" si="373"/>
        <v>0</v>
      </c>
      <c r="Q3944" t="str">
        <f t="shared" si="374"/>
        <v>theater</v>
      </c>
      <c r="R3944" t="str">
        <f t="shared" si="375"/>
        <v>plays</v>
      </c>
      <c r="S3944" s="10">
        <f t="shared" si="376"/>
        <v>42111.904097222221</v>
      </c>
      <c r="T3944" s="10">
        <f t="shared" si="37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8226</v>
      </c>
      <c r="I3945">
        <v>1446483000</v>
      </c>
      <c r="J3945">
        <v>1443811268</v>
      </c>
      <c r="K3945" t="b">
        <v>0</v>
      </c>
      <c r="L3945" s="7">
        <v>13</v>
      </c>
      <c r="M3945" t="b">
        <v>0</v>
      </c>
      <c r="N3945" t="s">
        <v>8251</v>
      </c>
      <c r="O3945" s="5">
        <f t="shared" si="378"/>
        <v>35.64</v>
      </c>
      <c r="P3945" s="6">
        <f t="shared" si="373"/>
        <v>137.07692307692307</v>
      </c>
      <c r="Q3945" t="str">
        <f t="shared" si="374"/>
        <v>theater</v>
      </c>
      <c r="R3945" t="str">
        <f t="shared" si="375"/>
        <v>plays</v>
      </c>
      <c r="S3945" s="10">
        <f t="shared" si="376"/>
        <v>42279.778564814813</v>
      </c>
      <c r="T3945" s="10">
        <f t="shared" si="37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8226</v>
      </c>
      <c r="I3946">
        <v>1440690875</v>
      </c>
      <c r="J3946">
        <v>1438098875</v>
      </c>
      <c r="K3946" t="b">
        <v>0</v>
      </c>
      <c r="L3946" s="7">
        <v>0</v>
      </c>
      <c r="M3946" t="b">
        <v>0</v>
      </c>
      <c r="N3946" t="s">
        <v>8251</v>
      </c>
      <c r="O3946" s="5">
        <f t="shared" si="378"/>
        <v>0</v>
      </c>
      <c r="P3946" s="6">
        <f t="shared" si="373"/>
        <v>0</v>
      </c>
      <c r="Q3946" t="str">
        <f t="shared" si="374"/>
        <v>theater</v>
      </c>
      <c r="R3946" t="str">
        <f t="shared" si="375"/>
        <v>plays</v>
      </c>
      <c r="S3946" s="10">
        <f t="shared" si="376"/>
        <v>42213.662905092591</v>
      </c>
      <c r="T3946" s="10">
        <f t="shared" si="37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8226</v>
      </c>
      <c r="I3947">
        <v>1431717268</v>
      </c>
      <c r="J3947">
        <v>1429125268</v>
      </c>
      <c r="K3947" t="b">
        <v>0</v>
      </c>
      <c r="L3947" s="7">
        <v>1</v>
      </c>
      <c r="M3947" t="b">
        <v>0</v>
      </c>
      <c r="N3947" t="s">
        <v>8251</v>
      </c>
      <c r="O3947" s="5">
        <f t="shared" si="378"/>
        <v>0.25</v>
      </c>
      <c r="P3947" s="6">
        <f t="shared" si="373"/>
        <v>5</v>
      </c>
      <c r="Q3947" t="str">
        <f t="shared" si="374"/>
        <v>theater</v>
      </c>
      <c r="R3947" t="str">
        <f t="shared" si="375"/>
        <v>plays</v>
      </c>
      <c r="S3947" s="10">
        <f t="shared" si="376"/>
        <v>42109.801712962959</v>
      </c>
      <c r="T3947" s="10">
        <f t="shared" si="37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8226</v>
      </c>
      <c r="I3948">
        <v>1425110400</v>
      </c>
      <c r="J3948">
        <v>1422388822</v>
      </c>
      <c r="K3948" t="b">
        <v>0</v>
      </c>
      <c r="L3948" s="7">
        <v>5</v>
      </c>
      <c r="M3948" t="b">
        <v>0</v>
      </c>
      <c r="N3948" t="s">
        <v>8251</v>
      </c>
      <c r="O3948" s="5">
        <f t="shared" si="378"/>
        <v>3.25</v>
      </c>
      <c r="P3948" s="6">
        <f t="shared" si="373"/>
        <v>39</v>
      </c>
      <c r="Q3948" t="str">
        <f t="shared" si="374"/>
        <v>theater</v>
      </c>
      <c r="R3948" t="str">
        <f t="shared" si="375"/>
        <v>plays</v>
      </c>
      <c r="S3948" s="10">
        <f t="shared" si="376"/>
        <v>42031.833587962959</v>
      </c>
      <c r="T3948" s="10">
        <f t="shared" si="37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8226</v>
      </c>
      <c r="I3949">
        <v>1475378744</v>
      </c>
      <c r="J3949">
        <v>1472786744</v>
      </c>
      <c r="K3949" t="b">
        <v>0</v>
      </c>
      <c r="L3949" s="7">
        <v>2</v>
      </c>
      <c r="M3949" t="b">
        <v>0</v>
      </c>
      <c r="N3949" t="s">
        <v>8251</v>
      </c>
      <c r="O3949" s="5">
        <f t="shared" si="378"/>
        <v>3.3666666666666663</v>
      </c>
      <c r="P3949" s="6">
        <f t="shared" si="373"/>
        <v>50.5</v>
      </c>
      <c r="Q3949" t="str">
        <f t="shared" si="374"/>
        <v>theater</v>
      </c>
      <c r="R3949" t="str">
        <f t="shared" si="375"/>
        <v>plays</v>
      </c>
      <c r="S3949" s="10">
        <f t="shared" si="376"/>
        <v>42615.142870370371</v>
      </c>
      <c r="T3949" s="10">
        <f t="shared" si="37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8224</v>
      </c>
      <c r="H3950" t="s">
        <v>8228</v>
      </c>
      <c r="I3950">
        <v>1410076123</v>
      </c>
      <c r="J3950">
        <v>1404892123</v>
      </c>
      <c r="K3950" t="b">
        <v>0</v>
      </c>
      <c r="L3950" s="7">
        <v>0</v>
      </c>
      <c r="M3950" t="b">
        <v>0</v>
      </c>
      <c r="N3950" t="s">
        <v>8251</v>
      </c>
      <c r="O3950" s="5">
        <f t="shared" si="378"/>
        <v>0</v>
      </c>
      <c r="P3950" s="6">
        <f t="shared" si="373"/>
        <v>0</v>
      </c>
      <c r="Q3950" t="str">
        <f t="shared" si="374"/>
        <v>theater</v>
      </c>
      <c r="R3950" t="str">
        <f t="shared" si="375"/>
        <v>plays</v>
      </c>
      <c r="S3950" s="10">
        <f t="shared" si="376"/>
        <v>41829.325497685182</v>
      </c>
      <c r="T3950" s="10">
        <f t="shared" si="37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8224</v>
      </c>
      <c r="H3951" t="s">
        <v>8228</v>
      </c>
      <c r="I3951">
        <v>1423623221</v>
      </c>
      <c r="J3951">
        <v>1421031221</v>
      </c>
      <c r="K3951" t="b">
        <v>0</v>
      </c>
      <c r="L3951" s="7">
        <v>32</v>
      </c>
      <c r="M3951" t="b">
        <v>0</v>
      </c>
      <c r="N3951" t="s">
        <v>8251</v>
      </c>
      <c r="O3951" s="5">
        <f t="shared" si="378"/>
        <v>15.770000000000001</v>
      </c>
      <c r="P3951" s="6">
        <f t="shared" si="373"/>
        <v>49.28125</v>
      </c>
      <c r="Q3951" t="str">
        <f t="shared" si="374"/>
        <v>theater</v>
      </c>
      <c r="R3951" t="str">
        <f t="shared" si="375"/>
        <v>plays</v>
      </c>
      <c r="S3951" s="10">
        <f t="shared" si="376"/>
        <v>42016.120613425926</v>
      </c>
      <c r="T3951" s="10">
        <f t="shared" si="37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8226</v>
      </c>
      <c r="I3952">
        <v>1460140500</v>
      </c>
      <c r="J3952">
        <v>1457628680</v>
      </c>
      <c r="K3952" t="b">
        <v>0</v>
      </c>
      <c r="L3952" s="7">
        <v>1</v>
      </c>
      <c r="M3952" t="b">
        <v>0</v>
      </c>
      <c r="N3952" t="s">
        <v>8251</v>
      </c>
      <c r="O3952" s="5">
        <f t="shared" si="378"/>
        <v>0.625</v>
      </c>
      <c r="P3952" s="6">
        <f t="shared" si="373"/>
        <v>25</v>
      </c>
      <c r="Q3952" t="str">
        <f t="shared" si="374"/>
        <v>theater</v>
      </c>
      <c r="R3952" t="str">
        <f t="shared" si="375"/>
        <v>plays</v>
      </c>
      <c r="S3952" s="10">
        <f t="shared" si="376"/>
        <v>42439.702314814815</v>
      </c>
      <c r="T3952" s="10">
        <f t="shared" si="37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8224</v>
      </c>
      <c r="H3953" t="s">
        <v>8229</v>
      </c>
      <c r="I3953">
        <v>1462301342</v>
      </c>
      <c r="J3953">
        <v>1457120942</v>
      </c>
      <c r="K3953" t="b">
        <v>0</v>
      </c>
      <c r="L3953" s="7">
        <v>1</v>
      </c>
      <c r="M3953" t="b">
        <v>0</v>
      </c>
      <c r="N3953" t="s">
        <v>8251</v>
      </c>
      <c r="O3953" s="5">
        <f t="shared" si="378"/>
        <v>5.0000000000000001E-4</v>
      </c>
      <c r="P3953" s="6">
        <f t="shared" si="373"/>
        <v>1</v>
      </c>
      <c r="Q3953" t="str">
        <f t="shared" si="374"/>
        <v>theater</v>
      </c>
      <c r="R3953" t="str">
        <f t="shared" si="375"/>
        <v>plays</v>
      </c>
      <c r="S3953" s="10">
        <f t="shared" si="376"/>
        <v>42433.825717592597</v>
      </c>
      <c r="T3953" s="10">
        <f t="shared" si="37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8226</v>
      </c>
      <c r="I3954">
        <v>1445885890</v>
      </c>
      <c r="J3954">
        <v>1440701890</v>
      </c>
      <c r="K3954" t="b">
        <v>0</v>
      </c>
      <c r="L3954" s="7">
        <v>1</v>
      </c>
      <c r="M3954" t="b">
        <v>0</v>
      </c>
      <c r="N3954" t="s">
        <v>8251</v>
      </c>
      <c r="O3954" s="5">
        <f t="shared" si="378"/>
        <v>9.6153846153846159E-2</v>
      </c>
      <c r="P3954" s="6">
        <f t="shared" si="373"/>
        <v>25</v>
      </c>
      <c r="Q3954" t="str">
        <f t="shared" si="374"/>
        <v>theater</v>
      </c>
      <c r="R3954" t="str">
        <f t="shared" si="375"/>
        <v>plays</v>
      </c>
      <c r="S3954" s="10">
        <f t="shared" si="376"/>
        <v>42243.790393518517</v>
      </c>
      <c r="T3954" s="10">
        <f t="shared" si="37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8226</v>
      </c>
      <c r="I3955">
        <v>1469834940</v>
      </c>
      <c r="J3955">
        <v>1467162586</v>
      </c>
      <c r="K3955" t="b">
        <v>0</v>
      </c>
      <c r="L3955" s="7">
        <v>0</v>
      </c>
      <c r="M3955" t="b">
        <v>0</v>
      </c>
      <c r="N3955" t="s">
        <v>8251</v>
      </c>
      <c r="O3955" s="5">
        <f t="shared" si="378"/>
        <v>0</v>
      </c>
      <c r="P3955" s="6">
        <f t="shared" si="373"/>
        <v>0</v>
      </c>
      <c r="Q3955" t="str">
        <f t="shared" si="374"/>
        <v>theater</v>
      </c>
      <c r="R3955" t="str">
        <f t="shared" si="375"/>
        <v>plays</v>
      </c>
      <c r="S3955" s="10">
        <f t="shared" si="376"/>
        <v>42550.048449074078</v>
      </c>
      <c r="T3955" s="10">
        <f t="shared" si="37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8224</v>
      </c>
      <c r="H3956" t="s">
        <v>8231</v>
      </c>
      <c r="I3956">
        <v>1405352264</v>
      </c>
      <c r="J3956">
        <v>1400168264</v>
      </c>
      <c r="K3956" t="b">
        <v>0</v>
      </c>
      <c r="L3956" s="7">
        <v>0</v>
      </c>
      <c r="M3956" t="b">
        <v>0</v>
      </c>
      <c r="N3956" t="s">
        <v>8251</v>
      </c>
      <c r="O3956" s="5">
        <f t="shared" si="378"/>
        <v>0</v>
      </c>
      <c r="P3956" s="6">
        <f t="shared" si="373"/>
        <v>0</v>
      </c>
      <c r="Q3956" t="str">
        <f t="shared" si="374"/>
        <v>theater</v>
      </c>
      <c r="R3956" t="str">
        <f t="shared" si="375"/>
        <v>plays</v>
      </c>
      <c r="S3956" s="10">
        <f t="shared" si="376"/>
        <v>41774.651203703703</v>
      </c>
      <c r="T3956" s="10">
        <f t="shared" si="37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8226</v>
      </c>
      <c r="I3957">
        <v>1448745741</v>
      </c>
      <c r="J3957">
        <v>1446150141</v>
      </c>
      <c r="K3957" t="b">
        <v>0</v>
      </c>
      <c r="L3957" s="7">
        <v>8</v>
      </c>
      <c r="M3957" t="b">
        <v>0</v>
      </c>
      <c r="N3957" t="s">
        <v>8251</v>
      </c>
      <c r="O3957" s="5">
        <f t="shared" si="378"/>
        <v>24.285714285714285</v>
      </c>
      <c r="P3957" s="6">
        <f t="shared" si="373"/>
        <v>53.125</v>
      </c>
      <c r="Q3957" t="str">
        <f t="shared" si="374"/>
        <v>theater</v>
      </c>
      <c r="R3957" t="str">
        <f t="shared" si="375"/>
        <v>plays</v>
      </c>
      <c r="S3957" s="10">
        <f t="shared" si="376"/>
        <v>42306.848854166667</v>
      </c>
      <c r="T3957" s="10">
        <f t="shared" si="37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8226</v>
      </c>
      <c r="I3958">
        <v>1461543600</v>
      </c>
      <c r="J3958">
        <v>1459203727</v>
      </c>
      <c r="K3958" t="b">
        <v>0</v>
      </c>
      <c r="L3958" s="7">
        <v>0</v>
      </c>
      <c r="M3958" t="b">
        <v>0</v>
      </c>
      <c r="N3958" t="s">
        <v>8251</v>
      </c>
      <c r="O3958" s="5">
        <f t="shared" si="378"/>
        <v>0</v>
      </c>
      <c r="P3958" s="6">
        <f t="shared" si="373"/>
        <v>0</v>
      </c>
      <c r="Q3958" t="str">
        <f t="shared" si="374"/>
        <v>theater</v>
      </c>
      <c r="R3958" t="str">
        <f t="shared" si="375"/>
        <v>plays</v>
      </c>
      <c r="S3958" s="10">
        <f t="shared" si="376"/>
        <v>42457.932025462964</v>
      </c>
      <c r="T3958" s="10">
        <f t="shared" si="37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8226</v>
      </c>
      <c r="I3959">
        <v>1468020354</v>
      </c>
      <c r="J3959">
        <v>1464045954</v>
      </c>
      <c r="K3959" t="b">
        <v>0</v>
      </c>
      <c r="L3959" s="7">
        <v>1</v>
      </c>
      <c r="M3959" t="b">
        <v>0</v>
      </c>
      <c r="N3959" t="s">
        <v>8251</v>
      </c>
      <c r="O3959" s="5">
        <f t="shared" si="378"/>
        <v>2.5000000000000001E-2</v>
      </c>
      <c r="P3959" s="6">
        <f t="shared" si="373"/>
        <v>7</v>
      </c>
      <c r="Q3959" t="str">
        <f t="shared" si="374"/>
        <v>theater</v>
      </c>
      <c r="R3959" t="str">
        <f t="shared" si="375"/>
        <v>plays</v>
      </c>
      <c r="S3959" s="10">
        <f t="shared" si="376"/>
        <v>42513.976319444439</v>
      </c>
      <c r="T3959" s="10">
        <f t="shared" si="37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8226</v>
      </c>
      <c r="I3960">
        <v>1406988000</v>
      </c>
      <c r="J3960">
        <v>1403822912</v>
      </c>
      <c r="K3960" t="b">
        <v>0</v>
      </c>
      <c r="L3960" s="7">
        <v>16</v>
      </c>
      <c r="M3960" t="b">
        <v>0</v>
      </c>
      <c r="N3960" t="s">
        <v>8251</v>
      </c>
      <c r="O3960" s="5">
        <f t="shared" si="378"/>
        <v>32.049999999999997</v>
      </c>
      <c r="P3960" s="6">
        <f t="shared" si="373"/>
        <v>40.0625</v>
      </c>
      <c r="Q3960" t="str">
        <f t="shared" si="374"/>
        <v>theater</v>
      </c>
      <c r="R3960" t="str">
        <f t="shared" si="375"/>
        <v>plays</v>
      </c>
      <c r="S3960" s="10">
        <f t="shared" si="376"/>
        <v>41816.950370370374</v>
      </c>
      <c r="T3960" s="10">
        <f t="shared" si="37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8226</v>
      </c>
      <c r="I3961">
        <v>1411930556</v>
      </c>
      <c r="J3961">
        <v>1409338556</v>
      </c>
      <c r="K3961" t="b">
        <v>0</v>
      </c>
      <c r="L3961" s="7">
        <v>12</v>
      </c>
      <c r="M3961" t="b">
        <v>0</v>
      </c>
      <c r="N3961" t="s">
        <v>8251</v>
      </c>
      <c r="O3961" s="5">
        <f t="shared" si="378"/>
        <v>24.333333333333336</v>
      </c>
      <c r="P3961" s="6">
        <f t="shared" si="373"/>
        <v>24.333333333333332</v>
      </c>
      <c r="Q3961" t="str">
        <f t="shared" si="374"/>
        <v>theater</v>
      </c>
      <c r="R3961" t="str">
        <f t="shared" si="375"/>
        <v>plays</v>
      </c>
      <c r="S3961" s="10">
        <f t="shared" si="376"/>
        <v>41880.788842592592</v>
      </c>
      <c r="T3961" s="10">
        <f t="shared" si="37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8226</v>
      </c>
      <c r="I3962">
        <v>1451852256</v>
      </c>
      <c r="J3962">
        <v>1449260256</v>
      </c>
      <c r="K3962" t="b">
        <v>0</v>
      </c>
      <c r="L3962" s="7">
        <v>4</v>
      </c>
      <c r="M3962" t="b">
        <v>0</v>
      </c>
      <c r="N3962" t="s">
        <v>8251</v>
      </c>
      <c r="O3962" s="5">
        <f t="shared" si="378"/>
        <v>1.5</v>
      </c>
      <c r="P3962" s="6">
        <f t="shared" si="373"/>
        <v>11.25</v>
      </c>
      <c r="Q3962" t="str">
        <f t="shared" si="374"/>
        <v>theater</v>
      </c>
      <c r="R3962" t="str">
        <f t="shared" si="375"/>
        <v>plays</v>
      </c>
      <c r="S3962" s="10">
        <f t="shared" si="376"/>
        <v>42342.845555555556</v>
      </c>
      <c r="T3962" s="10">
        <f t="shared" si="37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8224</v>
      </c>
      <c r="H3963" t="s">
        <v>8227</v>
      </c>
      <c r="I3963">
        <v>1399584210</v>
      </c>
      <c r="J3963">
        <v>1397683410</v>
      </c>
      <c r="K3963" t="b">
        <v>0</v>
      </c>
      <c r="L3963" s="7">
        <v>2</v>
      </c>
      <c r="M3963" t="b">
        <v>0</v>
      </c>
      <c r="N3963" t="s">
        <v>8251</v>
      </c>
      <c r="O3963" s="5">
        <f t="shared" si="378"/>
        <v>0.42</v>
      </c>
      <c r="P3963" s="6">
        <f t="shared" si="373"/>
        <v>10.5</v>
      </c>
      <c r="Q3963" t="str">
        <f t="shared" si="374"/>
        <v>theater</v>
      </c>
      <c r="R3963" t="str">
        <f t="shared" si="375"/>
        <v>plays</v>
      </c>
      <c r="S3963" s="10">
        <f t="shared" si="376"/>
        <v>41745.891319444447</v>
      </c>
      <c r="T3963" s="10">
        <f t="shared" si="37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8224</v>
      </c>
      <c r="H3964" t="s">
        <v>8227</v>
      </c>
      <c r="I3964">
        <v>1448722494</v>
      </c>
      <c r="J3964">
        <v>1446562494</v>
      </c>
      <c r="K3964" t="b">
        <v>0</v>
      </c>
      <c r="L3964" s="7">
        <v>3</v>
      </c>
      <c r="M3964" t="b">
        <v>0</v>
      </c>
      <c r="N3964" t="s">
        <v>8251</v>
      </c>
      <c r="O3964" s="5">
        <f t="shared" si="378"/>
        <v>3.214285714285714</v>
      </c>
      <c r="P3964" s="6">
        <f t="shared" si="373"/>
        <v>15</v>
      </c>
      <c r="Q3964" t="str">
        <f t="shared" si="374"/>
        <v>theater</v>
      </c>
      <c r="R3964" t="str">
        <f t="shared" si="375"/>
        <v>plays</v>
      </c>
      <c r="S3964" s="10">
        <f t="shared" si="376"/>
        <v>42311.621458333335</v>
      </c>
      <c r="T3964" s="10">
        <f t="shared" si="37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8224</v>
      </c>
      <c r="H3965" t="s">
        <v>8231</v>
      </c>
      <c r="I3965">
        <v>1447821717</v>
      </c>
      <c r="J3965">
        <v>1445226117</v>
      </c>
      <c r="K3965" t="b">
        <v>0</v>
      </c>
      <c r="L3965" s="7">
        <v>0</v>
      </c>
      <c r="M3965" t="b">
        <v>0</v>
      </c>
      <c r="N3965" t="s">
        <v>8251</v>
      </c>
      <c r="O3965" s="5">
        <f t="shared" si="378"/>
        <v>0</v>
      </c>
      <c r="P3965" s="6">
        <f t="shared" si="373"/>
        <v>0</v>
      </c>
      <c r="Q3965" t="str">
        <f t="shared" si="374"/>
        <v>theater</v>
      </c>
      <c r="R3965" t="str">
        <f t="shared" si="375"/>
        <v>plays</v>
      </c>
      <c r="S3965" s="10">
        <f t="shared" si="376"/>
        <v>42296.154131944444</v>
      </c>
      <c r="T3965" s="10">
        <f t="shared" si="37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8226</v>
      </c>
      <c r="I3966">
        <v>1429460386</v>
      </c>
      <c r="J3966">
        <v>1424279986</v>
      </c>
      <c r="K3966" t="b">
        <v>0</v>
      </c>
      <c r="L3966" s="7">
        <v>3</v>
      </c>
      <c r="M3966" t="b">
        <v>0</v>
      </c>
      <c r="N3966" t="s">
        <v>8251</v>
      </c>
      <c r="O3966" s="5">
        <f t="shared" si="378"/>
        <v>6.3</v>
      </c>
      <c r="P3966" s="6">
        <f t="shared" si="373"/>
        <v>42</v>
      </c>
      <c r="Q3966" t="str">
        <f t="shared" si="374"/>
        <v>theater</v>
      </c>
      <c r="R3966" t="str">
        <f t="shared" si="375"/>
        <v>plays</v>
      </c>
      <c r="S3966" s="10">
        <f t="shared" si="376"/>
        <v>42053.722060185188</v>
      </c>
      <c r="T3966" s="10">
        <f t="shared" si="37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8226</v>
      </c>
      <c r="I3967">
        <v>1460608780</v>
      </c>
      <c r="J3967">
        <v>1455428380</v>
      </c>
      <c r="K3967" t="b">
        <v>0</v>
      </c>
      <c r="L3967" s="7">
        <v>4</v>
      </c>
      <c r="M3967" t="b">
        <v>0</v>
      </c>
      <c r="N3967" t="s">
        <v>8251</v>
      </c>
      <c r="O3967" s="5">
        <f t="shared" si="378"/>
        <v>14.249999999999998</v>
      </c>
      <c r="P3967" s="6">
        <f t="shared" si="373"/>
        <v>71.25</v>
      </c>
      <c r="Q3967" t="str">
        <f t="shared" si="374"/>
        <v>theater</v>
      </c>
      <c r="R3967" t="str">
        <f t="shared" si="375"/>
        <v>plays</v>
      </c>
      <c r="S3967" s="10">
        <f t="shared" si="376"/>
        <v>42414.235879629632</v>
      </c>
      <c r="T3967" s="10">
        <f t="shared" si="37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8226</v>
      </c>
      <c r="I3968">
        <v>1406170740</v>
      </c>
      <c r="J3968">
        <v>1402506278</v>
      </c>
      <c r="K3968" t="b">
        <v>0</v>
      </c>
      <c r="L3968" s="7">
        <v>2</v>
      </c>
      <c r="M3968" t="b">
        <v>0</v>
      </c>
      <c r="N3968" t="s">
        <v>8251</v>
      </c>
      <c r="O3968" s="5">
        <f t="shared" si="378"/>
        <v>0.6</v>
      </c>
      <c r="P3968" s="6">
        <f t="shared" si="373"/>
        <v>22.5</v>
      </c>
      <c r="Q3968" t="str">
        <f t="shared" si="374"/>
        <v>theater</v>
      </c>
      <c r="R3968" t="str">
        <f t="shared" si="375"/>
        <v>plays</v>
      </c>
      <c r="S3968" s="10">
        <f t="shared" si="376"/>
        <v>41801.711550925924</v>
      </c>
      <c r="T3968" s="10">
        <f t="shared" si="37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8226</v>
      </c>
      <c r="I3969">
        <v>1488783507</v>
      </c>
      <c r="J3969">
        <v>1486191507</v>
      </c>
      <c r="K3969" t="b">
        <v>0</v>
      </c>
      <c r="L3969" s="7">
        <v>10</v>
      </c>
      <c r="M3969" t="b">
        <v>0</v>
      </c>
      <c r="N3969" t="s">
        <v>8251</v>
      </c>
      <c r="O3969" s="5">
        <f t="shared" si="378"/>
        <v>24.117647058823529</v>
      </c>
      <c r="P3969" s="6">
        <f t="shared" si="373"/>
        <v>41</v>
      </c>
      <c r="Q3969" t="str">
        <f t="shared" si="374"/>
        <v>theater</v>
      </c>
      <c r="R3969" t="str">
        <f t="shared" si="375"/>
        <v>plays</v>
      </c>
      <c r="S3969" s="10">
        <f t="shared" si="376"/>
        <v>42770.290590277778</v>
      </c>
      <c r="T3969" s="10">
        <f t="shared" si="37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8226</v>
      </c>
      <c r="I3970">
        <v>1463945673</v>
      </c>
      <c r="J3970">
        <v>1458761673</v>
      </c>
      <c r="K3970" t="b">
        <v>0</v>
      </c>
      <c r="L3970" s="7">
        <v>11</v>
      </c>
      <c r="M3970" t="b">
        <v>0</v>
      </c>
      <c r="N3970" t="s">
        <v>8251</v>
      </c>
      <c r="O3970" s="5">
        <f t="shared" si="378"/>
        <v>10.54</v>
      </c>
      <c r="P3970" s="6">
        <f t="shared" si="373"/>
        <v>47.909090909090907</v>
      </c>
      <c r="Q3970" t="str">
        <f t="shared" si="374"/>
        <v>theater</v>
      </c>
      <c r="R3970" t="str">
        <f t="shared" si="375"/>
        <v>plays</v>
      </c>
      <c r="S3970" s="10">
        <f t="shared" si="376"/>
        <v>42452.815659722226</v>
      </c>
      <c r="T3970" s="10">
        <f t="shared" si="37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8226</v>
      </c>
      <c r="I3971">
        <v>1472442900</v>
      </c>
      <c r="J3971">
        <v>1471638646</v>
      </c>
      <c r="K3971" t="b">
        <v>0</v>
      </c>
      <c r="L3971" s="7">
        <v>6</v>
      </c>
      <c r="M3971" t="b">
        <v>0</v>
      </c>
      <c r="N3971" t="s">
        <v>8251</v>
      </c>
      <c r="O3971" s="5">
        <f t="shared" si="378"/>
        <v>7.4690265486725664</v>
      </c>
      <c r="P3971" s="6">
        <f t="shared" ref="P3971:P4034" si="379">IF(L3971,E3971/L3971,0)</f>
        <v>35.166666666666664</v>
      </c>
      <c r="Q3971" t="str">
        <f t="shared" ref="Q3971:Q4034" si="380">LEFT(N3971,SEARCH("/",N3971,1)-1)</f>
        <v>theater</v>
      </c>
      <c r="R3971" t="str">
        <f t="shared" ref="R3971:R4034" si="381">RIGHT(N3971,LEN(N3971)-SEARCH("/",N3971))</f>
        <v>plays</v>
      </c>
      <c r="S3971" s="10">
        <f t="shared" ref="S3971:S4034" si="382">(((J3971/60)/60/24)+DATE(1970,1,1))</f>
        <v>42601.854699074072</v>
      </c>
      <c r="T3971" s="10">
        <f t="shared" ref="T3971:T4034" si="383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8226</v>
      </c>
      <c r="I3972">
        <v>1460925811</v>
      </c>
      <c r="J3972">
        <v>1458333811</v>
      </c>
      <c r="K3972" t="b">
        <v>0</v>
      </c>
      <c r="L3972" s="7">
        <v>2</v>
      </c>
      <c r="M3972" t="b">
        <v>0</v>
      </c>
      <c r="N3972" t="s">
        <v>8251</v>
      </c>
      <c r="O3972" s="5">
        <f t="shared" si="378"/>
        <v>7.3333333333333334E-2</v>
      </c>
      <c r="P3972" s="6">
        <f t="shared" si="379"/>
        <v>5.5</v>
      </c>
      <c r="Q3972" t="str">
        <f t="shared" si="380"/>
        <v>theater</v>
      </c>
      <c r="R3972" t="str">
        <f t="shared" si="381"/>
        <v>plays</v>
      </c>
      <c r="S3972" s="10">
        <f t="shared" si="382"/>
        <v>42447.863553240735</v>
      </c>
      <c r="T3972" s="10">
        <f t="shared" si="38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8226</v>
      </c>
      <c r="I3973">
        <v>1405947126</v>
      </c>
      <c r="J3973">
        <v>1403355126</v>
      </c>
      <c r="K3973" t="b">
        <v>0</v>
      </c>
      <c r="L3973" s="7">
        <v>6</v>
      </c>
      <c r="M3973" t="b">
        <v>0</v>
      </c>
      <c r="N3973" t="s">
        <v>8251</v>
      </c>
      <c r="O3973" s="5">
        <f t="shared" si="378"/>
        <v>0.97142857142857131</v>
      </c>
      <c r="P3973" s="6">
        <f t="shared" si="379"/>
        <v>22.666666666666668</v>
      </c>
      <c r="Q3973" t="str">
        <f t="shared" si="380"/>
        <v>theater</v>
      </c>
      <c r="R3973" t="str">
        <f t="shared" si="381"/>
        <v>plays</v>
      </c>
      <c r="S3973" s="10">
        <f t="shared" si="382"/>
        <v>41811.536180555559</v>
      </c>
      <c r="T3973" s="10">
        <f t="shared" si="38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8226</v>
      </c>
      <c r="I3974">
        <v>1423186634</v>
      </c>
      <c r="J3974">
        <v>1418002634</v>
      </c>
      <c r="K3974" t="b">
        <v>0</v>
      </c>
      <c r="L3974" s="7">
        <v>8</v>
      </c>
      <c r="M3974" t="b">
        <v>0</v>
      </c>
      <c r="N3974" t="s">
        <v>8251</v>
      </c>
      <c r="O3974" s="5">
        <f t="shared" si="378"/>
        <v>21.099999999999998</v>
      </c>
      <c r="P3974" s="6">
        <f t="shared" si="379"/>
        <v>26.375</v>
      </c>
      <c r="Q3974" t="str">
        <f t="shared" si="380"/>
        <v>theater</v>
      </c>
      <c r="R3974" t="str">
        <f t="shared" si="381"/>
        <v>plays</v>
      </c>
      <c r="S3974" s="10">
        <f t="shared" si="382"/>
        <v>41981.067523148144</v>
      </c>
      <c r="T3974" s="10">
        <f t="shared" si="38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8226</v>
      </c>
      <c r="I3975">
        <v>1462766400</v>
      </c>
      <c r="J3975">
        <v>1460219110</v>
      </c>
      <c r="K3975" t="b">
        <v>0</v>
      </c>
      <c r="L3975" s="7">
        <v>37</v>
      </c>
      <c r="M3975" t="b">
        <v>0</v>
      </c>
      <c r="N3975" t="s">
        <v>8251</v>
      </c>
      <c r="O3975" s="5">
        <f t="shared" si="378"/>
        <v>78.100000000000009</v>
      </c>
      <c r="P3975" s="6">
        <f t="shared" si="379"/>
        <v>105.54054054054055</v>
      </c>
      <c r="Q3975" t="str">
        <f t="shared" si="380"/>
        <v>theater</v>
      </c>
      <c r="R3975" t="str">
        <f t="shared" si="381"/>
        <v>plays</v>
      </c>
      <c r="S3975" s="10">
        <f t="shared" si="382"/>
        <v>42469.68414351852</v>
      </c>
      <c r="T3975" s="10">
        <f t="shared" si="38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8224</v>
      </c>
      <c r="H3976" t="s">
        <v>8227</v>
      </c>
      <c r="I3976">
        <v>1464872848</v>
      </c>
      <c r="J3976">
        <v>1462280848</v>
      </c>
      <c r="K3976" t="b">
        <v>0</v>
      </c>
      <c r="L3976" s="7">
        <v>11</v>
      </c>
      <c r="M3976" t="b">
        <v>0</v>
      </c>
      <c r="N3976" t="s">
        <v>8251</v>
      </c>
      <c r="O3976" s="5">
        <f t="shared" si="378"/>
        <v>32</v>
      </c>
      <c r="P3976" s="6">
        <f t="shared" si="379"/>
        <v>29.09090909090909</v>
      </c>
      <c r="Q3976" t="str">
        <f t="shared" si="380"/>
        <v>theater</v>
      </c>
      <c r="R3976" t="str">
        <f t="shared" si="381"/>
        <v>plays</v>
      </c>
      <c r="S3976" s="10">
        <f t="shared" si="382"/>
        <v>42493.546851851846</v>
      </c>
      <c r="T3976" s="10">
        <f t="shared" si="38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8226</v>
      </c>
      <c r="I3977">
        <v>1468442898</v>
      </c>
      <c r="J3977">
        <v>1465850898</v>
      </c>
      <c r="K3977" t="b">
        <v>0</v>
      </c>
      <c r="L3977" s="7">
        <v>0</v>
      </c>
      <c r="M3977" t="b">
        <v>0</v>
      </c>
      <c r="N3977" t="s">
        <v>8251</v>
      </c>
      <c r="O3977" s="5">
        <f t="shared" si="378"/>
        <v>0</v>
      </c>
      <c r="P3977" s="6">
        <f t="shared" si="379"/>
        <v>0</v>
      </c>
      <c r="Q3977" t="str">
        <f t="shared" si="380"/>
        <v>theater</v>
      </c>
      <c r="R3977" t="str">
        <f t="shared" si="381"/>
        <v>plays</v>
      </c>
      <c r="S3977" s="10">
        <f t="shared" si="382"/>
        <v>42534.866875</v>
      </c>
      <c r="T3977" s="10">
        <f t="shared" si="38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8226</v>
      </c>
      <c r="I3978">
        <v>1406876400</v>
      </c>
      <c r="J3978">
        <v>1405024561</v>
      </c>
      <c r="K3978" t="b">
        <v>0</v>
      </c>
      <c r="L3978" s="7">
        <v>10</v>
      </c>
      <c r="M3978" t="b">
        <v>0</v>
      </c>
      <c r="N3978" t="s">
        <v>8251</v>
      </c>
      <c r="O3978" s="5">
        <f t="shared" si="378"/>
        <v>47.692307692307693</v>
      </c>
      <c r="P3978" s="6">
        <f t="shared" si="379"/>
        <v>62</v>
      </c>
      <c r="Q3978" t="str">
        <f t="shared" si="380"/>
        <v>theater</v>
      </c>
      <c r="R3978" t="str">
        <f t="shared" si="381"/>
        <v>plays</v>
      </c>
      <c r="S3978" s="10">
        <f t="shared" si="382"/>
        <v>41830.858344907407</v>
      </c>
      <c r="T3978" s="10">
        <f t="shared" si="38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8226</v>
      </c>
      <c r="I3979">
        <v>1469213732</v>
      </c>
      <c r="J3979">
        <v>1466621732</v>
      </c>
      <c r="K3979" t="b">
        <v>0</v>
      </c>
      <c r="L3979" s="7">
        <v>6</v>
      </c>
      <c r="M3979" t="b">
        <v>0</v>
      </c>
      <c r="N3979" t="s">
        <v>8251</v>
      </c>
      <c r="O3979" s="5">
        <f t="shared" ref="O3979:O4042" si="384">(E3979/D3979)*100</f>
        <v>1.4500000000000002</v>
      </c>
      <c r="P3979" s="6">
        <f t="shared" si="379"/>
        <v>217.5</v>
      </c>
      <c r="Q3979" t="str">
        <f t="shared" si="380"/>
        <v>theater</v>
      </c>
      <c r="R3979" t="str">
        <f t="shared" si="381"/>
        <v>plays</v>
      </c>
      <c r="S3979" s="10">
        <f t="shared" si="382"/>
        <v>42543.788564814815</v>
      </c>
      <c r="T3979" s="10">
        <f t="shared" si="38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8226</v>
      </c>
      <c r="I3980">
        <v>1422717953</v>
      </c>
      <c r="J3980">
        <v>1417533953</v>
      </c>
      <c r="K3980" t="b">
        <v>0</v>
      </c>
      <c r="L3980" s="7">
        <v>8</v>
      </c>
      <c r="M3980" t="b">
        <v>0</v>
      </c>
      <c r="N3980" t="s">
        <v>8251</v>
      </c>
      <c r="O3980" s="5">
        <f t="shared" si="384"/>
        <v>10.7</v>
      </c>
      <c r="P3980" s="6">
        <f t="shared" si="379"/>
        <v>26.75</v>
      </c>
      <c r="Q3980" t="str">
        <f t="shared" si="380"/>
        <v>theater</v>
      </c>
      <c r="R3980" t="str">
        <f t="shared" si="381"/>
        <v>plays</v>
      </c>
      <c r="S3980" s="10">
        <f t="shared" si="382"/>
        <v>41975.642974537041</v>
      </c>
      <c r="T3980" s="10">
        <f t="shared" si="38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8224</v>
      </c>
      <c r="H3981" t="s">
        <v>8227</v>
      </c>
      <c r="I3981">
        <v>1427659200</v>
      </c>
      <c r="J3981">
        <v>1425678057</v>
      </c>
      <c r="K3981" t="b">
        <v>0</v>
      </c>
      <c r="L3981" s="7">
        <v>6</v>
      </c>
      <c r="M3981" t="b">
        <v>0</v>
      </c>
      <c r="N3981" t="s">
        <v>8251</v>
      </c>
      <c r="O3981" s="5">
        <f t="shared" si="384"/>
        <v>1.8333333333333333</v>
      </c>
      <c r="P3981" s="6">
        <f t="shared" si="379"/>
        <v>18.333333333333332</v>
      </c>
      <c r="Q3981" t="str">
        <f t="shared" si="380"/>
        <v>theater</v>
      </c>
      <c r="R3981" t="str">
        <f t="shared" si="381"/>
        <v>plays</v>
      </c>
      <c r="S3981" s="10">
        <f t="shared" si="382"/>
        <v>42069.903437500005</v>
      </c>
      <c r="T3981" s="10">
        <f t="shared" si="38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8226</v>
      </c>
      <c r="I3982">
        <v>1404570147</v>
      </c>
      <c r="J3982">
        <v>1401978147</v>
      </c>
      <c r="K3982" t="b">
        <v>0</v>
      </c>
      <c r="L3982" s="7">
        <v>7</v>
      </c>
      <c r="M3982" t="b">
        <v>0</v>
      </c>
      <c r="N3982" t="s">
        <v>8251</v>
      </c>
      <c r="O3982" s="5">
        <f t="shared" si="384"/>
        <v>18</v>
      </c>
      <c r="P3982" s="6">
        <f t="shared" si="379"/>
        <v>64.285714285714292</v>
      </c>
      <c r="Q3982" t="str">
        <f t="shared" si="380"/>
        <v>theater</v>
      </c>
      <c r="R3982" t="str">
        <f t="shared" si="381"/>
        <v>plays</v>
      </c>
      <c r="S3982" s="10">
        <f t="shared" si="382"/>
        <v>41795.598923611113</v>
      </c>
      <c r="T3982" s="10">
        <f t="shared" si="38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8226</v>
      </c>
      <c r="I3983">
        <v>1468729149</v>
      </c>
      <c r="J3983">
        <v>1463545149</v>
      </c>
      <c r="K3983" t="b">
        <v>0</v>
      </c>
      <c r="L3983" s="7">
        <v>7</v>
      </c>
      <c r="M3983" t="b">
        <v>0</v>
      </c>
      <c r="N3983" t="s">
        <v>8251</v>
      </c>
      <c r="O3983" s="5">
        <f t="shared" si="384"/>
        <v>4.083333333333333</v>
      </c>
      <c r="P3983" s="6">
        <f t="shared" si="379"/>
        <v>175</v>
      </c>
      <c r="Q3983" t="str">
        <f t="shared" si="380"/>
        <v>theater</v>
      </c>
      <c r="R3983" t="str">
        <f t="shared" si="381"/>
        <v>plays</v>
      </c>
      <c r="S3983" s="10">
        <f t="shared" si="382"/>
        <v>42508.179965277777</v>
      </c>
      <c r="T3983" s="10">
        <f t="shared" si="38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8224</v>
      </c>
      <c r="H3984" t="s">
        <v>8227</v>
      </c>
      <c r="I3984">
        <v>1436297180</v>
      </c>
      <c r="J3984">
        <v>1431113180</v>
      </c>
      <c r="K3984" t="b">
        <v>0</v>
      </c>
      <c r="L3984" s="7">
        <v>5</v>
      </c>
      <c r="M3984" t="b">
        <v>0</v>
      </c>
      <c r="N3984" t="s">
        <v>8251</v>
      </c>
      <c r="O3984" s="5">
        <f t="shared" si="384"/>
        <v>20</v>
      </c>
      <c r="P3984" s="6">
        <f t="shared" si="379"/>
        <v>34</v>
      </c>
      <c r="Q3984" t="str">
        <f t="shared" si="380"/>
        <v>theater</v>
      </c>
      <c r="R3984" t="str">
        <f t="shared" si="381"/>
        <v>plays</v>
      </c>
      <c r="S3984" s="10">
        <f t="shared" si="382"/>
        <v>42132.809953703705</v>
      </c>
      <c r="T3984" s="10">
        <f t="shared" si="38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8226</v>
      </c>
      <c r="I3985">
        <v>1400569140</v>
      </c>
      <c r="J3985">
        <v>1397854356</v>
      </c>
      <c r="K3985" t="b">
        <v>0</v>
      </c>
      <c r="L3985" s="7">
        <v>46</v>
      </c>
      <c r="M3985" t="b">
        <v>0</v>
      </c>
      <c r="N3985" t="s">
        <v>8251</v>
      </c>
      <c r="O3985" s="5">
        <f t="shared" si="384"/>
        <v>34.802513464991023</v>
      </c>
      <c r="P3985" s="6">
        <f t="shared" si="379"/>
        <v>84.282608695652172</v>
      </c>
      <c r="Q3985" t="str">
        <f t="shared" si="380"/>
        <v>theater</v>
      </c>
      <c r="R3985" t="str">
        <f t="shared" si="381"/>
        <v>plays</v>
      </c>
      <c r="S3985" s="10">
        <f t="shared" si="382"/>
        <v>41747.86986111111</v>
      </c>
      <c r="T3985" s="10">
        <f t="shared" si="38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8224</v>
      </c>
      <c r="H3986" t="s">
        <v>8227</v>
      </c>
      <c r="I3986">
        <v>1415404800</v>
      </c>
      <c r="J3986">
        <v>1412809644</v>
      </c>
      <c r="K3986" t="b">
        <v>0</v>
      </c>
      <c r="L3986" s="7">
        <v>10</v>
      </c>
      <c r="M3986" t="b">
        <v>0</v>
      </c>
      <c r="N3986" t="s">
        <v>8251</v>
      </c>
      <c r="O3986" s="5">
        <f t="shared" si="384"/>
        <v>6.3333333333333339</v>
      </c>
      <c r="P3986" s="6">
        <f t="shared" si="379"/>
        <v>9.5</v>
      </c>
      <c r="Q3986" t="str">
        <f t="shared" si="380"/>
        <v>theater</v>
      </c>
      <c r="R3986" t="str">
        <f t="shared" si="381"/>
        <v>plays</v>
      </c>
      <c r="S3986" s="10">
        <f t="shared" si="382"/>
        <v>41920.963472222218</v>
      </c>
      <c r="T3986" s="10">
        <f t="shared" si="38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8226</v>
      </c>
      <c r="I3987">
        <v>1456002300</v>
      </c>
      <c r="J3987">
        <v>1454173120</v>
      </c>
      <c r="K3987" t="b">
        <v>0</v>
      </c>
      <c r="L3987" s="7">
        <v>19</v>
      </c>
      <c r="M3987" t="b">
        <v>0</v>
      </c>
      <c r="N3987" t="s">
        <v>8251</v>
      </c>
      <c r="O3987" s="5">
        <f t="shared" si="384"/>
        <v>32.049999999999997</v>
      </c>
      <c r="P3987" s="6">
        <f t="shared" si="379"/>
        <v>33.736842105263158</v>
      </c>
      <c r="Q3987" t="str">
        <f t="shared" si="380"/>
        <v>theater</v>
      </c>
      <c r="R3987" t="str">
        <f t="shared" si="381"/>
        <v>plays</v>
      </c>
      <c r="S3987" s="10">
        <f t="shared" si="382"/>
        <v>42399.707407407404</v>
      </c>
      <c r="T3987" s="10">
        <f t="shared" si="38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8224</v>
      </c>
      <c r="H3988" t="s">
        <v>8227</v>
      </c>
      <c r="I3988">
        <v>1462539840</v>
      </c>
      <c r="J3988">
        <v>1460034594</v>
      </c>
      <c r="K3988" t="b">
        <v>0</v>
      </c>
      <c r="L3988" s="7">
        <v>13</v>
      </c>
      <c r="M3988" t="b">
        <v>0</v>
      </c>
      <c r="N3988" t="s">
        <v>8251</v>
      </c>
      <c r="O3988" s="5">
        <f t="shared" si="384"/>
        <v>9.76</v>
      </c>
      <c r="P3988" s="6">
        <f t="shared" si="379"/>
        <v>37.53846153846154</v>
      </c>
      <c r="Q3988" t="str">
        <f t="shared" si="380"/>
        <v>theater</v>
      </c>
      <c r="R3988" t="str">
        <f t="shared" si="381"/>
        <v>plays</v>
      </c>
      <c r="S3988" s="10">
        <f t="shared" si="382"/>
        <v>42467.548541666663</v>
      </c>
      <c r="T3988" s="10">
        <f t="shared" si="38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8224</v>
      </c>
      <c r="H3989" t="s">
        <v>8227</v>
      </c>
      <c r="I3989">
        <v>1400278290</v>
      </c>
      <c r="J3989">
        <v>1399414290</v>
      </c>
      <c r="K3989" t="b">
        <v>0</v>
      </c>
      <c r="L3989" s="7">
        <v>13</v>
      </c>
      <c r="M3989" t="b">
        <v>0</v>
      </c>
      <c r="N3989" t="s">
        <v>8251</v>
      </c>
      <c r="O3989" s="5">
        <f t="shared" si="384"/>
        <v>37.75</v>
      </c>
      <c r="P3989" s="6">
        <f t="shared" si="379"/>
        <v>11.615384615384615</v>
      </c>
      <c r="Q3989" t="str">
        <f t="shared" si="380"/>
        <v>theater</v>
      </c>
      <c r="R3989" t="str">
        <f t="shared" si="381"/>
        <v>plays</v>
      </c>
      <c r="S3989" s="10">
        <f t="shared" si="382"/>
        <v>41765.92465277778</v>
      </c>
      <c r="T3989" s="10">
        <f t="shared" si="38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8226</v>
      </c>
      <c r="I3990">
        <v>1440813413</v>
      </c>
      <c r="J3990">
        <v>1439517413</v>
      </c>
      <c r="K3990" t="b">
        <v>0</v>
      </c>
      <c r="L3990" s="7">
        <v>4</v>
      </c>
      <c r="M3990" t="b">
        <v>0</v>
      </c>
      <c r="N3990" t="s">
        <v>8251</v>
      </c>
      <c r="O3990" s="5">
        <f t="shared" si="384"/>
        <v>2.1333333333333333</v>
      </c>
      <c r="P3990" s="6">
        <f t="shared" si="379"/>
        <v>8</v>
      </c>
      <c r="Q3990" t="str">
        <f t="shared" si="380"/>
        <v>theater</v>
      </c>
      <c r="R3990" t="str">
        <f t="shared" si="381"/>
        <v>plays</v>
      </c>
      <c r="S3990" s="10">
        <f t="shared" si="382"/>
        <v>42230.08116898148</v>
      </c>
      <c r="T3990" s="10">
        <f t="shared" si="38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8226</v>
      </c>
      <c r="I3991">
        <v>1447009181</v>
      </c>
      <c r="J3991">
        <v>1444413581</v>
      </c>
      <c r="K3991" t="b">
        <v>0</v>
      </c>
      <c r="L3991" s="7">
        <v>0</v>
      </c>
      <c r="M3991" t="b">
        <v>0</v>
      </c>
      <c r="N3991" t="s">
        <v>8251</v>
      </c>
      <c r="O3991" s="5">
        <f t="shared" si="384"/>
        <v>0</v>
      </c>
      <c r="P3991" s="6">
        <f t="shared" si="379"/>
        <v>0</v>
      </c>
      <c r="Q3991" t="str">
        <f t="shared" si="380"/>
        <v>theater</v>
      </c>
      <c r="R3991" t="str">
        <f t="shared" si="381"/>
        <v>plays</v>
      </c>
      <c r="S3991" s="10">
        <f t="shared" si="382"/>
        <v>42286.749780092592</v>
      </c>
      <c r="T3991" s="10">
        <f t="shared" si="38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8224</v>
      </c>
      <c r="H3992" t="s">
        <v>8227</v>
      </c>
      <c r="I3992">
        <v>1456934893</v>
      </c>
      <c r="J3992">
        <v>1454342893</v>
      </c>
      <c r="K3992" t="b">
        <v>0</v>
      </c>
      <c r="L3992" s="7">
        <v>3</v>
      </c>
      <c r="M3992" t="b">
        <v>0</v>
      </c>
      <c r="N3992" t="s">
        <v>8251</v>
      </c>
      <c r="O3992" s="5">
        <f t="shared" si="384"/>
        <v>4.1818181818181817</v>
      </c>
      <c r="P3992" s="6">
        <f t="shared" si="379"/>
        <v>23</v>
      </c>
      <c r="Q3992" t="str">
        <f t="shared" si="380"/>
        <v>theater</v>
      </c>
      <c r="R3992" t="str">
        <f t="shared" si="381"/>
        <v>plays</v>
      </c>
      <c r="S3992" s="10">
        <f t="shared" si="382"/>
        <v>42401.672372685185</v>
      </c>
      <c r="T3992" s="10">
        <f t="shared" si="38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8226</v>
      </c>
      <c r="I3993">
        <v>1433086082</v>
      </c>
      <c r="J3993">
        <v>1430494082</v>
      </c>
      <c r="K3993" t="b">
        <v>0</v>
      </c>
      <c r="L3993" s="7">
        <v>1</v>
      </c>
      <c r="M3993" t="b">
        <v>0</v>
      </c>
      <c r="N3993" t="s">
        <v>8251</v>
      </c>
      <c r="O3993" s="5">
        <f t="shared" si="384"/>
        <v>20</v>
      </c>
      <c r="P3993" s="6">
        <f t="shared" si="379"/>
        <v>100</v>
      </c>
      <c r="Q3993" t="str">
        <f t="shared" si="380"/>
        <v>theater</v>
      </c>
      <c r="R3993" t="str">
        <f t="shared" si="381"/>
        <v>plays</v>
      </c>
      <c r="S3993" s="10">
        <f t="shared" si="382"/>
        <v>42125.644467592589</v>
      </c>
      <c r="T3993" s="10">
        <f t="shared" si="38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8226</v>
      </c>
      <c r="I3994">
        <v>1449876859</v>
      </c>
      <c r="J3994">
        <v>1444689259</v>
      </c>
      <c r="K3994" t="b">
        <v>0</v>
      </c>
      <c r="L3994" s="7">
        <v>9</v>
      </c>
      <c r="M3994" t="b">
        <v>0</v>
      </c>
      <c r="N3994" t="s">
        <v>8251</v>
      </c>
      <c r="O3994" s="5">
        <f t="shared" si="384"/>
        <v>5.41</v>
      </c>
      <c r="P3994" s="6">
        <f t="shared" si="379"/>
        <v>60.111111111111114</v>
      </c>
      <c r="Q3994" t="str">
        <f t="shared" si="380"/>
        <v>theater</v>
      </c>
      <c r="R3994" t="str">
        <f t="shared" si="381"/>
        <v>plays</v>
      </c>
      <c r="S3994" s="10">
        <f t="shared" si="382"/>
        <v>42289.94049768518</v>
      </c>
      <c r="T3994" s="10">
        <f t="shared" si="38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8226</v>
      </c>
      <c r="I3995">
        <v>1431549912</v>
      </c>
      <c r="J3995">
        <v>1428957912</v>
      </c>
      <c r="K3995" t="b">
        <v>0</v>
      </c>
      <c r="L3995" s="7">
        <v>1</v>
      </c>
      <c r="M3995" t="b">
        <v>0</v>
      </c>
      <c r="N3995" t="s">
        <v>8251</v>
      </c>
      <c r="O3995" s="5">
        <f t="shared" si="384"/>
        <v>6.0000000000000001E-3</v>
      </c>
      <c r="P3995" s="6">
        <f t="shared" si="379"/>
        <v>3</v>
      </c>
      <c r="Q3995" t="str">
        <f t="shared" si="380"/>
        <v>theater</v>
      </c>
      <c r="R3995" t="str">
        <f t="shared" si="381"/>
        <v>plays</v>
      </c>
      <c r="S3995" s="10">
        <f t="shared" si="382"/>
        <v>42107.864722222221</v>
      </c>
      <c r="T3995" s="10">
        <f t="shared" si="38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8226</v>
      </c>
      <c r="I3996">
        <v>1405761690</v>
      </c>
      <c r="J3996">
        <v>1403169690</v>
      </c>
      <c r="K3996" t="b">
        <v>0</v>
      </c>
      <c r="L3996" s="7">
        <v>1</v>
      </c>
      <c r="M3996" t="b">
        <v>0</v>
      </c>
      <c r="N3996" t="s">
        <v>8251</v>
      </c>
      <c r="O3996" s="5">
        <f t="shared" si="384"/>
        <v>0.25</v>
      </c>
      <c r="P3996" s="6">
        <f t="shared" si="379"/>
        <v>5</v>
      </c>
      <c r="Q3996" t="str">
        <f t="shared" si="380"/>
        <v>theater</v>
      </c>
      <c r="R3996" t="str">
        <f t="shared" si="381"/>
        <v>plays</v>
      </c>
      <c r="S3996" s="10">
        <f t="shared" si="382"/>
        <v>41809.389930555553</v>
      </c>
      <c r="T3996" s="10">
        <f t="shared" si="38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8224</v>
      </c>
      <c r="H3997" t="s">
        <v>8227</v>
      </c>
      <c r="I3997">
        <v>1423913220</v>
      </c>
      <c r="J3997">
        <v>1421339077</v>
      </c>
      <c r="K3997" t="b">
        <v>0</v>
      </c>
      <c r="L3997" s="7">
        <v>4</v>
      </c>
      <c r="M3997" t="b">
        <v>0</v>
      </c>
      <c r="N3997" t="s">
        <v>8251</v>
      </c>
      <c r="O3997" s="5">
        <f t="shared" si="384"/>
        <v>35</v>
      </c>
      <c r="P3997" s="6">
        <f t="shared" si="379"/>
        <v>17.5</v>
      </c>
      <c r="Q3997" t="str">
        <f t="shared" si="380"/>
        <v>theater</v>
      </c>
      <c r="R3997" t="str">
        <f t="shared" si="381"/>
        <v>plays</v>
      </c>
      <c r="S3997" s="10">
        <f t="shared" si="382"/>
        <v>42019.683761574073</v>
      </c>
      <c r="T3997" s="10">
        <f t="shared" si="38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8226</v>
      </c>
      <c r="I3998">
        <v>1416499440</v>
      </c>
      <c r="J3998">
        <v>1415341464</v>
      </c>
      <c r="K3998" t="b">
        <v>0</v>
      </c>
      <c r="L3998" s="7">
        <v>17</v>
      </c>
      <c r="M3998" t="b">
        <v>0</v>
      </c>
      <c r="N3998" t="s">
        <v>8251</v>
      </c>
      <c r="O3998" s="5">
        <f t="shared" si="384"/>
        <v>16.566666666666666</v>
      </c>
      <c r="P3998" s="6">
        <f t="shared" si="379"/>
        <v>29.235294117647058</v>
      </c>
      <c r="Q3998" t="str">
        <f t="shared" si="380"/>
        <v>theater</v>
      </c>
      <c r="R3998" t="str">
        <f t="shared" si="381"/>
        <v>plays</v>
      </c>
      <c r="S3998" s="10">
        <f t="shared" si="382"/>
        <v>41950.26694444444</v>
      </c>
      <c r="T3998" s="10">
        <f t="shared" si="38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8224</v>
      </c>
      <c r="H3999" t="s">
        <v>8227</v>
      </c>
      <c r="I3999">
        <v>1428222221</v>
      </c>
      <c r="J3999">
        <v>1425633821</v>
      </c>
      <c r="K3999" t="b">
        <v>0</v>
      </c>
      <c r="L3999" s="7">
        <v>0</v>
      </c>
      <c r="M3999" t="b">
        <v>0</v>
      </c>
      <c r="N3999" t="s">
        <v>8251</v>
      </c>
      <c r="O3999" s="5">
        <f t="shared" si="384"/>
        <v>0</v>
      </c>
      <c r="P3999" s="6">
        <f t="shared" si="379"/>
        <v>0</v>
      </c>
      <c r="Q3999" t="str">
        <f t="shared" si="380"/>
        <v>theater</v>
      </c>
      <c r="R3999" t="str">
        <f t="shared" si="381"/>
        <v>plays</v>
      </c>
      <c r="S3999" s="10">
        <f t="shared" si="382"/>
        <v>42069.391446759255</v>
      </c>
      <c r="T3999" s="10">
        <f t="shared" si="38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8226</v>
      </c>
      <c r="I4000">
        <v>1427580426</v>
      </c>
      <c r="J4000">
        <v>1424992026</v>
      </c>
      <c r="K4000" t="b">
        <v>0</v>
      </c>
      <c r="L4000" s="7">
        <v>12</v>
      </c>
      <c r="M4000" t="b">
        <v>0</v>
      </c>
      <c r="N4000" t="s">
        <v>8251</v>
      </c>
      <c r="O4000" s="5">
        <f t="shared" si="384"/>
        <v>57.199999999999996</v>
      </c>
      <c r="P4000" s="6">
        <f t="shared" si="379"/>
        <v>59.583333333333336</v>
      </c>
      <c r="Q4000" t="str">
        <f t="shared" si="380"/>
        <v>theater</v>
      </c>
      <c r="R4000" t="str">
        <f t="shared" si="381"/>
        <v>plays</v>
      </c>
      <c r="S4000" s="10">
        <f t="shared" si="382"/>
        <v>42061.963263888887</v>
      </c>
      <c r="T4000" s="10">
        <f t="shared" si="38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8226</v>
      </c>
      <c r="I4001">
        <v>1409514709</v>
      </c>
      <c r="J4001">
        <v>1406058798</v>
      </c>
      <c r="K4001" t="b">
        <v>0</v>
      </c>
      <c r="L4001" s="7">
        <v>14</v>
      </c>
      <c r="M4001" t="b">
        <v>0</v>
      </c>
      <c r="N4001" t="s">
        <v>8251</v>
      </c>
      <c r="O4001" s="5">
        <f t="shared" si="384"/>
        <v>16.514285714285716</v>
      </c>
      <c r="P4001" s="6">
        <f t="shared" si="379"/>
        <v>82.571428571428569</v>
      </c>
      <c r="Q4001" t="str">
        <f t="shared" si="380"/>
        <v>theater</v>
      </c>
      <c r="R4001" t="str">
        <f t="shared" si="381"/>
        <v>plays</v>
      </c>
      <c r="S4001" s="10">
        <f t="shared" si="382"/>
        <v>41842.828680555554</v>
      </c>
      <c r="T4001" s="10">
        <f t="shared" si="38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8226</v>
      </c>
      <c r="I4002">
        <v>1462631358</v>
      </c>
      <c r="J4002">
        <v>1457450958</v>
      </c>
      <c r="K4002" t="b">
        <v>0</v>
      </c>
      <c r="L4002" s="7">
        <v>1</v>
      </c>
      <c r="M4002" t="b">
        <v>0</v>
      </c>
      <c r="N4002" t="s">
        <v>8251</v>
      </c>
      <c r="O4002" s="5">
        <f t="shared" si="384"/>
        <v>0.125</v>
      </c>
      <c r="P4002" s="6">
        <f t="shared" si="379"/>
        <v>10</v>
      </c>
      <c r="Q4002" t="str">
        <f t="shared" si="380"/>
        <v>theater</v>
      </c>
      <c r="R4002" t="str">
        <f t="shared" si="381"/>
        <v>plays</v>
      </c>
      <c r="S4002" s="10">
        <f t="shared" si="382"/>
        <v>42437.64534722222</v>
      </c>
      <c r="T4002" s="10">
        <f t="shared" si="38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8224</v>
      </c>
      <c r="H4003" t="s">
        <v>8227</v>
      </c>
      <c r="I4003">
        <v>1488394800</v>
      </c>
      <c r="J4003">
        <v>1486681708</v>
      </c>
      <c r="K4003" t="b">
        <v>0</v>
      </c>
      <c r="L4003" s="7">
        <v>14</v>
      </c>
      <c r="M4003" t="b">
        <v>0</v>
      </c>
      <c r="N4003" t="s">
        <v>8251</v>
      </c>
      <c r="O4003" s="5">
        <f t="shared" si="384"/>
        <v>37.75</v>
      </c>
      <c r="P4003" s="6">
        <f t="shared" si="379"/>
        <v>32.357142857142854</v>
      </c>
      <c r="Q4003" t="str">
        <f t="shared" si="380"/>
        <v>theater</v>
      </c>
      <c r="R4003" t="str">
        <f t="shared" si="381"/>
        <v>plays</v>
      </c>
      <c r="S4003" s="10">
        <f t="shared" si="382"/>
        <v>42775.964212962965</v>
      </c>
      <c r="T4003" s="10">
        <f t="shared" si="38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8226</v>
      </c>
      <c r="I4004">
        <v>1411779761</v>
      </c>
      <c r="J4004">
        <v>1409187761</v>
      </c>
      <c r="K4004" t="b">
        <v>0</v>
      </c>
      <c r="L4004" s="7">
        <v>4</v>
      </c>
      <c r="M4004" t="b">
        <v>0</v>
      </c>
      <c r="N4004" t="s">
        <v>8251</v>
      </c>
      <c r="O4004" s="5">
        <f t="shared" si="384"/>
        <v>1.8399999999999999</v>
      </c>
      <c r="P4004" s="6">
        <f t="shared" si="379"/>
        <v>5.75</v>
      </c>
      <c r="Q4004" t="str">
        <f t="shared" si="380"/>
        <v>theater</v>
      </c>
      <c r="R4004" t="str">
        <f t="shared" si="381"/>
        <v>plays</v>
      </c>
      <c r="S4004" s="10">
        <f t="shared" si="382"/>
        <v>41879.043530092589</v>
      </c>
      <c r="T4004" s="10">
        <f t="shared" si="38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8226</v>
      </c>
      <c r="I4005">
        <v>1424009147</v>
      </c>
      <c r="J4005">
        <v>1421417147</v>
      </c>
      <c r="K4005" t="b">
        <v>0</v>
      </c>
      <c r="L4005" s="7">
        <v>2</v>
      </c>
      <c r="M4005" t="b">
        <v>0</v>
      </c>
      <c r="N4005" t="s">
        <v>8251</v>
      </c>
      <c r="O4005" s="5">
        <f t="shared" si="384"/>
        <v>10.050000000000001</v>
      </c>
      <c r="P4005" s="6">
        <f t="shared" si="379"/>
        <v>100.5</v>
      </c>
      <c r="Q4005" t="str">
        <f t="shared" si="380"/>
        <v>theater</v>
      </c>
      <c r="R4005" t="str">
        <f t="shared" si="381"/>
        <v>plays</v>
      </c>
      <c r="S4005" s="10">
        <f t="shared" si="382"/>
        <v>42020.587349537032</v>
      </c>
      <c r="T4005" s="10">
        <f t="shared" si="38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8226</v>
      </c>
      <c r="I4006">
        <v>1412740457</v>
      </c>
      <c r="J4006">
        <v>1410148457</v>
      </c>
      <c r="K4006" t="b">
        <v>0</v>
      </c>
      <c r="L4006" s="7">
        <v>1</v>
      </c>
      <c r="M4006" t="b">
        <v>0</v>
      </c>
      <c r="N4006" t="s">
        <v>8251</v>
      </c>
      <c r="O4006" s="5">
        <f t="shared" si="384"/>
        <v>0.2</v>
      </c>
      <c r="P4006" s="6">
        <f t="shared" si="379"/>
        <v>1</v>
      </c>
      <c r="Q4006" t="str">
        <f t="shared" si="380"/>
        <v>theater</v>
      </c>
      <c r="R4006" t="str">
        <f t="shared" si="381"/>
        <v>plays</v>
      </c>
      <c r="S4006" s="10">
        <f t="shared" si="382"/>
        <v>41890.16269675926</v>
      </c>
      <c r="T4006" s="10">
        <f t="shared" si="38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8226</v>
      </c>
      <c r="I4007">
        <v>1413832985</v>
      </c>
      <c r="J4007">
        <v>1408648985</v>
      </c>
      <c r="K4007" t="b">
        <v>0</v>
      </c>
      <c r="L4007" s="7">
        <v>2</v>
      </c>
      <c r="M4007" t="b">
        <v>0</v>
      </c>
      <c r="N4007" t="s">
        <v>8251</v>
      </c>
      <c r="O4007" s="5">
        <f t="shared" si="384"/>
        <v>1.3333333333333335</v>
      </c>
      <c r="P4007" s="6">
        <f t="shared" si="379"/>
        <v>20</v>
      </c>
      <c r="Q4007" t="str">
        <f t="shared" si="380"/>
        <v>theater</v>
      </c>
      <c r="R4007" t="str">
        <f t="shared" si="381"/>
        <v>plays</v>
      </c>
      <c r="S4007" s="10">
        <f t="shared" si="382"/>
        <v>41872.807696759257</v>
      </c>
      <c r="T4007" s="10">
        <f t="shared" si="38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8226</v>
      </c>
      <c r="I4008">
        <v>1455647587</v>
      </c>
      <c r="J4008">
        <v>1453487587</v>
      </c>
      <c r="K4008" t="b">
        <v>0</v>
      </c>
      <c r="L4008" s="7">
        <v>1</v>
      </c>
      <c r="M4008" t="b">
        <v>0</v>
      </c>
      <c r="N4008" t="s">
        <v>8251</v>
      </c>
      <c r="O4008" s="5">
        <f t="shared" si="384"/>
        <v>6.6666666666666671E-3</v>
      </c>
      <c r="P4008" s="6">
        <f t="shared" si="379"/>
        <v>2</v>
      </c>
      <c r="Q4008" t="str">
        <f t="shared" si="380"/>
        <v>theater</v>
      </c>
      <c r="R4008" t="str">
        <f t="shared" si="381"/>
        <v>plays</v>
      </c>
      <c r="S4008" s="10">
        <f t="shared" si="382"/>
        <v>42391.772997685184</v>
      </c>
      <c r="T4008" s="10">
        <f t="shared" si="38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8226</v>
      </c>
      <c r="I4009">
        <v>1409070480</v>
      </c>
      <c r="J4009">
        <v>1406572381</v>
      </c>
      <c r="K4009" t="b">
        <v>0</v>
      </c>
      <c r="L4009" s="7">
        <v>1</v>
      </c>
      <c r="M4009" t="b">
        <v>0</v>
      </c>
      <c r="N4009" t="s">
        <v>8251</v>
      </c>
      <c r="O4009" s="5">
        <f t="shared" si="384"/>
        <v>0.25</v>
      </c>
      <c r="P4009" s="6">
        <f t="shared" si="379"/>
        <v>5</v>
      </c>
      <c r="Q4009" t="str">
        <f t="shared" si="380"/>
        <v>theater</v>
      </c>
      <c r="R4009" t="str">
        <f t="shared" si="381"/>
        <v>plays</v>
      </c>
      <c r="S4009" s="10">
        <f t="shared" si="382"/>
        <v>41848.772928240738</v>
      </c>
      <c r="T4009" s="10">
        <f t="shared" si="38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8224</v>
      </c>
      <c r="H4010" t="s">
        <v>8227</v>
      </c>
      <c r="I4010">
        <v>1437606507</v>
      </c>
      <c r="J4010">
        <v>1435014507</v>
      </c>
      <c r="K4010" t="b">
        <v>0</v>
      </c>
      <c r="L4010" s="7">
        <v>4</v>
      </c>
      <c r="M4010" t="b">
        <v>0</v>
      </c>
      <c r="N4010" t="s">
        <v>8251</v>
      </c>
      <c r="O4010" s="5">
        <f t="shared" si="384"/>
        <v>6</v>
      </c>
      <c r="P4010" s="6">
        <f t="shared" si="379"/>
        <v>15</v>
      </c>
      <c r="Q4010" t="str">
        <f t="shared" si="380"/>
        <v>theater</v>
      </c>
      <c r="R4010" t="str">
        <f t="shared" si="381"/>
        <v>plays</v>
      </c>
      <c r="S4010" s="10">
        <f t="shared" si="382"/>
        <v>42177.964201388888</v>
      </c>
      <c r="T4010" s="10">
        <f t="shared" si="38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8224</v>
      </c>
      <c r="H4011" t="s">
        <v>8227</v>
      </c>
      <c r="I4011">
        <v>1410281360</v>
      </c>
      <c r="J4011">
        <v>1406825360</v>
      </c>
      <c r="K4011" t="b">
        <v>0</v>
      </c>
      <c r="L4011" s="7">
        <v>3</v>
      </c>
      <c r="M4011" t="b">
        <v>0</v>
      </c>
      <c r="N4011" t="s">
        <v>8251</v>
      </c>
      <c r="O4011" s="5">
        <f t="shared" si="384"/>
        <v>3.8860103626943006</v>
      </c>
      <c r="P4011" s="6">
        <f t="shared" si="379"/>
        <v>25</v>
      </c>
      <c r="Q4011" t="str">
        <f t="shared" si="380"/>
        <v>theater</v>
      </c>
      <c r="R4011" t="str">
        <f t="shared" si="381"/>
        <v>plays</v>
      </c>
      <c r="S4011" s="10">
        <f t="shared" si="382"/>
        <v>41851.700925925928</v>
      </c>
      <c r="T4011" s="10">
        <f t="shared" si="38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8226</v>
      </c>
      <c r="I4012">
        <v>1414348166</v>
      </c>
      <c r="J4012">
        <v>1412879366</v>
      </c>
      <c r="K4012" t="b">
        <v>0</v>
      </c>
      <c r="L4012" s="7">
        <v>38</v>
      </c>
      <c r="M4012" t="b">
        <v>0</v>
      </c>
      <c r="N4012" t="s">
        <v>8251</v>
      </c>
      <c r="O4012" s="5">
        <f t="shared" si="384"/>
        <v>24.194444444444443</v>
      </c>
      <c r="P4012" s="6">
        <f t="shared" si="379"/>
        <v>45.842105263157897</v>
      </c>
      <c r="Q4012" t="str">
        <f t="shared" si="380"/>
        <v>theater</v>
      </c>
      <c r="R4012" t="str">
        <f t="shared" si="381"/>
        <v>plays</v>
      </c>
      <c r="S4012" s="10">
        <f t="shared" si="382"/>
        <v>41921.770439814813</v>
      </c>
      <c r="T4012" s="10">
        <f t="shared" si="38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8224</v>
      </c>
      <c r="H4013" t="s">
        <v>8227</v>
      </c>
      <c r="I4013">
        <v>1422450278</v>
      </c>
      <c r="J4013">
        <v>1419858278</v>
      </c>
      <c r="K4013" t="b">
        <v>0</v>
      </c>
      <c r="L4013" s="7">
        <v>4</v>
      </c>
      <c r="M4013" t="b">
        <v>0</v>
      </c>
      <c r="N4013" t="s">
        <v>8251</v>
      </c>
      <c r="O4013" s="5">
        <f t="shared" si="384"/>
        <v>7.6</v>
      </c>
      <c r="P4013" s="6">
        <f t="shared" si="379"/>
        <v>4.75</v>
      </c>
      <c r="Q4013" t="str">
        <f t="shared" si="380"/>
        <v>theater</v>
      </c>
      <c r="R4013" t="str">
        <f t="shared" si="381"/>
        <v>plays</v>
      </c>
      <c r="S4013" s="10">
        <f t="shared" si="382"/>
        <v>42002.54488425926</v>
      </c>
      <c r="T4013" s="10">
        <f t="shared" si="38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8224</v>
      </c>
      <c r="H4014" t="s">
        <v>8227</v>
      </c>
      <c r="I4014">
        <v>1430571849</v>
      </c>
      <c r="J4014">
        <v>1427979849</v>
      </c>
      <c r="K4014" t="b">
        <v>0</v>
      </c>
      <c r="L4014" s="7">
        <v>0</v>
      </c>
      <c r="M4014" t="b">
        <v>0</v>
      </c>
      <c r="N4014" t="s">
        <v>8251</v>
      </c>
      <c r="O4014" s="5">
        <f t="shared" si="384"/>
        <v>0</v>
      </c>
      <c r="P4014" s="6">
        <f t="shared" si="379"/>
        <v>0</v>
      </c>
      <c r="Q4014" t="str">
        <f t="shared" si="380"/>
        <v>theater</v>
      </c>
      <c r="R4014" t="str">
        <f t="shared" si="381"/>
        <v>plays</v>
      </c>
      <c r="S4014" s="10">
        <f t="shared" si="382"/>
        <v>42096.544548611113</v>
      </c>
      <c r="T4014" s="10">
        <f t="shared" si="38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8226</v>
      </c>
      <c r="I4015">
        <v>1424070823</v>
      </c>
      <c r="J4015">
        <v>1421478823</v>
      </c>
      <c r="K4015" t="b">
        <v>0</v>
      </c>
      <c r="L4015" s="7">
        <v>2</v>
      </c>
      <c r="M4015" t="b">
        <v>0</v>
      </c>
      <c r="N4015" t="s">
        <v>8251</v>
      </c>
      <c r="O4015" s="5">
        <f t="shared" si="384"/>
        <v>1.3</v>
      </c>
      <c r="P4015" s="6">
        <f t="shared" si="379"/>
        <v>13</v>
      </c>
      <c r="Q4015" t="str">
        <f t="shared" si="380"/>
        <v>theater</v>
      </c>
      <c r="R4015" t="str">
        <f t="shared" si="381"/>
        <v>plays</v>
      </c>
      <c r="S4015" s="10">
        <f t="shared" si="382"/>
        <v>42021.301192129627</v>
      </c>
      <c r="T4015" s="10">
        <f t="shared" si="38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8226</v>
      </c>
      <c r="I4016">
        <v>1457157269</v>
      </c>
      <c r="J4016">
        <v>1455861269</v>
      </c>
      <c r="K4016" t="b">
        <v>0</v>
      </c>
      <c r="L4016" s="7">
        <v>0</v>
      </c>
      <c r="M4016" t="b">
        <v>0</v>
      </c>
      <c r="N4016" t="s">
        <v>8251</v>
      </c>
      <c r="O4016" s="5">
        <f t="shared" si="384"/>
        <v>0</v>
      </c>
      <c r="P4016" s="6">
        <f t="shared" si="379"/>
        <v>0</v>
      </c>
      <c r="Q4016" t="str">
        <f t="shared" si="380"/>
        <v>theater</v>
      </c>
      <c r="R4016" t="str">
        <f t="shared" si="381"/>
        <v>plays</v>
      </c>
      <c r="S4016" s="10">
        <f t="shared" si="382"/>
        <v>42419.246168981481</v>
      </c>
      <c r="T4016" s="10">
        <f t="shared" si="38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8226</v>
      </c>
      <c r="I4017">
        <v>1437331463</v>
      </c>
      <c r="J4017">
        <v>1434739463</v>
      </c>
      <c r="K4017" t="b">
        <v>0</v>
      </c>
      <c r="L4017" s="7">
        <v>1</v>
      </c>
      <c r="M4017" t="b">
        <v>0</v>
      </c>
      <c r="N4017" t="s">
        <v>8251</v>
      </c>
      <c r="O4017" s="5">
        <f t="shared" si="384"/>
        <v>1.4285714285714287E-2</v>
      </c>
      <c r="P4017" s="6">
        <f t="shared" si="379"/>
        <v>1</v>
      </c>
      <c r="Q4017" t="str">
        <f t="shared" si="380"/>
        <v>theater</v>
      </c>
      <c r="R4017" t="str">
        <f t="shared" si="381"/>
        <v>plays</v>
      </c>
      <c r="S4017" s="10">
        <f t="shared" si="382"/>
        <v>42174.780821759254</v>
      </c>
      <c r="T4017" s="10">
        <f t="shared" si="38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8224</v>
      </c>
      <c r="H4018" t="s">
        <v>8227</v>
      </c>
      <c r="I4018">
        <v>1410987400</v>
      </c>
      <c r="J4018">
        <v>1408395400</v>
      </c>
      <c r="K4018" t="b">
        <v>0</v>
      </c>
      <c r="L4018" s="7">
        <v>7</v>
      </c>
      <c r="M4018" t="b">
        <v>0</v>
      </c>
      <c r="N4018" t="s">
        <v>8251</v>
      </c>
      <c r="O4018" s="5">
        <f t="shared" si="384"/>
        <v>14.000000000000002</v>
      </c>
      <c r="P4018" s="6">
        <f t="shared" si="379"/>
        <v>10</v>
      </c>
      <c r="Q4018" t="str">
        <f t="shared" si="380"/>
        <v>theater</v>
      </c>
      <c r="R4018" t="str">
        <f t="shared" si="381"/>
        <v>plays</v>
      </c>
      <c r="S4018" s="10">
        <f t="shared" si="382"/>
        <v>41869.872685185182</v>
      </c>
      <c r="T4018" s="10">
        <f t="shared" si="38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8226</v>
      </c>
      <c r="I4019">
        <v>1409846874</v>
      </c>
      <c r="J4019">
        <v>1407254874</v>
      </c>
      <c r="K4019" t="b">
        <v>0</v>
      </c>
      <c r="L4019" s="7">
        <v>2</v>
      </c>
      <c r="M4019" t="b">
        <v>0</v>
      </c>
      <c r="N4019" t="s">
        <v>8251</v>
      </c>
      <c r="O4019" s="5">
        <f t="shared" si="384"/>
        <v>1.05</v>
      </c>
      <c r="P4019" s="6">
        <f t="shared" si="379"/>
        <v>52.5</v>
      </c>
      <c r="Q4019" t="str">
        <f t="shared" si="380"/>
        <v>theater</v>
      </c>
      <c r="R4019" t="str">
        <f t="shared" si="381"/>
        <v>plays</v>
      </c>
      <c r="S4019" s="10">
        <f t="shared" si="382"/>
        <v>41856.672152777777</v>
      </c>
      <c r="T4019" s="10">
        <f t="shared" si="38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8224</v>
      </c>
      <c r="H4020" t="s">
        <v>8227</v>
      </c>
      <c r="I4020">
        <v>1475877108</v>
      </c>
      <c r="J4020">
        <v>1473285108</v>
      </c>
      <c r="K4020" t="b">
        <v>0</v>
      </c>
      <c r="L4020" s="7">
        <v>4</v>
      </c>
      <c r="M4020" t="b">
        <v>0</v>
      </c>
      <c r="N4020" t="s">
        <v>8251</v>
      </c>
      <c r="O4020" s="5">
        <f t="shared" si="384"/>
        <v>8.6666666666666679</v>
      </c>
      <c r="P4020" s="6">
        <f t="shared" si="379"/>
        <v>32.5</v>
      </c>
      <c r="Q4020" t="str">
        <f t="shared" si="380"/>
        <v>theater</v>
      </c>
      <c r="R4020" t="str">
        <f t="shared" si="381"/>
        <v>plays</v>
      </c>
      <c r="S4020" s="10">
        <f t="shared" si="382"/>
        <v>42620.91097222222</v>
      </c>
      <c r="T4020" s="10">
        <f t="shared" si="38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8226</v>
      </c>
      <c r="I4021">
        <v>1460737680</v>
      </c>
      <c r="J4021">
        <v>1455725596</v>
      </c>
      <c r="K4021" t="b">
        <v>0</v>
      </c>
      <c r="L4021" s="7">
        <v>4</v>
      </c>
      <c r="M4021" t="b">
        <v>0</v>
      </c>
      <c r="N4021" t="s">
        <v>8251</v>
      </c>
      <c r="O4021" s="5">
        <f t="shared" si="384"/>
        <v>0.82857142857142851</v>
      </c>
      <c r="P4021" s="6">
        <f t="shared" si="379"/>
        <v>7.25</v>
      </c>
      <c r="Q4021" t="str">
        <f t="shared" si="380"/>
        <v>theater</v>
      </c>
      <c r="R4021" t="str">
        <f t="shared" si="381"/>
        <v>plays</v>
      </c>
      <c r="S4021" s="10">
        <f t="shared" si="382"/>
        <v>42417.675879629634</v>
      </c>
      <c r="T4021" s="10">
        <f t="shared" si="38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8226</v>
      </c>
      <c r="I4022">
        <v>1427168099</v>
      </c>
      <c r="J4022">
        <v>1424579699</v>
      </c>
      <c r="K4022" t="b">
        <v>0</v>
      </c>
      <c r="L4022" s="7">
        <v>3</v>
      </c>
      <c r="M4022" t="b">
        <v>0</v>
      </c>
      <c r="N4022" t="s">
        <v>8251</v>
      </c>
      <c r="O4022" s="5">
        <f t="shared" si="384"/>
        <v>16.666666666666664</v>
      </c>
      <c r="P4022" s="6">
        <f t="shared" si="379"/>
        <v>33.333333333333336</v>
      </c>
      <c r="Q4022" t="str">
        <f t="shared" si="380"/>
        <v>theater</v>
      </c>
      <c r="R4022" t="str">
        <f t="shared" si="381"/>
        <v>plays</v>
      </c>
      <c r="S4022" s="10">
        <f t="shared" si="382"/>
        <v>42057.190960648149</v>
      </c>
      <c r="T4022" s="10">
        <f t="shared" si="38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8226</v>
      </c>
      <c r="I4023">
        <v>1414360358</v>
      </c>
      <c r="J4023">
        <v>1409176358</v>
      </c>
      <c r="K4023" t="b">
        <v>0</v>
      </c>
      <c r="L4023" s="7">
        <v>2</v>
      </c>
      <c r="M4023" t="b">
        <v>0</v>
      </c>
      <c r="N4023" t="s">
        <v>8251</v>
      </c>
      <c r="O4023" s="5">
        <f t="shared" si="384"/>
        <v>0.83333333333333337</v>
      </c>
      <c r="P4023" s="6">
        <f t="shared" si="379"/>
        <v>62.5</v>
      </c>
      <c r="Q4023" t="str">
        <f t="shared" si="380"/>
        <v>theater</v>
      </c>
      <c r="R4023" t="str">
        <f t="shared" si="381"/>
        <v>plays</v>
      </c>
      <c r="S4023" s="10">
        <f t="shared" si="382"/>
        <v>41878.911550925928</v>
      </c>
      <c r="T4023" s="10">
        <f t="shared" si="38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8226</v>
      </c>
      <c r="I4024">
        <v>1422759240</v>
      </c>
      <c r="J4024">
        <v>1418824867</v>
      </c>
      <c r="K4024" t="b">
        <v>0</v>
      </c>
      <c r="L4024" s="7">
        <v>197</v>
      </c>
      <c r="M4024" t="b">
        <v>0</v>
      </c>
      <c r="N4024" t="s">
        <v>8251</v>
      </c>
      <c r="O4024" s="5">
        <f t="shared" si="384"/>
        <v>69.561111111111103</v>
      </c>
      <c r="P4024" s="6">
        <f t="shared" si="379"/>
        <v>63.558375634517766</v>
      </c>
      <c r="Q4024" t="str">
        <f t="shared" si="380"/>
        <v>theater</v>
      </c>
      <c r="R4024" t="str">
        <f t="shared" si="381"/>
        <v>plays</v>
      </c>
      <c r="S4024" s="10">
        <f t="shared" si="382"/>
        <v>41990.584108796291</v>
      </c>
      <c r="T4024" s="10">
        <f t="shared" si="38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8226</v>
      </c>
      <c r="I4025">
        <v>1458860363</v>
      </c>
      <c r="J4025">
        <v>1454975963</v>
      </c>
      <c r="K4025" t="b">
        <v>0</v>
      </c>
      <c r="L4025" s="7">
        <v>0</v>
      </c>
      <c r="M4025" t="b">
        <v>0</v>
      </c>
      <c r="N4025" t="s">
        <v>8251</v>
      </c>
      <c r="O4025" s="5">
        <f t="shared" si="384"/>
        <v>0</v>
      </c>
      <c r="P4025" s="6">
        <f t="shared" si="379"/>
        <v>0</v>
      </c>
      <c r="Q4025" t="str">
        <f t="shared" si="380"/>
        <v>theater</v>
      </c>
      <c r="R4025" t="str">
        <f t="shared" si="381"/>
        <v>plays</v>
      </c>
      <c r="S4025" s="10">
        <f t="shared" si="382"/>
        <v>42408.999571759254</v>
      </c>
      <c r="T4025" s="10">
        <f t="shared" si="38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8226</v>
      </c>
      <c r="I4026">
        <v>1441037097</v>
      </c>
      <c r="J4026">
        <v>1438445097</v>
      </c>
      <c r="K4026" t="b">
        <v>0</v>
      </c>
      <c r="L4026" s="7">
        <v>1</v>
      </c>
      <c r="M4026" t="b">
        <v>0</v>
      </c>
      <c r="N4026" t="s">
        <v>8251</v>
      </c>
      <c r="O4026" s="5">
        <f t="shared" si="384"/>
        <v>1.25</v>
      </c>
      <c r="P4026" s="6">
        <f t="shared" si="379"/>
        <v>10</v>
      </c>
      <c r="Q4026" t="str">
        <f t="shared" si="380"/>
        <v>theater</v>
      </c>
      <c r="R4026" t="str">
        <f t="shared" si="381"/>
        <v>plays</v>
      </c>
      <c r="S4026" s="10">
        <f t="shared" si="382"/>
        <v>42217.670104166667</v>
      </c>
      <c r="T4026" s="10">
        <f t="shared" si="38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8224</v>
      </c>
      <c r="H4027" t="s">
        <v>8229</v>
      </c>
      <c r="I4027">
        <v>1437889336</v>
      </c>
      <c r="J4027">
        <v>1432705336</v>
      </c>
      <c r="K4027" t="b">
        <v>0</v>
      </c>
      <c r="L4027" s="7">
        <v>4</v>
      </c>
      <c r="M4027" t="b">
        <v>0</v>
      </c>
      <c r="N4027" t="s">
        <v>8251</v>
      </c>
      <c r="O4027" s="5">
        <f t="shared" si="384"/>
        <v>5</v>
      </c>
      <c r="P4027" s="6">
        <f t="shared" si="379"/>
        <v>62.5</v>
      </c>
      <c r="Q4027" t="str">
        <f t="shared" si="380"/>
        <v>theater</v>
      </c>
      <c r="R4027" t="str">
        <f t="shared" si="381"/>
        <v>plays</v>
      </c>
      <c r="S4027" s="10">
        <f t="shared" si="382"/>
        <v>42151.237685185188</v>
      </c>
      <c r="T4027" s="10">
        <f t="shared" si="38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8226</v>
      </c>
      <c r="I4028">
        <v>1449247439</v>
      </c>
      <c r="J4028">
        <v>1444059839</v>
      </c>
      <c r="K4028" t="b">
        <v>0</v>
      </c>
      <c r="L4028" s="7">
        <v>0</v>
      </c>
      <c r="M4028" t="b">
        <v>0</v>
      </c>
      <c r="N4028" t="s">
        <v>8251</v>
      </c>
      <c r="O4028" s="5">
        <f t="shared" si="384"/>
        <v>0</v>
      </c>
      <c r="P4028" s="6">
        <f t="shared" si="379"/>
        <v>0</v>
      </c>
      <c r="Q4028" t="str">
        <f t="shared" si="380"/>
        <v>theater</v>
      </c>
      <c r="R4028" t="str">
        <f t="shared" si="381"/>
        <v>plays</v>
      </c>
      <c r="S4028" s="10">
        <f t="shared" si="382"/>
        <v>42282.655543981484</v>
      </c>
      <c r="T4028" s="10">
        <f t="shared" si="38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8226</v>
      </c>
      <c r="I4029">
        <v>1487811600</v>
      </c>
      <c r="J4029">
        <v>1486077481</v>
      </c>
      <c r="K4029" t="b">
        <v>0</v>
      </c>
      <c r="L4029" s="7">
        <v>7</v>
      </c>
      <c r="M4029" t="b">
        <v>0</v>
      </c>
      <c r="N4029" t="s">
        <v>8251</v>
      </c>
      <c r="O4029" s="5">
        <f t="shared" si="384"/>
        <v>7.166666666666667</v>
      </c>
      <c r="P4029" s="6">
        <f t="shared" si="379"/>
        <v>30.714285714285715</v>
      </c>
      <c r="Q4029" t="str">
        <f t="shared" si="380"/>
        <v>theater</v>
      </c>
      <c r="R4029" t="str">
        <f t="shared" si="381"/>
        <v>plays</v>
      </c>
      <c r="S4029" s="10">
        <f t="shared" si="382"/>
        <v>42768.97084490741</v>
      </c>
      <c r="T4029" s="10">
        <f t="shared" si="38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8226</v>
      </c>
      <c r="I4030">
        <v>1402007500</v>
      </c>
      <c r="J4030">
        <v>1399415500</v>
      </c>
      <c r="K4030" t="b">
        <v>0</v>
      </c>
      <c r="L4030" s="7">
        <v>11</v>
      </c>
      <c r="M4030" t="b">
        <v>0</v>
      </c>
      <c r="N4030" t="s">
        <v>8251</v>
      </c>
      <c r="O4030" s="5">
        <f t="shared" si="384"/>
        <v>28.050000000000004</v>
      </c>
      <c r="P4030" s="6">
        <f t="shared" si="379"/>
        <v>51</v>
      </c>
      <c r="Q4030" t="str">
        <f t="shared" si="380"/>
        <v>theater</v>
      </c>
      <c r="R4030" t="str">
        <f t="shared" si="381"/>
        <v>plays</v>
      </c>
      <c r="S4030" s="10">
        <f t="shared" si="382"/>
        <v>41765.938657407409</v>
      </c>
      <c r="T4030" s="10">
        <f t="shared" si="38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8226</v>
      </c>
      <c r="I4031">
        <v>1450053370</v>
      </c>
      <c r="J4031">
        <v>1447461370</v>
      </c>
      <c r="K4031" t="b">
        <v>0</v>
      </c>
      <c r="L4031" s="7">
        <v>0</v>
      </c>
      <c r="M4031" t="b">
        <v>0</v>
      </c>
      <c r="N4031" t="s">
        <v>8251</v>
      </c>
      <c r="O4031" s="5">
        <f t="shared" si="384"/>
        <v>0</v>
      </c>
      <c r="P4031" s="6">
        <f t="shared" si="379"/>
        <v>0</v>
      </c>
      <c r="Q4031" t="str">
        <f t="shared" si="380"/>
        <v>theater</v>
      </c>
      <c r="R4031" t="str">
        <f t="shared" si="381"/>
        <v>plays</v>
      </c>
      <c r="S4031" s="10">
        <f t="shared" si="382"/>
        <v>42322.025115740747</v>
      </c>
      <c r="T4031" s="10">
        <f t="shared" si="38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8226</v>
      </c>
      <c r="I4032">
        <v>1454525340</v>
      </c>
      <c r="J4032">
        <v>1452008599</v>
      </c>
      <c r="K4032" t="b">
        <v>0</v>
      </c>
      <c r="L4032" s="7">
        <v>6</v>
      </c>
      <c r="M4032" t="b">
        <v>0</v>
      </c>
      <c r="N4032" t="s">
        <v>8251</v>
      </c>
      <c r="O4032" s="5">
        <f t="shared" si="384"/>
        <v>16</v>
      </c>
      <c r="P4032" s="6">
        <f t="shared" si="379"/>
        <v>66.666666666666671</v>
      </c>
      <c r="Q4032" t="str">
        <f t="shared" si="380"/>
        <v>theater</v>
      </c>
      <c r="R4032" t="str">
        <f t="shared" si="381"/>
        <v>plays</v>
      </c>
      <c r="S4032" s="10">
        <f t="shared" si="382"/>
        <v>42374.655081018514</v>
      </c>
      <c r="T4032" s="10">
        <f t="shared" si="38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8226</v>
      </c>
      <c r="I4033">
        <v>1418914964</v>
      </c>
      <c r="J4033">
        <v>1414591364</v>
      </c>
      <c r="K4033" t="b">
        <v>0</v>
      </c>
      <c r="L4033" s="7">
        <v>0</v>
      </c>
      <c r="M4033" t="b">
        <v>0</v>
      </c>
      <c r="N4033" t="s">
        <v>8251</v>
      </c>
      <c r="O4033" s="5">
        <f t="shared" si="384"/>
        <v>0</v>
      </c>
      <c r="P4033" s="6">
        <f t="shared" si="379"/>
        <v>0</v>
      </c>
      <c r="Q4033" t="str">
        <f t="shared" si="380"/>
        <v>theater</v>
      </c>
      <c r="R4033" t="str">
        <f t="shared" si="381"/>
        <v>plays</v>
      </c>
      <c r="S4033" s="10">
        <f t="shared" si="382"/>
        <v>41941.585231481484</v>
      </c>
      <c r="T4033" s="10">
        <f t="shared" si="38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8226</v>
      </c>
      <c r="I4034">
        <v>1450211116</v>
      </c>
      <c r="J4034">
        <v>1445023516</v>
      </c>
      <c r="K4034" t="b">
        <v>0</v>
      </c>
      <c r="L4034" s="7">
        <v>7</v>
      </c>
      <c r="M4034" t="b">
        <v>0</v>
      </c>
      <c r="N4034" t="s">
        <v>8251</v>
      </c>
      <c r="O4034" s="5">
        <f t="shared" si="384"/>
        <v>6.8287037037037033</v>
      </c>
      <c r="P4034" s="6">
        <f t="shared" si="379"/>
        <v>59</v>
      </c>
      <c r="Q4034" t="str">
        <f t="shared" si="380"/>
        <v>theater</v>
      </c>
      <c r="R4034" t="str">
        <f t="shared" si="381"/>
        <v>plays</v>
      </c>
      <c r="S4034" s="10">
        <f t="shared" si="382"/>
        <v>42293.809212962966</v>
      </c>
      <c r="T4034" s="10">
        <f t="shared" si="38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8224</v>
      </c>
      <c r="H4035" t="s">
        <v>8227</v>
      </c>
      <c r="I4035">
        <v>1475398800</v>
      </c>
      <c r="J4035">
        <v>1472711224</v>
      </c>
      <c r="K4035" t="b">
        <v>0</v>
      </c>
      <c r="L4035" s="7">
        <v>94</v>
      </c>
      <c r="M4035" t="b">
        <v>0</v>
      </c>
      <c r="N4035" t="s">
        <v>8251</v>
      </c>
      <c r="O4035" s="5">
        <f t="shared" si="384"/>
        <v>25.698702928870294</v>
      </c>
      <c r="P4035" s="6">
        <f t="shared" ref="P4035:P4098" si="385">IF(L4035,E4035/L4035,0)</f>
        <v>65.340319148936175</v>
      </c>
      <c r="Q4035" t="str">
        <f t="shared" ref="Q4035:Q4098" si="386">LEFT(N4035,SEARCH("/",N4035,1)-1)</f>
        <v>theater</v>
      </c>
      <c r="R4035" t="str">
        <f t="shared" ref="R4035:R4098" si="387">RIGHT(N4035,LEN(N4035)-SEARCH("/",N4035))</f>
        <v>plays</v>
      </c>
      <c r="S4035" s="10">
        <f t="shared" ref="S4035:S4098" si="388">(((J4035/60)/60/24)+DATE(1970,1,1))</f>
        <v>42614.268796296295</v>
      </c>
      <c r="T4035" s="10">
        <f t="shared" ref="T4035:T4098" si="389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8226</v>
      </c>
      <c r="I4036">
        <v>1428097450</v>
      </c>
      <c r="J4036">
        <v>1425509050</v>
      </c>
      <c r="K4036" t="b">
        <v>0</v>
      </c>
      <c r="L4036" s="7">
        <v>2</v>
      </c>
      <c r="M4036" t="b">
        <v>0</v>
      </c>
      <c r="N4036" t="s">
        <v>8251</v>
      </c>
      <c r="O4036" s="5">
        <f t="shared" si="384"/>
        <v>1.4814814814814816</v>
      </c>
      <c r="P4036" s="6">
        <f t="shared" si="385"/>
        <v>100</v>
      </c>
      <c r="Q4036" t="str">
        <f t="shared" si="386"/>
        <v>theater</v>
      </c>
      <c r="R4036" t="str">
        <f t="shared" si="387"/>
        <v>plays</v>
      </c>
      <c r="S4036" s="10">
        <f t="shared" si="388"/>
        <v>42067.947337962964</v>
      </c>
      <c r="T4036" s="10">
        <f t="shared" si="38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8226</v>
      </c>
      <c r="I4037">
        <v>1413925887</v>
      </c>
      <c r="J4037">
        <v>1411333887</v>
      </c>
      <c r="K4037" t="b">
        <v>0</v>
      </c>
      <c r="L4037" s="7">
        <v>25</v>
      </c>
      <c r="M4037" t="b">
        <v>0</v>
      </c>
      <c r="N4037" t="s">
        <v>8251</v>
      </c>
      <c r="O4037" s="5">
        <f t="shared" si="384"/>
        <v>36.85</v>
      </c>
      <c r="P4037" s="6">
        <f t="shared" si="385"/>
        <v>147.4</v>
      </c>
      <c r="Q4037" t="str">
        <f t="shared" si="386"/>
        <v>theater</v>
      </c>
      <c r="R4037" t="str">
        <f t="shared" si="387"/>
        <v>plays</v>
      </c>
      <c r="S4037" s="10">
        <f t="shared" si="388"/>
        <v>41903.882951388885</v>
      </c>
      <c r="T4037" s="10">
        <f t="shared" si="38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8226</v>
      </c>
      <c r="I4038">
        <v>1404253800</v>
      </c>
      <c r="J4038">
        <v>1402784964</v>
      </c>
      <c r="K4038" t="b">
        <v>0</v>
      </c>
      <c r="L4038" s="7">
        <v>17</v>
      </c>
      <c r="M4038" t="b">
        <v>0</v>
      </c>
      <c r="N4038" t="s">
        <v>8251</v>
      </c>
      <c r="O4038" s="5">
        <f t="shared" si="384"/>
        <v>47.05</v>
      </c>
      <c r="P4038" s="6">
        <f t="shared" si="385"/>
        <v>166.05882352941177</v>
      </c>
      <c r="Q4038" t="str">
        <f t="shared" si="386"/>
        <v>theater</v>
      </c>
      <c r="R4038" t="str">
        <f t="shared" si="387"/>
        <v>plays</v>
      </c>
      <c r="S4038" s="10">
        <f t="shared" si="388"/>
        <v>41804.937083333331</v>
      </c>
      <c r="T4038" s="10">
        <f t="shared" si="38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8226</v>
      </c>
      <c r="I4039">
        <v>1464099900</v>
      </c>
      <c r="J4039">
        <v>1462585315</v>
      </c>
      <c r="K4039" t="b">
        <v>0</v>
      </c>
      <c r="L4039" s="7">
        <v>2</v>
      </c>
      <c r="M4039" t="b">
        <v>0</v>
      </c>
      <c r="N4039" t="s">
        <v>8251</v>
      </c>
      <c r="O4039" s="5">
        <f t="shared" si="384"/>
        <v>11.428571428571429</v>
      </c>
      <c r="P4039" s="6">
        <f t="shared" si="385"/>
        <v>40</v>
      </c>
      <c r="Q4039" t="str">
        <f t="shared" si="386"/>
        <v>theater</v>
      </c>
      <c r="R4039" t="str">
        <f t="shared" si="387"/>
        <v>plays</v>
      </c>
      <c r="S4039" s="10">
        <f t="shared" si="388"/>
        <v>42497.070775462969</v>
      </c>
      <c r="T4039" s="10">
        <f t="shared" si="38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8226</v>
      </c>
      <c r="I4040">
        <v>1413573010</v>
      </c>
      <c r="J4040">
        <v>1408389010</v>
      </c>
      <c r="K4040" t="b">
        <v>0</v>
      </c>
      <c r="L4040" s="7">
        <v>4</v>
      </c>
      <c r="M4040" t="b">
        <v>0</v>
      </c>
      <c r="N4040" t="s">
        <v>8251</v>
      </c>
      <c r="O4040" s="5">
        <f t="shared" si="384"/>
        <v>12.04</v>
      </c>
      <c r="P4040" s="6">
        <f t="shared" si="385"/>
        <v>75.25</v>
      </c>
      <c r="Q4040" t="str">
        <f t="shared" si="386"/>
        <v>theater</v>
      </c>
      <c r="R4040" t="str">
        <f t="shared" si="387"/>
        <v>plays</v>
      </c>
      <c r="S4040" s="10">
        <f t="shared" si="388"/>
        <v>41869.798726851855</v>
      </c>
      <c r="T4040" s="10">
        <f t="shared" si="38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8226</v>
      </c>
      <c r="I4041">
        <v>1448949540</v>
      </c>
      <c r="J4041">
        <v>1446048367</v>
      </c>
      <c r="K4041" t="b">
        <v>0</v>
      </c>
      <c r="L4041" s="7">
        <v>5</v>
      </c>
      <c r="M4041" t="b">
        <v>0</v>
      </c>
      <c r="N4041" t="s">
        <v>8251</v>
      </c>
      <c r="O4041" s="5">
        <f t="shared" si="384"/>
        <v>60</v>
      </c>
      <c r="P4041" s="6">
        <f t="shared" si="385"/>
        <v>60</v>
      </c>
      <c r="Q4041" t="str">
        <f t="shared" si="386"/>
        <v>theater</v>
      </c>
      <c r="R4041" t="str">
        <f t="shared" si="387"/>
        <v>plays</v>
      </c>
      <c r="S4041" s="10">
        <f t="shared" si="388"/>
        <v>42305.670914351853</v>
      </c>
      <c r="T4041" s="10">
        <f t="shared" si="38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8226</v>
      </c>
      <c r="I4042">
        <v>1437188400</v>
      </c>
      <c r="J4042">
        <v>1432100004</v>
      </c>
      <c r="K4042" t="b">
        <v>0</v>
      </c>
      <c r="L4042" s="7">
        <v>2</v>
      </c>
      <c r="M4042" t="b">
        <v>0</v>
      </c>
      <c r="N4042" t="s">
        <v>8251</v>
      </c>
      <c r="O4042" s="5">
        <f t="shared" si="384"/>
        <v>31.25</v>
      </c>
      <c r="P4042" s="6">
        <f t="shared" si="385"/>
        <v>1250</v>
      </c>
      <c r="Q4042" t="str">
        <f t="shared" si="386"/>
        <v>theater</v>
      </c>
      <c r="R4042" t="str">
        <f t="shared" si="387"/>
        <v>plays</v>
      </c>
      <c r="S4042" s="10">
        <f t="shared" si="388"/>
        <v>42144.231527777782</v>
      </c>
      <c r="T4042" s="10">
        <f t="shared" si="38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8224</v>
      </c>
      <c r="H4043" t="s">
        <v>8227</v>
      </c>
      <c r="I4043">
        <v>1473160954</v>
      </c>
      <c r="J4043">
        <v>1467976954</v>
      </c>
      <c r="K4043" t="b">
        <v>0</v>
      </c>
      <c r="L4043" s="7">
        <v>2</v>
      </c>
      <c r="M4043" t="b">
        <v>0</v>
      </c>
      <c r="N4043" t="s">
        <v>8251</v>
      </c>
      <c r="O4043" s="5">
        <f t="shared" ref="O4043:O4083" si="390">(E4043/D4043)*100</f>
        <v>0.42</v>
      </c>
      <c r="P4043" s="6">
        <f t="shared" si="385"/>
        <v>10.5</v>
      </c>
      <c r="Q4043" t="str">
        <f t="shared" si="386"/>
        <v>theater</v>
      </c>
      <c r="R4043" t="str">
        <f t="shared" si="387"/>
        <v>plays</v>
      </c>
      <c r="S4043" s="10">
        <f t="shared" si="388"/>
        <v>42559.474004629628</v>
      </c>
      <c r="T4043" s="10">
        <f t="shared" si="38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8226</v>
      </c>
      <c r="I4044">
        <v>1421781360</v>
      </c>
      <c r="J4044">
        <v>1419213664</v>
      </c>
      <c r="K4044" t="b">
        <v>0</v>
      </c>
      <c r="L4044" s="7">
        <v>3</v>
      </c>
      <c r="M4044" t="b">
        <v>0</v>
      </c>
      <c r="N4044" t="s">
        <v>8251</v>
      </c>
      <c r="O4044" s="5">
        <f t="shared" si="390"/>
        <v>0.21</v>
      </c>
      <c r="P4044" s="6">
        <f t="shared" si="385"/>
        <v>7</v>
      </c>
      <c r="Q4044" t="str">
        <f t="shared" si="386"/>
        <v>theater</v>
      </c>
      <c r="R4044" t="str">
        <f t="shared" si="387"/>
        <v>plays</v>
      </c>
      <c r="S4044" s="10">
        <f t="shared" si="388"/>
        <v>41995.084074074075</v>
      </c>
      <c r="T4044" s="10">
        <f t="shared" si="38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8224</v>
      </c>
      <c r="H4045" t="s">
        <v>8231</v>
      </c>
      <c r="I4045">
        <v>1416524325</v>
      </c>
      <c r="J4045">
        <v>1415228325</v>
      </c>
      <c r="K4045" t="b">
        <v>0</v>
      </c>
      <c r="L4045" s="7">
        <v>0</v>
      </c>
      <c r="M4045" t="b">
        <v>0</v>
      </c>
      <c r="N4045" t="s">
        <v>8251</v>
      </c>
      <c r="O4045" s="5">
        <f t="shared" si="390"/>
        <v>0</v>
      </c>
      <c r="P4045" s="6">
        <f t="shared" si="385"/>
        <v>0</v>
      </c>
      <c r="Q4045" t="str">
        <f t="shared" si="386"/>
        <v>theater</v>
      </c>
      <c r="R4045" t="str">
        <f t="shared" si="387"/>
        <v>plays</v>
      </c>
      <c r="S4045" s="10">
        <f t="shared" si="388"/>
        <v>41948.957465277781</v>
      </c>
      <c r="T4045" s="10">
        <f t="shared" si="38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8226</v>
      </c>
      <c r="I4046">
        <v>1428642000</v>
      </c>
      <c r="J4046">
        <v>1426050982</v>
      </c>
      <c r="K4046" t="b">
        <v>0</v>
      </c>
      <c r="L4046" s="7">
        <v>4</v>
      </c>
      <c r="M4046" t="b">
        <v>0</v>
      </c>
      <c r="N4046" t="s">
        <v>8251</v>
      </c>
      <c r="O4046" s="5">
        <f t="shared" si="390"/>
        <v>37.5</v>
      </c>
      <c r="P4046" s="6">
        <f t="shared" si="385"/>
        <v>56.25</v>
      </c>
      <c r="Q4046" t="str">
        <f t="shared" si="386"/>
        <v>theater</v>
      </c>
      <c r="R4046" t="str">
        <f t="shared" si="387"/>
        <v>plays</v>
      </c>
      <c r="S4046" s="10">
        <f t="shared" si="388"/>
        <v>42074.219699074078</v>
      </c>
      <c r="T4046" s="10">
        <f t="shared" si="38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8224</v>
      </c>
      <c r="H4047" t="s">
        <v>8228</v>
      </c>
      <c r="I4047">
        <v>1408596589</v>
      </c>
      <c r="J4047">
        <v>1406004589</v>
      </c>
      <c r="K4047" t="b">
        <v>0</v>
      </c>
      <c r="L4047" s="7">
        <v>1</v>
      </c>
      <c r="M4047" t="b">
        <v>0</v>
      </c>
      <c r="N4047" t="s">
        <v>8251</v>
      </c>
      <c r="O4047" s="5">
        <f t="shared" si="390"/>
        <v>0.02</v>
      </c>
      <c r="P4047" s="6">
        <f t="shared" si="385"/>
        <v>1</v>
      </c>
      <c r="Q4047" t="str">
        <f t="shared" si="386"/>
        <v>theater</v>
      </c>
      <c r="R4047" t="str">
        <f t="shared" si="387"/>
        <v>plays</v>
      </c>
      <c r="S4047" s="10">
        <f t="shared" si="388"/>
        <v>41842.201261574075</v>
      </c>
      <c r="T4047" s="10">
        <f t="shared" si="38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8226</v>
      </c>
      <c r="I4048">
        <v>1413992210</v>
      </c>
      <c r="J4048">
        <v>1411400210</v>
      </c>
      <c r="K4048" t="b">
        <v>0</v>
      </c>
      <c r="L4048" s="7">
        <v>12</v>
      </c>
      <c r="M4048" t="b">
        <v>0</v>
      </c>
      <c r="N4048" t="s">
        <v>8251</v>
      </c>
      <c r="O4048" s="5">
        <f t="shared" si="390"/>
        <v>8.2142857142857135</v>
      </c>
      <c r="P4048" s="6">
        <f t="shared" si="385"/>
        <v>38.333333333333336</v>
      </c>
      <c r="Q4048" t="str">
        <f t="shared" si="386"/>
        <v>theater</v>
      </c>
      <c r="R4048" t="str">
        <f t="shared" si="387"/>
        <v>plays</v>
      </c>
      <c r="S4048" s="10">
        <f t="shared" si="388"/>
        <v>41904.650578703702</v>
      </c>
      <c r="T4048" s="10">
        <f t="shared" si="38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8226</v>
      </c>
      <c r="I4049">
        <v>1420938000</v>
      </c>
      <c r="J4049">
        <v>1418862743</v>
      </c>
      <c r="K4049" t="b">
        <v>0</v>
      </c>
      <c r="L4049" s="7">
        <v>4</v>
      </c>
      <c r="M4049" t="b">
        <v>0</v>
      </c>
      <c r="N4049" t="s">
        <v>8251</v>
      </c>
      <c r="O4049" s="5">
        <f t="shared" si="390"/>
        <v>2.1999999999999997</v>
      </c>
      <c r="P4049" s="6">
        <f t="shared" si="385"/>
        <v>27.5</v>
      </c>
      <c r="Q4049" t="str">
        <f t="shared" si="386"/>
        <v>theater</v>
      </c>
      <c r="R4049" t="str">
        <f t="shared" si="387"/>
        <v>plays</v>
      </c>
      <c r="S4049" s="10">
        <f t="shared" si="388"/>
        <v>41991.022488425922</v>
      </c>
      <c r="T4049" s="10">
        <f t="shared" si="38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8224</v>
      </c>
      <c r="H4050" t="s">
        <v>8227</v>
      </c>
      <c r="I4050">
        <v>1460373187</v>
      </c>
      <c r="J4050">
        <v>1457352787</v>
      </c>
      <c r="K4050" t="b">
        <v>0</v>
      </c>
      <c r="L4050" s="7">
        <v>91</v>
      </c>
      <c r="M4050" t="b">
        <v>0</v>
      </c>
      <c r="N4050" t="s">
        <v>8251</v>
      </c>
      <c r="O4050" s="5">
        <f t="shared" si="390"/>
        <v>17.652941176470588</v>
      </c>
      <c r="P4050" s="6">
        <f t="shared" si="385"/>
        <v>32.978021978021978</v>
      </c>
      <c r="Q4050" t="str">
        <f t="shared" si="386"/>
        <v>theater</v>
      </c>
      <c r="R4050" t="str">
        <f t="shared" si="387"/>
        <v>plays</v>
      </c>
      <c r="S4050" s="10">
        <f t="shared" si="388"/>
        <v>42436.509108796294</v>
      </c>
      <c r="T4050" s="10">
        <f t="shared" si="38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8226</v>
      </c>
      <c r="I4051">
        <v>1436914815</v>
      </c>
      <c r="J4051">
        <v>1434322815</v>
      </c>
      <c r="K4051" t="b">
        <v>0</v>
      </c>
      <c r="L4051" s="7">
        <v>1</v>
      </c>
      <c r="M4051" t="b">
        <v>0</v>
      </c>
      <c r="N4051" t="s">
        <v>8251</v>
      </c>
      <c r="O4051" s="5">
        <f t="shared" si="390"/>
        <v>0.08</v>
      </c>
      <c r="P4051" s="6">
        <f t="shared" si="385"/>
        <v>16</v>
      </c>
      <c r="Q4051" t="str">
        <f t="shared" si="386"/>
        <v>theater</v>
      </c>
      <c r="R4051" t="str">
        <f t="shared" si="387"/>
        <v>plays</v>
      </c>
      <c r="S4051" s="10">
        <f t="shared" si="388"/>
        <v>42169.958506944444</v>
      </c>
      <c r="T4051" s="10">
        <f t="shared" si="38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8226</v>
      </c>
      <c r="I4052">
        <v>1414077391</v>
      </c>
      <c r="J4052">
        <v>1411485391</v>
      </c>
      <c r="K4052" t="b">
        <v>0</v>
      </c>
      <c r="L4052" s="7">
        <v>1</v>
      </c>
      <c r="M4052" t="b">
        <v>0</v>
      </c>
      <c r="N4052" t="s">
        <v>8251</v>
      </c>
      <c r="O4052" s="5">
        <f t="shared" si="390"/>
        <v>6.6666666666666666E-2</v>
      </c>
      <c r="P4052" s="6">
        <f t="shared" si="385"/>
        <v>1</v>
      </c>
      <c r="Q4052" t="str">
        <f t="shared" si="386"/>
        <v>theater</v>
      </c>
      <c r="R4052" t="str">
        <f t="shared" si="387"/>
        <v>plays</v>
      </c>
      <c r="S4052" s="10">
        <f t="shared" si="388"/>
        <v>41905.636469907404</v>
      </c>
      <c r="T4052" s="10">
        <f t="shared" si="38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8226</v>
      </c>
      <c r="I4053">
        <v>1399618380</v>
      </c>
      <c r="J4053">
        <v>1399058797</v>
      </c>
      <c r="K4053" t="b">
        <v>0</v>
      </c>
      <c r="L4053" s="7">
        <v>0</v>
      </c>
      <c r="M4053" t="b">
        <v>0</v>
      </c>
      <c r="N4053" t="s">
        <v>8251</v>
      </c>
      <c r="O4053" s="5">
        <f t="shared" si="390"/>
        <v>0</v>
      </c>
      <c r="P4053" s="6">
        <f t="shared" si="385"/>
        <v>0</v>
      </c>
      <c r="Q4053" t="str">
        <f t="shared" si="386"/>
        <v>theater</v>
      </c>
      <c r="R4053" t="str">
        <f t="shared" si="387"/>
        <v>plays</v>
      </c>
      <c r="S4053" s="10">
        <f t="shared" si="388"/>
        <v>41761.810150462967</v>
      </c>
      <c r="T4053" s="10">
        <f t="shared" si="38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8226</v>
      </c>
      <c r="I4054">
        <v>1413234316</v>
      </c>
      <c r="J4054">
        <v>1408050316</v>
      </c>
      <c r="K4054" t="b">
        <v>0</v>
      </c>
      <c r="L4054" s="7">
        <v>13</v>
      </c>
      <c r="M4054" t="b">
        <v>0</v>
      </c>
      <c r="N4054" t="s">
        <v>8251</v>
      </c>
      <c r="O4054" s="5">
        <f t="shared" si="390"/>
        <v>37.533333333333339</v>
      </c>
      <c r="P4054" s="6">
        <f t="shared" si="385"/>
        <v>86.615384615384613</v>
      </c>
      <c r="Q4054" t="str">
        <f t="shared" si="386"/>
        <v>theater</v>
      </c>
      <c r="R4054" t="str">
        <f t="shared" si="387"/>
        <v>plays</v>
      </c>
      <c r="S4054" s="10">
        <f t="shared" si="388"/>
        <v>41865.878657407404</v>
      </c>
      <c r="T4054" s="10">
        <f t="shared" si="38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8224</v>
      </c>
      <c r="H4055" t="s">
        <v>8227</v>
      </c>
      <c r="I4055">
        <v>1416081600</v>
      </c>
      <c r="J4055">
        <v>1413477228</v>
      </c>
      <c r="K4055" t="b">
        <v>0</v>
      </c>
      <c r="L4055" s="7">
        <v>2</v>
      </c>
      <c r="M4055" t="b">
        <v>0</v>
      </c>
      <c r="N4055" t="s">
        <v>8251</v>
      </c>
      <c r="O4055" s="5">
        <f t="shared" si="390"/>
        <v>22</v>
      </c>
      <c r="P4055" s="6">
        <f t="shared" si="385"/>
        <v>55</v>
      </c>
      <c r="Q4055" t="str">
        <f t="shared" si="386"/>
        <v>theater</v>
      </c>
      <c r="R4055" t="str">
        <f t="shared" si="387"/>
        <v>plays</v>
      </c>
      <c r="S4055" s="10">
        <f t="shared" si="388"/>
        <v>41928.690138888887</v>
      </c>
      <c r="T4055" s="10">
        <f t="shared" si="38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8226</v>
      </c>
      <c r="I4056">
        <v>1475294400</v>
      </c>
      <c r="J4056">
        <v>1472674285</v>
      </c>
      <c r="K4056" t="b">
        <v>0</v>
      </c>
      <c r="L4056" s="7">
        <v>0</v>
      </c>
      <c r="M4056" t="b">
        <v>0</v>
      </c>
      <c r="N4056" t="s">
        <v>8251</v>
      </c>
      <c r="O4056" s="5">
        <f t="shared" si="390"/>
        <v>0</v>
      </c>
      <c r="P4056" s="6">
        <f t="shared" si="385"/>
        <v>0</v>
      </c>
      <c r="Q4056" t="str">
        <f t="shared" si="386"/>
        <v>theater</v>
      </c>
      <c r="R4056" t="str">
        <f t="shared" si="387"/>
        <v>plays</v>
      </c>
      <c r="S4056" s="10">
        <f t="shared" si="388"/>
        <v>42613.841261574074</v>
      </c>
      <c r="T4056" s="10">
        <f t="shared" si="38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8224</v>
      </c>
      <c r="H4057" t="s">
        <v>8227</v>
      </c>
      <c r="I4057">
        <v>1403192031</v>
      </c>
      <c r="J4057">
        <v>1400600031</v>
      </c>
      <c r="K4057" t="b">
        <v>0</v>
      </c>
      <c r="L4057" s="7">
        <v>21</v>
      </c>
      <c r="M4057" t="b">
        <v>0</v>
      </c>
      <c r="N4057" t="s">
        <v>8251</v>
      </c>
      <c r="O4057" s="5">
        <f t="shared" si="390"/>
        <v>17.62</v>
      </c>
      <c r="P4057" s="6">
        <f t="shared" si="385"/>
        <v>41.952380952380949</v>
      </c>
      <c r="Q4057" t="str">
        <f t="shared" si="386"/>
        <v>theater</v>
      </c>
      <c r="R4057" t="str">
        <f t="shared" si="387"/>
        <v>plays</v>
      </c>
      <c r="S4057" s="10">
        <f t="shared" si="388"/>
        <v>41779.648506944446</v>
      </c>
      <c r="T4057" s="10">
        <f t="shared" si="38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8226</v>
      </c>
      <c r="I4058">
        <v>1467575940</v>
      </c>
      <c r="J4058">
        <v>1465856639</v>
      </c>
      <c r="K4058" t="b">
        <v>0</v>
      </c>
      <c r="L4058" s="7">
        <v>9</v>
      </c>
      <c r="M4058" t="b">
        <v>0</v>
      </c>
      <c r="N4058" t="s">
        <v>8251</v>
      </c>
      <c r="O4058" s="5">
        <f t="shared" si="390"/>
        <v>53</v>
      </c>
      <c r="P4058" s="6">
        <f t="shared" si="385"/>
        <v>88.333333333333329</v>
      </c>
      <c r="Q4058" t="str">
        <f t="shared" si="386"/>
        <v>theater</v>
      </c>
      <c r="R4058" t="str">
        <f t="shared" si="387"/>
        <v>plays</v>
      </c>
      <c r="S4058" s="10">
        <f t="shared" si="388"/>
        <v>42534.933321759265</v>
      </c>
      <c r="T4058" s="10">
        <f t="shared" si="38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8224</v>
      </c>
      <c r="H4059" t="s">
        <v>8227</v>
      </c>
      <c r="I4059">
        <v>1448492400</v>
      </c>
      <c r="J4059">
        <v>1446506080</v>
      </c>
      <c r="K4059" t="b">
        <v>0</v>
      </c>
      <c r="L4059" s="7">
        <v>6</v>
      </c>
      <c r="M4059" t="b">
        <v>0</v>
      </c>
      <c r="N4059" t="s">
        <v>8251</v>
      </c>
      <c r="O4059" s="5">
        <f t="shared" si="390"/>
        <v>22.142857142857142</v>
      </c>
      <c r="P4059" s="6">
        <f t="shared" si="385"/>
        <v>129.16666666666666</v>
      </c>
      <c r="Q4059" t="str">
        <f t="shared" si="386"/>
        <v>theater</v>
      </c>
      <c r="R4059" t="str">
        <f t="shared" si="387"/>
        <v>plays</v>
      </c>
      <c r="S4059" s="10">
        <f t="shared" si="388"/>
        <v>42310.968518518523</v>
      </c>
      <c r="T4059" s="10">
        <f t="shared" si="38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8226</v>
      </c>
      <c r="I4060">
        <v>1459483140</v>
      </c>
      <c r="J4060">
        <v>1458178044</v>
      </c>
      <c r="K4060" t="b">
        <v>0</v>
      </c>
      <c r="L4060" s="7">
        <v>4</v>
      </c>
      <c r="M4060" t="b">
        <v>0</v>
      </c>
      <c r="N4060" t="s">
        <v>8251</v>
      </c>
      <c r="O4060" s="5">
        <f t="shared" si="390"/>
        <v>2.5333333333333332</v>
      </c>
      <c r="P4060" s="6">
        <f t="shared" si="385"/>
        <v>23.75</v>
      </c>
      <c r="Q4060" t="str">
        <f t="shared" si="386"/>
        <v>theater</v>
      </c>
      <c r="R4060" t="str">
        <f t="shared" si="387"/>
        <v>plays</v>
      </c>
      <c r="S4060" s="10">
        <f t="shared" si="388"/>
        <v>42446.060694444444</v>
      </c>
      <c r="T4060" s="10">
        <f t="shared" si="38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8224</v>
      </c>
      <c r="H4061" t="s">
        <v>8231</v>
      </c>
      <c r="I4061">
        <v>1410836400</v>
      </c>
      <c r="J4061">
        <v>1408116152</v>
      </c>
      <c r="K4061" t="b">
        <v>0</v>
      </c>
      <c r="L4061" s="7">
        <v>7</v>
      </c>
      <c r="M4061" t="b">
        <v>0</v>
      </c>
      <c r="N4061" t="s">
        <v>8251</v>
      </c>
      <c r="O4061" s="5">
        <f t="shared" si="390"/>
        <v>2.5</v>
      </c>
      <c r="P4061" s="6">
        <f t="shared" si="385"/>
        <v>35.714285714285715</v>
      </c>
      <c r="Q4061" t="str">
        <f t="shared" si="386"/>
        <v>theater</v>
      </c>
      <c r="R4061" t="str">
        <f t="shared" si="387"/>
        <v>plays</v>
      </c>
      <c r="S4061" s="10">
        <f t="shared" si="388"/>
        <v>41866.640648148146</v>
      </c>
      <c r="T4061" s="10">
        <f t="shared" si="38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8224</v>
      </c>
      <c r="H4062" t="s">
        <v>8231</v>
      </c>
      <c r="I4062">
        <v>1403539200</v>
      </c>
      <c r="J4062">
        <v>1400604056</v>
      </c>
      <c r="K4062" t="b">
        <v>0</v>
      </c>
      <c r="L4062" s="7">
        <v>5</v>
      </c>
      <c r="M4062" t="b">
        <v>0</v>
      </c>
      <c r="N4062" t="s">
        <v>8251</v>
      </c>
      <c r="O4062" s="5">
        <f t="shared" si="390"/>
        <v>2.85</v>
      </c>
      <c r="P4062" s="6">
        <f t="shared" si="385"/>
        <v>57</v>
      </c>
      <c r="Q4062" t="str">
        <f t="shared" si="386"/>
        <v>theater</v>
      </c>
      <c r="R4062" t="str">
        <f t="shared" si="387"/>
        <v>plays</v>
      </c>
      <c r="S4062" s="10">
        <f t="shared" si="388"/>
        <v>41779.695092592592</v>
      </c>
      <c r="T4062" s="10">
        <f t="shared" si="38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8226</v>
      </c>
      <c r="I4063">
        <v>1461205423</v>
      </c>
      <c r="J4063">
        <v>1456025023</v>
      </c>
      <c r="K4063" t="b">
        <v>0</v>
      </c>
      <c r="L4063" s="7">
        <v>0</v>
      </c>
      <c r="M4063" t="b">
        <v>0</v>
      </c>
      <c r="N4063" t="s">
        <v>8251</v>
      </c>
      <c r="O4063" s="5">
        <f t="shared" si="390"/>
        <v>0</v>
      </c>
      <c r="P4063" s="6">
        <f t="shared" si="385"/>
        <v>0</v>
      </c>
      <c r="Q4063" t="str">
        <f t="shared" si="386"/>
        <v>theater</v>
      </c>
      <c r="R4063" t="str">
        <f t="shared" si="387"/>
        <v>plays</v>
      </c>
      <c r="S4063" s="10">
        <f t="shared" si="388"/>
        <v>42421.141469907408</v>
      </c>
      <c r="T4063" s="10">
        <f t="shared" si="38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8226</v>
      </c>
      <c r="I4064">
        <v>1467481468</v>
      </c>
      <c r="J4064">
        <v>1464889468</v>
      </c>
      <c r="K4064" t="b">
        <v>0</v>
      </c>
      <c r="L4064" s="7">
        <v>3</v>
      </c>
      <c r="M4064" t="b">
        <v>0</v>
      </c>
      <c r="N4064" t="s">
        <v>8251</v>
      </c>
      <c r="O4064" s="5">
        <f t="shared" si="390"/>
        <v>2.4500000000000002</v>
      </c>
      <c r="P4064" s="6">
        <f t="shared" si="385"/>
        <v>163.33333333333334</v>
      </c>
      <c r="Q4064" t="str">
        <f t="shared" si="386"/>
        <v>theater</v>
      </c>
      <c r="R4064" t="str">
        <f t="shared" si="387"/>
        <v>plays</v>
      </c>
      <c r="S4064" s="10">
        <f t="shared" si="388"/>
        <v>42523.739212962959</v>
      </c>
      <c r="T4064" s="10">
        <f t="shared" si="38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8224</v>
      </c>
      <c r="H4065" t="s">
        <v>8227</v>
      </c>
      <c r="I4065">
        <v>1403886084</v>
      </c>
      <c r="J4065">
        <v>1401294084</v>
      </c>
      <c r="K4065" t="b">
        <v>0</v>
      </c>
      <c r="L4065" s="7">
        <v>9</v>
      </c>
      <c r="M4065" t="b">
        <v>0</v>
      </c>
      <c r="N4065" t="s">
        <v>8251</v>
      </c>
      <c r="O4065" s="5">
        <f t="shared" si="390"/>
        <v>1.4210526315789473</v>
      </c>
      <c r="P4065" s="6">
        <f t="shared" si="385"/>
        <v>15</v>
      </c>
      <c r="Q4065" t="str">
        <f t="shared" si="386"/>
        <v>theater</v>
      </c>
      <c r="R4065" t="str">
        <f t="shared" si="387"/>
        <v>plays</v>
      </c>
      <c r="S4065" s="10">
        <f t="shared" si="388"/>
        <v>41787.681527777779</v>
      </c>
      <c r="T4065" s="10">
        <f t="shared" si="38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8224</v>
      </c>
      <c r="H4066" t="s">
        <v>8228</v>
      </c>
      <c r="I4066">
        <v>1430316426</v>
      </c>
      <c r="J4066">
        <v>1427724426</v>
      </c>
      <c r="K4066" t="b">
        <v>0</v>
      </c>
      <c r="L4066" s="7">
        <v>6</v>
      </c>
      <c r="M4066" t="b">
        <v>0</v>
      </c>
      <c r="N4066" t="s">
        <v>8251</v>
      </c>
      <c r="O4066" s="5">
        <f t="shared" si="390"/>
        <v>19.25</v>
      </c>
      <c r="P4066" s="6">
        <f t="shared" si="385"/>
        <v>64.166666666666671</v>
      </c>
      <c r="Q4066" t="str">
        <f t="shared" si="386"/>
        <v>theater</v>
      </c>
      <c r="R4066" t="str">
        <f t="shared" si="387"/>
        <v>plays</v>
      </c>
      <c r="S4066" s="10">
        <f t="shared" si="388"/>
        <v>42093.588263888887</v>
      </c>
      <c r="T4066" s="10">
        <f t="shared" si="38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8226</v>
      </c>
      <c r="I4067">
        <v>1407883811</v>
      </c>
      <c r="J4067">
        <v>1405291811</v>
      </c>
      <c r="K4067" t="b">
        <v>0</v>
      </c>
      <c r="L4067" s="7">
        <v>4</v>
      </c>
      <c r="M4067" t="b">
        <v>0</v>
      </c>
      <c r="N4067" t="s">
        <v>8251</v>
      </c>
      <c r="O4067" s="5">
        <f t="shared" si="390"/>
        <v>0.67500000000000004</v>
      </c>
      <c r="P4067" s="6">
        <f t="shared" si="385"/>
        <v>6.75</v>
      </c>
      <c r="Q4067" t="str">
        <f t="shared" si="386"/>
        <v>theater</v>
      </c>
      <c r="R4067" t="str">
        <f t="shared" si="387"/>
        <v>plays</v>
      </c>
      <c r="S4067" s="10">
        <f t="shared" si="388"/>
        <v>41833.951516203706</v>
      </c>
      <c r="T4067" s="10">
        <f t="shared" si="38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8226</v>
      </c>
      <c r="I4068">
        <v>1463619388</v>
      </c>
      <c r="J4068">
        <v>1461027388</v>
      </c>
      <c r="K4068" t="b">
        <v>0</v>
      </c>
      <c r="L4068" s="7">
        <v>1</v>
      </c>
      <c r="M4068" t="b">
        <v>0</v>
      </c>
      <c r="N4068" t="s">
        <v>8251</v>
      </c>
      <c r="O4068" s="5">
        <f t="shared" si="390"/>
        <v>0.16666666666666669</v>
      </c>
      <c r="P4068" s="6">
        <f t="shared" si="385"/>
        <v>25</v>
      </c>
      <c r="Q4068" t="str">
        <f t="shared" si="386"/>
        <v>theater</v>
      </c>
      <c r="R4068" t="str">
        <f t="shared" si="387"/>
        <v>plays</v>
      </c>
      <c r="S4068" s="10">
        <f t="shared" si="388"/>
        <v>42479.039212962962</v>
      </c>
      <c r="T4068" s="10">
        <f t="shared" si="38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8226</v>
      </c>
      <c r="I4069">
        <v>1443408550</v>
      </c>
      <c r="J4069">
        <v>1439952550</v>
      </c>
      <c r="K4069" t="b">
        <v>0</v>
      </c>
      <c r="L4069" s="7">
        <v>17</v>
      </c>
      <c r="M4069" t="b">
        <v>0</v>
      </c>
      <c r="N4069" t="s">
        <v>8251</v>
      </c>
      <c r="O4069" s="5">
        <f t="shared" si="390"/>
        <v>60.9</v>
      </c>
      <c r="P4069" s="6">
        <f t="shared" si="385"/>
        <v>179.11764705882354</v>
      </c>
      <c r="Q4069" t="str">
        <f t="shared" si="386"/>
        <v>theater</v>
      </c>
      <c r="R4069" t="str">
        <f t="shared" si="387"/>
        <v>plays</v>
      </c>
      <c r="S4069" s="10">
        <f t="shared" si="388"/>
        <v>42235.117476851854</v>
      </c>
      <c r="T4069" s="10">
        <f t="shared" si="38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8226</v>
      </c>
      <c r="I4070">
        <v>1484348700</v>
      </c>
      <c r="J4070">
        <v>1481756855</v>
      </c>
      <c r="K4070" t="b">
        <v>0</v>
      </c>
      <c r="L4070" s="7">
        <v>1</v>
      </c>
      <c r="M4070" t="b">
        <v>0</v>
      </c>
      <c r="N4070" t="s">
        <v>8251</v>
      </c>
      <c r="O4070" s="5">
        <f t="shared" si="390"/>
        <v>1</v>
      </c>
      <c r="P4070" s="6">
        <f t="shared" si="385"/>
        <v>34.950000000000003</v>
      </c>
      <c r="Q4070" t="str">
        <f t="shared" si="386"/>
        <v>theater</v>
      </c>
      <c r="R4070" t="str">
        <f t="shared" si="387"/>
        <v>plays</v>
      </c>
      <c r="S4070" s="10">
        <f t="shared" si="388"/>
        <v>42718.963599537034</v>
      </c>
      <c r="T4070" s="10">
        <f t="shared" si="38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8224</v>
      </c>
      <c r="H4071" t="s">
        <v>8227</v>
      </c>
      <c r="I4071">
        <v>1425124800</v>
      </c>
      <c r="J4071">
        <v>1421596356</v>
      </c>
      <c r="K4071" t="b">
        <v>0</v>
      </c>
      <c r="L4071" s="7">
        <v>13</v>
      </c>
      <c r="M4071" t="b">
        <v>0</v>
      </c>
      <c r="N4071" t="s">
        <v>8251</v>
      </c>
      <c r="O4071" s="5">
        <f t="shared" si="390"/>
        <v>34.4</v>
      </c>
      <c r="P4071" s="6">
        <f t="shared" si="385"/>
        <v>33.07692307692308</v>
      </c>
      <c r="Q4071" t="str">
        <f t="shared" si="386"/>
        <v>theater</v>
      </c>
      <c r="R4071" t="str">
        <f t="shared" si="387"/>
        <v>plays</v>
      </c>
      <c r="S4071" s="10">
        <f t="shared" si="388"/>
        <v>42022.661527777775</v>
      </c>
      <c r="T4071" s="10">
        <f t="shared" si="38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8226</v>
      </c>
      <c r="I4072">
        <v>1425178800</v>
      </c>
      <c r="J4072">
        <v>1422374420</v>
      </c>
      <c r="K4072" t="b">
        <v>0</v>
      </c>
      <c r="L4072" s="7">
        <v>6</v>
      </c>
      <c r="M4072" t="b">
        <v>0</v>
      </c>
      <c r="N4072" t="s">
        <v>8251</v>
      </c>
      <c r="O4072" s="5">
        <f t="shared" si="390"/>
        <v>16.5</v>
      </c>
      <c r="P4072" s="6">
        <f t="shared" si="385"/>
        <v>27.5</v>
      </c>
      <c r="Q4072" t="str">
        <f t="shared" si="386"/>
        <v>theater</v>
      </c>
      <c r="R4072" t="str">
        <f t="shared" si="387"/>
        <v>plays</v>
      </c>
      <c r="S4072" s="10">
        <f t="shared" si="388"/>
        <v>42031.666898148149</v>
      </c>
      <c r="T4072" s="10">
        <f t="shared" si="38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8224</v>
      </c>
      <c r="H4073" t="s">
        <v>8236</v>
      </c>
      <c r="I4073">
        <v>1482779931</v>
      </c>
      <c r="J4073">
        <v>1480187931</v>
      </c>
      <c r="K4073" t="b">
        <v>0</v>
      </c>
      <c r="L4073" s="7">
        <v>0</v>
      </c>
      <c r="M4073" t="b">
        <v>0</v>
      </c>
      <c r="N4073" t="s">
        <v>8251</v>
      </c>
      <c r="O4073" s="5">
        <f t="shared" si="390"/>
        <v>0</v>
      </c>
      <c r="P4073" s="6">
        <f t="shared" si="385"/>
        <v>0</v>
      </c>
      <c r="Q4073" t="str">
        <f t="shared" si="386"/>
        <v>theater</v>
      </c>
      <c r="R4073" t="str">
        <f t="shared" si="387"/>
        <v>plays</v>
      </c>
      <c r="S4073" s="10">
        <f t="shared" si="388"/>
        <v>42700.804756944446</v>
      </c>
      <c r="T4073" s="10">
        <f t="shared" si="38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8224</v>
      </c>
      <c r="H4074" t="s">
        <v>8227</v>
      </c>
      <c r="I4074">
        <v>1408646111</v>
      </c>
      <c r="J4074">
        <v>1403462111</v>
      </c>
      <c r="K4074" t="b">
        <v>0</v>
      </c>
      <c r="L4074" s="7">
        <v>2</v>
      </c>
      <c r="M4074" t="b">
        <v>0</v>
      </c>
      <c r="N4074" t="s">
        <v>8251</v>
      </c>
      <c r="O4074" s="5">
        <f t="shared" si="390"/>
        <v>0.4</v>
      </c>
      <c r="P4074" s="6">
        <f t="shared" si="385"/>
        <v>2</v>
      </c>
      <c r="Q4074" t="str">
        <f t="shared" si="386"/>
        <v>theater</v>
      </c>
      <c r="R4074" t="str">
        <f t="shared" si="387"/>
        <v>plays</v>
      </c>
      <c r="S4074" s="10">
        <f t="shared" si="388"/>
        <v>41812.77443287037</v>
      </c>
      <c r="T4074" s="10">
        <f t="shared" si="38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8226</v>
      </c>
      <c r="I4075">
        <v>1431144000</v>
      </c>
      <c r="J4075">
        <v>1426407426</v>
      </c>
      <c r="K4075" t="b">
        <v>0</v>
      </c>
      <c r="L4075" s="7">
        <v>2</v>
      </c>
      <c r="M4075" t="b">
        <v>0</v>
      </c>
      <c r="N4075" t="s">
        <v>8251</v>
      </c>
      <c r="O4075" s="5">
        <f t="shared" si="390"/>
        <v>1.0571428571428572</v>
      </c>
      <c r="P4075" s="6">
        <f t="shared" si="385"/>
        <v>18.5</v>
      </c>
      <c r="Q4075" t="str">
        <f t="shared" si="386"/>
        <v>theater</v>
      </c>
      <c r="R4075" t="str">
        <f t="shared" si="387"/>
        <v>plays</v>
      </c>
      <c r="S4075" s="10">
        <f t="shared" si="388"/>
        <v>42078.34520833334</v>
      </c>
      <c r="T4075" s="10">
        <f t="shared" si="38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8224</v>
      </c>
      <c r="H4076" t="s">
        <v>8227</v>
      </c>
      <c r="I4076">
        <v>1446732975</v>
      </c>
      <c r="J4076">
        <v>1444137375</v>
      </c>
      <c r="K4076" t="b">
        <v>0</v>
      </c>
      <c r="L4076" s="7">
        <v>21</v>
      </c>
      <c r="M4076" t="b">
        <v>0</v>
      </c>
      <c r="N4076" t="s">
        <v>8251</v>
      </c>
      <c r="O4076" s="5">
        <f t="shared" si="390"/>
        <v>26.727272727272727</v>
      </c>
      <c r="P4076" s="6">
        <f t="shared" si="385"/>
        <v>35</v>
      </c>
      <c r="Q4076" t="str">
        <f t="shared" si="386"/>
        <v>theater</v>
      </c>
      <c r="R4076" t="str">
        <f t="shared" si="387"/>
        <v>plays</v>
      </c>
      <c r="S4076" s="10">
        <f t="shared" si="388"/>
        <v>42283.552951388891</v>
      </c>
      <c r="T4076" s="10">
        <f t="shared" si="38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8224</v>
      </c>
      <c r="H4077" t="s">
        <v>8227</v>
      </c>
      <c r="I4077">
        <v>1404149280</v>
      </c>
      <c r="J4077">
        <v>1400547969</v>
      </c>
      <c r="K4077" t="b">
        <v>0</v>
      </c>
      <c r="L4077" s="7">
        <v>13</v>
      </c>
      <c r="M4077" t="b">
        <v>0</v>
      </c>
      <c r="N4077" t="s">
        <v>8251</v>
      </c>
      <c r="O4077" s="5">
        <f t="shared" si="390"/>
        <v>28.799999999999997</v>
      </c>
      <c r="P4077" s="6">
        <f t="shared" si="385"/>
        <v>44.307692307692307</v>
      </c>
      <c r="Q4077" t="str">
        <f t="shared" si="386"/>
        <v>theater</v>
      </c>
      <c r="R4077" t="str">
        <f t="shared" si="387"/>
        <v>plays</v>
      </c>
      <c r="S4077" s="10">
        <f t="shared" si="388"/>
        <v>41779.045937499999</v>
      </c>
      <c r="T4077" s="10">
        <f t="shared" si="38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8226</v>
      </c>
      <c r="I4078">
        <v>1413921060</v>
      </c>
      <c r="J4078">
        <v>1411499149</v>
      </c>
      <c r="K4078" t="b">
        <v>0</v>
      </c>
      <c r="L4078" s="7">
        <v>0</v>
      </c>
      <c r="M4078" t="b">
        <v>0</v>
      </c>
      <c r="N4078" t="s">
        <v>8251</v>
      </c>
      <c r="O4078" s="5">
        <f t="shared" si="390"/>
        <v>0</v>
      </c>
      <c r="P4078" s="6">
        <f t="shared" si="385"/>
        <v>0</v>
      </c>
      <c r="Q4078" t="str">
        <f t="shared" si="386"/>
        <v>theater</v>
      </c>
      <c r="R4078" t="str">
        <f t="shared" si="387"/>
        <v>plays</v>
      </c>
      <c r="S4078" s="10">
        <f t="shared" si="388"/>
        <v>41905.795706018522</v>
      </c>
      <c r="T4078" s="10">
        <f t="shared" si="38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8226</v>
      </c>
      <c r="I4079">
        <v>1482339794</v>
      </c>
      <c r="J4079">
        <v>1479747794</v>
      </c>
      <c r="K4079" t="b">
        <v>0</v>
      </c>
      <c r="L4079" s="7">
        <v>6</v>
      </c>
      <c r="M4079" t="b">
        <v>0</v>
      </c>
      <c r="N4079" t="s">
        <v>8251</v>
      </c>
      <c r="O4079" s="5">
        <f t="shared" si="390"/>
        <v>8.9</v>
      </c>
      <c r="P4079" s="6">
        <f t="shared" si="385"/>
        <v>222.5</v>
      </c>
      <c r="Q4079" t="str">
        <f t="shared" si="386"/>
        <v>theater</v>
      </c>
      <c r="R4079" t="str">
        <f t="shared" si="387"/>
        <v>plays</v>
      </c>
      <c r="S4079" s="10">
        <f t="shared" si="388"/>
        <v>42695.7105787037</v>
      </c>
      <c r="T4079" s="10">
        <f t="shared" si="38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8224</v>
      </c>
      <c r="H4080" t="s">
        <v>8227</v>
      </c>
      <c r="I4080">
        <v>1485543242</v>
      </c>
      <c r="J4080">
        <v>1482951242</v>
      </c>
      <c r="K4080" t="b">
        <v>0</v>
      </c>
      <c r="L4080" s="7">
        <v>0</v>
      </c>
      <c r="M4080" t="b">
        <v>0</v>
      </c>
      <c r="N4080" t="s">
        <v>8251</v>
      </c>
      <c r="O4080" s="5">
        <f t="shared" si="390"/>
        <v>0</v>
      </c>
      <c r="P4080" s="6">
        <f t="shared" si="385"/>
        <v>0</v>
      </c>
      <c r="Q4080" t="str">
        <f t="shared" si="386"/>
        <v>theater</v>
      </c>
      <c r="R4080" t="str">
        <f t="shared" si="387"/>
        <v>plays</v>
      </c>
      <c r="S4080" s="10">
        <f t="shared" si="388"/>
        <v>42732.787523148145</v>
      </c>
      <c r="T4080" s="10">
        <f t="shared" si="38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8226</v>
      </c>
      <c r="I4081">
        <v>1466375521</v>
      </c>
      <c r="J4081">
        <v>1463783521</v>
      </c>
      <c r="K4081" t="b">
        <v>0</v>
      </c>
      <c r="L4081" s="7">
        <v>1</v>
      </c>
      <c r="M4081" t="b">
        <v>0</v>
      </c>
      <c r="N4081" t="s">
        <v>8251</v>
      </c>
      <c r="O4081" s="5">
        <f t="shared" si="390"/>
        <v>0.16666666666666669</v>
      </c>
      <c r="P4081" s="6">
        <f t="shared" si="385"/>
        <v>5</v>
      </c>
      <c r="Q4081" t="str">
        <f t="shared" si="386"/>
        <v>theater</v>
      </c>
      <c r="R4081" t="str">
        <f t="shared" si="387"/>
        <v>plays</v>
      </c>
      <c r="S4081" s="10">
        <f t="shared" si="388"/>
        <v>42510.938900462963</v>
      </c>
      <c r="T4081" s="10">
        <f t="shared" si="38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8226</v>
      </c>
      <c r="I4082">
        <v>1465930440</v>
      </c>
      <c r="J4082">
        <v>1463849116</v>
      </c>
      <c r="K4082" t="b">
        <v>0</v>
      </c>
      <c r="L4082" s="7">
        <v>0</v>
      </c>
      <c r="M4082" t="b">
        <v>0</v>
      </c>
      <c r="N4082" t="s">
        <v>8251</v>
      </c>
      <c r="O4082" s="5">
        <f t="shared" si="390"/>
        <v>0</v>
      </c>
      <c r="P4082" s="6">
        <f t="shared" si="385"/>
        <v>0</v>
      </c>
      <c r="Q4082" t="str">
        <f t="shared" si="386"/>
        <v>theater</v>
      </c>
      <c r="R4082" t="str">
        <f t="shared" si="387"/>
        <v>plays</v>
      </c>
      <c r="S4082" s="10">
        <f t="shared" si="388"/>
        <v>42511.698101851856</v>
      </c>
      <c r="T4082" s="10">
        <f t="shared" si="38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8226</v>
      </c>
      <c r="I4083">
        <v>1425819425</v>
      </c>
      <c r="J4083">
        <v>1423231025</v>
      </c>
      <c r="K4083" t="b">
        <v>0</v>
      </c>
      <c r="L4083" s="7">
        <v>12</v>
      </c>
      <c r="M4083" t="b">
        <v>0</v>
      </c>
      <c r="N4083" t="s">
        <v>8251</v>
      </c>
      <c r="O4083" s="5">
        <f t="shared" si="390"/>
        <v>15.737410071942445</v>
      </c>
      <c r="P4083" s="6">
        <f t="shared" si="385"/>
        <v>29.166666666666668</v>
      </c>
      <c r="Q4083" t="str">
        <f t="shared" si="386"/>
        <v>theater</v>
      </c>
      <c r="R4083" t="str">
        <f t="shared" si="387"/>
        <v>plays</v>
      </c>
      <c r="S4083" s="10">
        <f t="shared" si="388"/>
        <v>42041.581307870365</v>
      </c>
      <c r="T4083" s="10">
        <f t="shared" si="38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8226</v>
      </c>
      <c r="I4084">
        <v>1447542000</v>
      </c>
      <c r="J4084">
        <v>1446179553</v>
      </c>
      <c r="K4084" t="b">
        <v>0</v>
      </c>
      <c r="L4084" s="7">
        <v>2</v>
      </c>
      <c r="M4084" t="b">
        <v>0</v>
      </c>
      <c r="N4084" t="s">
        <v>8251</v>
      </c>
      <c r="O4084" s="5">
        <f>(E4084/D4084)*100</f>
        <v>2</v>
      </c>
      <c r="P4084" s="6">
        <f t="shared" si="385"/>
        <v>1.5</v>
      </c>
      <c r="Q4084" t="str">
        <f t="shared" si="386"/>
        <v>theater</v>
      </c>
      <c r="R4084" t="str">
        <f t="shared" si="387"/>
        <v>plays</v>
      </c>
      <c r="S4084" s="10">
        <f t="shared" si="388"/>
        <v>42307.189270833333</v>
      </c>
      <c r="T4084" s="10">
        <f t="shared" si="38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8226</v>
      </c>
      <c r="I4085">
        <v>1452795416</v>
      </c>
      <c r="J4085">
        <v>1450203416</v>
      </c>
      <c r="K4085" t="b">
        <v>0</v>
      </c>
      <c r="L4085" s="7">
        <v>6</v>
      </c>
      <c r="M4085" t="b">
        <v>0</v>
      </c>
      <c r="N4085" t="s">
        <v>8251</v>
      </c>
      <c r="O4085" s="5">
        <f t="shared" ref="O4085:O4115" si="391">(E4085/D4085)*100</f>
        <v>21.685714285714287</v>
      </c>
      <c r="P4085" s="6">
        <f t="shared" si="385"/>
        <v>126.5</v>
      </c>
      <c r="Q4085" t="str">
        <f t="shared" si="386"/>
        <v>theater</v>
      </c>
      <c r="R4085" t="str">
        <f t="shared" si="387"/>
        <v>plays</v>
      </c>
      <c r="S4085" s="10">
        <f t="shared" si="388"/>
        <v>42353.761759259258</v>
      </c>
      <c r="T4085" s="10">
        <f t="shared" si="38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8224</v>
      </c>
      <c r="H4086" t="s">
        <v>8229</v>
      </c>
      <c r="I4086">
        <v>1476008906</v>
      </c>
      <c r="J4086">
        <v>1473416906</v>
      </c>
      <c r="K4086" t="b">
        <v>0</v>
      </c>
      <c r="L4086" s="7">
        <v>1</v>
      </c>
      <c r="M4086" t="b">
        <v>0</v>
      </c>
      <c r="N4086" t="s">
        <v>8251</v>
      </c>
      <c r="O4086" s="5">
        <f t="shared" si="391"/>
        <v>0.33333333333333337</v>
      </c>
      <c r="P4086" s="6">
        <f t="shared" si="385"/>
        <v>10</v>
      </c>
      <c r="Q4086" t="str">
        <f t="shared" si="386"/>
        <v>theater</v>
      </c>
      <c r="R4086" t="str">
        <f t="shared" si="387"/>
        <v>plays</v>
      </c>
      <c r="S4086" s="10">
        <f t="shared" si="388"/>
        <v>42622.436412037037</v>
      </c>
      <c r="T4086" s="10">
        <f t="shared" si="38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8226</v>
      </c>
      <c r="I4087">
        <v>1427169540</v>
      </c>
      <c r="J4087">
        <v>1424701775</v>
      </c>
      <c r="K4087" t="b">
        <v>0</v>
      </c>
      <c r="L4087" s="7">
        <v>1</v>
      </c>
      <c r="M4087" t="b">
        <v>0</v>
      </c>
      <c r="N4087" t="s">
        <v>8251</v>
      </c>
      <c r="O4087" s="5">
        <f t="shared" si="391"/>
        <v>0.2857142857142857</v>
      </c>
      <c r="P4087" s="6">
        <f t="shared" si="385"/>
        <v>10</v>
      </c>
      <c r="Q4087" t="str">
        <f t="shared" si="386"/>
        <v>theater</v>
      </c>
      <c r="R4087" t="str">
        <f t="shared" si="387"/>
        <v>plays</v>
      </c>
      <c r="S4087" s="10">
        <f t="shared" si="388"/>
        <v>42058.603877314818</v>
      </c>
      <c r="T4087" s="10">
        <f t="shared" si="38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8226</v>
      </c>
      <c r="I4088">
        <v>1448078400</v>
      </c>
      <c r="J4088">
        <v>1445985299</v>
      </c>
      <c r="K4088" t="b">
        <v>0</v>
      </c>
      <c r="L4088" s="7">
        <v>5</v>
      </c>
      <c r="M4088" t="b">
        <v>0</v>
      </c>
      <c r="N4088" t="s">
        <v>8251</v>
      </c>
      <c r="O4088" s="5">
        <f t="shared" si="391"/>
        <v>4.7</v>
      </c>
      <c r="P4088" s="6">
        <f t="shared" si="385"/>
        <v>9.4</v>
      </c>
      <c r="Q4088" t="str">
        <f t="shared" si="386"/>
        <v>theater</v>
      </c>
      <c r="R4088" t="str">
        <f t="shared" si="387"/>
        <v>plays</v>
      </c>
      <c r="S4088" s="10">
        <f t="shared" si="388"/>
        <v>42304.940960648149</v>
      </c>
      <c r="T4088" s="10">
        <f t="shared" si="38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8226</v>
      </c>
      <c r="I4089">
        <v>1468777786</v>
      </c>
      <c r="J4089">
        <v>1466185786</v>
      </c>
      <c r="K4089" t="b">
        <v>0</v>
      </c>
      <c r="L4089" s="7">
        <v>0</v>
      </c>
      <c r="M4089" t="b">
        <v>0</v>
      </c>
      <c r="N4089" t="s">
        <v>8251</v>
      </c>
      <c r="O4089" s="5">
        <f t="shared" si="391"/>
        <v>0</v>
      </c>
      <c r="P4089" s="6">
        <f t="shared" si="385"/>
        <v>0</v>
      </c>
      <c r="Q4089" t="str">
        <f t="shared" si="386"/>
        <v>theater</v>
      </c>
      <c r="R4089" t="str">
        <f t="shared" si="387"/>
        <v>plays</v>
      </c>
      <c r="S4089" s="10">
        <f t="shared" si="388"/>
        <v>42538.742893518516</v>
      </c>
      <c r="T4089" s="10">
        <f t="shared" si="38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8224</v>
      </c>
      <c r="H4090" t="s">
        <v>8227</v>
      </c>
      <c r="I4090">
        <v>1421403960</v>
      </c>
      <c r="J4090">
        <v>1418827324</v>
      </c>
      <c r="K4090" t="b">
        <v>0</v>
      </c>
      <c r="L4090" s="7">
        <v>3</v>
      </c>
      <c r="M4090" t="b">
        <v>0</v>
      </c>
      <c r="N4090" t="s">
        <v>8251</v>
      </c>
      <c r="O4090" s="5">
        <f t="shared" si="391"/>
        <v>10.8</v>
      </c>
      <c r="P4090" s="6">
        <f t="shared" si="385"/>
        <v>72</v>
      </c>
      <c r="Q4090" t="str">
        <f t="shared" si="386"/>
        <v>theater</v>
      </c>
      <c r="R4090" t="str">
        <f t="shared" si="387"/>
        <v>plays</v>
      </c>
      <c r="S4090" s="10">
        <f t="shared" si="388"/>
        <v>41990.612546296295</v>
      </c>
      <c r="T4090" s="10">
        <f t="shared" si="38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8226</v>
      </c>
      <c r="I4091">
        <v>1433093700</v>
      </c>
      <c r="J4091">
        <v>1430242488</v>
      </c>
      <c r="K4091" t="b">
        <v>0</v>
      </c>
      <c r="L4091" s="7">
        <v>8</v>
      </c>
      <c r="M4091" t="b">
        <v>0</v>
      </c>
      <c r="N4091" t="s">
        <v>8251</v>
      </c>
      <c r="O4091" s="5">
        <f t="shared" si="391"/>
        <v>4.8</v>
      </c>
      <c r="P4091" s="6">
        <f t="shared" si="385"/>
        <v>30</v>
      </c>
      <c r="Q4091" t="str">
        <f t="shared" si="386"/>
        <v>theater</v>
      </c>
      <c r="R4091" t="str">
        <f t="shared" si="387"/>
        <v>plays</v>
      </c>
      <c r="S4091" s="10">
        <f t="shared" si="388"/>
        <v>42122.732499999998</v>
      </c>
      <c r="T4091" s="10">
        <f t="shared" si="38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8226</v>
      </c>
      <c r="I4092">
        <v>1438959600</v>
      </c>
      <c r="J4092">
        <v>1437754137</v>
      </c>
      <c r="K4092" t="b">
        <v>0</v>
      </c>
      <c r="L4092" s="7">
        <v>3</v>
      </c>
      <c r="M4092" t="b">
        <v>0</v>
      </c>
      <c r="N4092" t="s">
        <v>8251</v>
      </c>
      <c r="O4092" s="5">
        <f t="shared" si="391"/>
        <v>3.2</v>
      </c>
      <c r="P4092" s="6">
        <f t="shared" si="385"/>
        <v>10.666666666666666</v>
      </c>
      <c r="Q4092" t="str">
        <f t="shared" si="386"/>
        <v>theater</v>
      </c>
      <c r="R4092" t="str">
        <f t="shared" si="387"/>
        <v>plays</v>
      </c>
      <c r="S4092" s="10">
        <f t="shared" si="388"/>
        <v>42209.67288194444</v>
      </c>
      <c r="T4092" s="10">
        <f t="shared" si="38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8226</v>
      </c>
      <c r="I4093">
        <v>1421410151</v>
      </c>
      <c r="J4093">
        <v>1418818151</v>
      </c>
      <c r="K4093" t="b">
        <v>0</v>
      </c>
      <c r="L4093" s="7">
        <v>8</v>
      </c>
      <c r="M4093" t="b">
        <v>0</v>
      </c>
      <c r="N4093" t="s">
        <v>8251</v>
      </c>
      <c r="O4093" s="5">
        <f t="shared" si="391"/>
        <v>12.75</v>
      </c>
      <c r="P4093" s="6">
        <f t="shared" si="385"/>
        <v>25.5</v>
      </c>
      <c r="Q4093" t="str">
        <f t="shared" si="386"/>
        <v>theater</v>
      </c>
      <c r="R4093" t="str">
        <f t="shared" si="387"/>
        <v>plays</v>
      </c>
      <c r="S4093" s="10">
        <f t="shared" si="388"/>
        <v>41990.506377314814</v>
      </c>
      <c r="T4093" s="10">
        <f t="shared" si="38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8226</v>
      </c>
      <c r="I4094">
        <v>1428205247</v>
      </c>
      <c r="J4094">
        <v>1423024847</v>
      </c>
      <c r="K4094" t="b">
        <v>0</v>
      </c>
      <c r="L4094" s="7">
        <v>1</v>
      </c>
      <c r="M4094" t="b">
        <v>0</v>
      </c>
      <c r="N4094" t="s">
        <v>8251</v>
      </c>
      <c r="O4094" s="5">
        <f t="shared" si="391"/>
        <v>1.8181818181818181E-2</v>
      </c>
      <c r="P4094" s="6">
        <f t="shared" si="385"/>
        <v>20</v>
      </c>
      <c r="Q4094" t="str">
        <f t="shared" si="386"/>
        <v>theater</v>
      </c>
      <c r="R4094" t="str">
        <f t="shared" si="387"/>
        <v>plays</v>
      </c>
      <c r="S4094" s="10">
        <f t="shared" si="388"/>
        <v>42039.194988425923</v>
      </c>
      <c r="T4094" s="10">
        <f t="shared" si="38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8224</v>
      </c>
      <c r="H4095" t="s">
        <v>8227</v>
      </c>
      <c r="I4095">
        <v>1440272093</v>
      </c>
      <c r="J4095">
        <v>1435088093</v>
      </c>
      <c r="K4095" t="b">
        <v>0</v>
      </c>
      <c r="L4095" s="7">
        <v>4</v>
      </c>
      <c r="M4095" t="b">
        <v>0</v>
      </c>
      <c r="N4095" t="s">
        <v>8251</v>
      </c>
      <c r="O4095" s="5">
        <f t="shared" si="391"/>
        <v>2.4</v>
      </c>
      <c r="P4095" s="6">
        <f t="shared" si="385"/>
        <v>15</v>
      </c>
      <c r="Q4095" t="str">
        <f t="shared" si="386"/>
        <v>theater</v>
      </c>
      <c r="R4095" t="str">
        <f t="shared" si="387"/>
        <v>plays</v>
      </c>
      <c r="S4095" s="10">
        <f t="shared" si="388"/>
        <v>42178.815891203703</v>
      </c>
      <c r="T4095" s="10">
        <f t="shared" si="38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8226</v>
      </c>
      <c r="I4096">
        <v>1413953940</v>
      </c>
      <c r="J4096">
        <v>1410141900</v>
      </c>
      <c r="K4096" t="b">
        <v>0</v>
      </c>
      <c r="L4096" s="7">
        <v>8</v>
      </c>
      <c r="M4096" t="b">
        <v>0</v>
      </c>
      <c r="N4096" t="s">
        <v>8251</v>
      </c>
      <c r="O4096" s="5">
        <f t="shared" si="391"/>
        <v>36.5</v>
      </c>
      <c r="P4096" s="6">
        <f t="shared" si="385"/>
        <v>91.25</v>
      </c>
      <c r="Q4096" t="str">
        <f t="shared" si="386"/>
        <v>theater</v>
      </c>
      <c r="R4096" t="str">
        <f t="shared" si="387"/>
        <v>plays</v>
      </c>
      <c r="S4096" s="10">
        <f t="shared" si="388"/>
        <v>41890.086805555555</v>
      </c>
      <c r="T4096" s="10">
        <f t="shared" si="38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8224</v>
      </c>
      <c r="H4097" t="s">
        <v>8236</v>
      </c>
      <c r="I4097">
        <v>1482108350</v>
      </c>
      <c r="J4097">
        <v>1479516350</v>
      </c>
      <c r="K4097" t="b">
        <v>0</v>
      </c>
      <c r="L4097" s="7">
        <v>1</v>
      </c>
      <c r="M4097" t="b">
        <v>0</v>
      </c>
      <c r="N4097" t="s">
        <v>8251</v>
      </c>
      <c r="O4097" s="5">
        <f t="shared" si="391"/>
        <v>2.666666666666667</v>
      </c>
      <c r="P4097" s="6">
        <f t="shared" si="385"/>
        <v>800</v>
      </c>
      <c r="Q4097" t="str">
        <f t="shared" si="386"/>
        <v>theater</v>
      </c>
      <c r="R4097" t="str">
        <f t="shared" si="387"/>
        <v>plays</v>
      </c>
      <c r="S4097" s="10">
        <f t="shared" si="388"/>
        <v>42693.031828703708</v>
      </c>
      <c r="T4097" s="10">
        <f t="shared" si="38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8224</v>
      </c>
      <c r="H4098" t="s">
        <v>8227</v>
      </c>
      <c r="I4098">
        <v>1488271860</v>
      </c>
      <c r="J4098">
        <v>1484484219</v>
      </c>
      <c r="K4098" t="b">
        <v>0</v>
      </c>
      <c r="L4098" s="7">
        <v>5</v>
      </c>
      <c r="M4098" t="b">
        <v>0</v>
      </c>
      <c r="N4098" t="s">
        <v>8251</v>
      </c>
      <c r="O4098" s="5">
        <f t="shared" si="391"/>
        <v>11.428571428571429</v>
      </c>
      <c r="P4098" s="6">
        <f t="shared" si="385"/>
        <v>80</v>
      </c>
      <c r="Q4098" t="str">
        <f t="shared" si="386"/>
        <v>theater</v>
      </c>
      <c r="R4098" t="str">
        <f t="shared" si="387"/>
        <v>plays</v>
      </c>
      <c r="S4098" s="10">
        <f t="shared" si="388"/>
        <v>42750.530312499999</v>
      </c>
      <c r="T4098" s="10">
        <f t="shared" si="38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8224</v>
      </c>
      <c r="H4099" t="s">
        <v>8227</v>
      </c>
      <c r="I4099">
        <v>1454284500</v>
      </c>
      <c r="J4099">
        <v>1449431237</v>
      </c>
      <c r="K4099" t="b">
        <v>0</v>
      </c>
      <c r="L4099" s="7">
        <v>0</v>
      </c>
      <c r="M4099" t="b">
        <v>0</v>
      </c>
      <c r="N4099" t="s">
        <v>8251</v>
      </c>
      <c r="O4099" s="5">
        <f t="shared" si="391"/>
        <v>0</v>
      </c>
      <c r="P4099" s="6">
        <f t="shared" ref="P4099:P4115" si="392">IF(L4099,E4099/L4099,0)</f>
        <v>0</v>
      </c>
      <c r="Q4099" t="str">
        <f t="shared" ref="Q4099:Q4115" si="393">LEFT(N4099,SEARCH("/",N4099,1)-1)</f>
        <v>theater</v>
      </c>
      <c r="R4099" t="str">
        <f t="shared" ref="R4099:R4115" si="394">RIGHT(N4099,LEN(N4099)-SEARCH("/",N4099))</f>
        <v>plays</v>
      </c>
      <c r="S4099" s="10">
        <f t="shared" ref="S4099:S4115" si="395">(((J4099/60)/60/24)+DATE(1970,1,1))</f>
        <v>42344.824502314819</v>
      </c>
      <c r="T4099" s="10">
        <f t="shared" ref="T4099:T4115" si="396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8226</v>
      </c>
      <c r="I4100">
        <v>1465060797</v>
      </c>
      <c r="J4100">
        <v>1462468797</v>
      </c>
      <c r="K4100" t="b">
        <v>0</v>
      </c>
      <c r="L4100" s="7">
        <v>0</v>
      </c>
      <c r="M4100" t="b">
        <v>0</v>
      </c>
      <c r="N4100" t="s">
        <v>8251</v>
      </c>
      <c r="O4100" s="5">
        <f t="shared" si="391"/>
        <v>0</v>
      </c>
      <c r="P4100" s="6">
        <f t="shared" si="392"/>
        <v>0</v>
      </c>
      <c r="Q4100" t="str">
        <f t="shared" si="393"/>
        <v>theater</v>
      </c>
      <c r="R4100" t="str">
        <f t="shared" si="394"/>
        <v>plays</v>
      </c>
      <c r="S4100" s="10">
        <f t="shared" si="395"/>
        <v>42495.722187499996</v>
      </c>
      <c r="T4100" s="10">
        <f t="shared" si="39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8226</v>
      </c>
      <c r="I4101">
        <v>1472847873</v>
      </c>
      <c r="J4101">
        <v>1468959873</v>
      </c>
      <c r="K4101" t="b">
        <v>0</v>
      </c>
      <c r="L4101" s="7">
        <v>1</v>
      </c>
      <c r="M4101" t="b">
        <v>0</v>
      </c>
      <c r="N4101" t="s">
        <v>8251</v>
      </c>
      <c r="O4101" s="5">
        <f t="shared" si="391"/>
        <v>1.1111111111111112</v>
      </c>
      <c r="P4101" s="6">
        <f t="shared" si="392"/>
        <v>50</v>
      </c>
      <c r="Q4101" t="str">
        <f t="shared" si="393"/>
        <v>theater</v>
      </c>
      <c r="R4101" t="str">
        <f t="shared" si="394"/>
        <v>plays</v>
      </c>
      <c r="S4101" s="10">
        <f t="shared" si="395"/>
        <v>42570.850381944445</v>
      </c>
      <c r="T4101" s="10">
        <f t="shared" si="39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8226</v>
      </c>
      <c r="I4102">
        <v>1414205990</v>
      </c>
      <c r="J4102">
        <v>1413341990</v>
      </c>
      <c r="K4102" t="b">
        <v>0</v>
      </c>
      <c r="L4102" s="7">
        <v>0</v>
      </c>
      <c r="M4102" t="b">
        <v>0</v>
      </c>
      <c r="N4102" t="s">
        <v>8251</v>
      </c>
      <c r="O4102" s="5">
        <f t="shared" si="391"/>
        <v>0</v>
      </c>
      <c r="P4102" s="6">
        <f t="shared" si="392"/>
        <v>0</v>
      </c>
      <c r="Q4102" t="str">
        <f t="shared" si="393"/>
        <v>theater</v>
      </c>
      <c r="R4102" t="str">
        <f t="shared" si="394"/>
        <v>plays</v>
      </c>
      <c r="S4102" s="10">
        <f t="shared" si="395"/>
        <v>41927.124884259261</v>
      </c>
      <c r="T4102" s="10">
        <f t="shared" si="39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8226</v>
      </c>
      <c r="I4103">
        <v>1485380482</v>
      </c>
      <c r="J4103">
        <v>1482788482</v>
      </c>
      <c r="K4103" t="b">
        <v>0</v>
      </c>
      <c r="L4103" s="7">
        <v>0</v>
      </c>
      <c r="M4103" t="b">
        <v>0</v>
      </c>
      <c r="N4103" t="s">
        <v>8251</v>
      </c>
      <c r="O4103" s="5">
        <f t="shared" si="391"/>
        <v>0</v>
      </c>
      <c r="P4103" s="6">
        <f t="shared" si="392"/>
        <v>0</v>
      </c>
      <c r="Q4103" t="str">
        <f t="shared" si="393"/>
        <v>theater</v>
      </c>
      <c r="R4103" t="str">
        <f t="shared" si="394"/>
        <v>plays</v>
      </c>
      <c r="S4103" s="10">
        <f t="shared" si="395"/>
        <v>42730.903726851851</v>
      </c>
      <c r="T4103" s="10">
        <f t="shared" si="39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8226</v>
      </c>
      <c r="I4104">
        <v>1463343673</v>
      </c>
      <c r="J4104">
        <v>1460751673</v>
      </c>
      <c r="K4104" t="b">
        <v>0</v>
      </c>
      <c r="L4104" s="7">
        <v>6</v>
      </c>
      <c r="M4104" t="b">
        <v>0</v>
      </c>
      <c r="N4104" t="s">
        <v>8251</v>
      </c>
      <c r="O4104" s="5">
        <f t="shared" si="391"/>
        <v>27.400000000000002</v>
      </c>
      <c r="P4104" s="6">
        <f t="shared" si="392"/>
        <v>22.833333333333332</v>
      </c>
      <c r="Q4104" t="str">
        <f t="shared" si="393"/>
        <v>theater</v>
      </c>
      <c r="R4104" t="str">
        <f t="shared" si="394"/>
        <v>plays</v>
      </c>
      <c r="S4104" s="10">
        <f t="shared" si="395"/>
        <v>42475.848067129627</v>
      </c>
      <c r="T4104" s="10">
        <f t="shared" si="39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8226</v>
      </c>
      <c r="I4105">
        <v>1440613920</v>
      </c>
      <c r="J4105">
        <v>1435953566</v>
      </c>
      <c r="K4105" t="b">
        <v>0</v>
      </c>
      <c r="L4105" s="7">
        <v>6</v>
      </c>
      <c r="M4105" t="b">
        <v>0</v>
      </c>
      <c r="N4105" t="s">
        <v>8251</v>
      </c>
      <c r="O4105" s="5">
        <f t="shared" si="391"/>
        <v>10</v>
      </c>
      <c r="P4105" s="6">
        <f t="shared" si="392"/>
        <v>16.666666666666668</v>
      </c>
      <c r="Q4105" t="str">
        <f t="shared" si="393"/>
        <v>theater</v>
      </c>
      <c r="R4105" t="str">
        <f t="shared" si="394"/>
        <v>plays</v>
      </c>
      <c r="S4105" s="10">
        <f t="shared" si="395"/>
        <v>42188.83293981482</v>
      </c>
      <c r="T4105" s="10">
        <f t="shared" si="39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8224</v>
      </c>
      <c r="H4106" t="s">
        <v>8228</v>
      </c>
      <c r="I4106">
        <v>1477550434</v>
      </c>
      <c r="J4106">
        <v>1474958434</v>
      </c>
      <c r="K4106" t="b">
        <v>0</v>
      </c>
      <c r="L4106" s="7">
        <v>14</v>
      </c>
      <c r="M4106" t="b">
        <v>0</v>
      </c>
      <c r="N4106" t="s">
        <v>8251</v>
      </c>
      <c r="O4106" s="5">
        <f t="shared" si="391"/>
        <v>21.366666666666667</v>
      </c>
      <c r="P4106" s="6">
        <f t="shared" si="392"/>
        <v>45.785714285714285</v>
      </c>
      <c r="Q4106" t="str">
        <f t="shared" si="393"/>
        <v>theater</v>
      </c>
      <c r="R4106" t="str">
        <f t="shared" si="394"/>
        <v>plays</v>
      </c>
      <c r="S4106" s="10">
        <f t="shared" si="395"/>
        <v>42640.278171296297</v>
      </c>
      <c r="T4106" s="10">
        <f t="shared" si="39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8224</v>
      </c>
      <c r="H4107" t="s">
        <v>8236</v>
      </c>
      <c r="I4107">
        <v>1482711309</v>
      </c>
      <c r="J4107">
        <v>1479860109</v>
      </c>
      <c r="K4107" t="b">
        <v>0</v>
      </c>
      <c r="L4107" s="7">
        <v>6</v>
      </c>
      <c r="M4107" t="b">
        <v>0</v>
      </c>
      <c r="N4107" t="s">
        <v>8251</v>
      </c>
      <c r="O4107" s="5">
        <f t="shared" si="391"/>
        <v>6.9696969696969706</v>
      </c>
      <c r="P4107" s="6">
        <f t="shared" si="392"/>
        <v>383.33333333333331</v>
      </c>
      <c r="Q4107" t="str">
        <f t="shared" si="393"/>
        <v>theater</v>
      </c>
      <c r="R4107" t="str">
        <f t="shared" si="394"/>
        <v>plays</v>
      </c>
      <c r="S4107" s="10">
        <f t="shared" si="395"/>
        <v>42697.010520833333</v>
      </c>
      <c r="T4107" s="10">
        <f t="shared" si="39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8226</v>
      </c>
      <c r="I4108">
        <v>1427936400</v>
      </c>
      <c r="J4108">
        <v>1424221866</v>
      </c>
      <c r="K4108" t="b">
        <v>0</v>
      </c>
      <c r="L4108" s="7">
        <v>33</v>
      </c>
      <c r="M4108" t="b">
        <v>0</v>
      </c>
      <c r="N4108" t="s">
        <v>8251</v>
      </c>
      <c r="O4108" s="5">
        <f t="shared" si="391"/>
        <v>70.599999999999994</v>
      </c>
      <c r="P4108" s="6">
        <f t="shared" si="392"/>
        <v>106.96969696969697</v>
      </c>
      <c r="Q4108" t="str">
        <f t="shared" si="393"/>
        <v>theater</v>
      </c>
      <c r="R4108" t="str">
        <f t="shared" si="394"/>
        <v>plays</v>
      </c>
      <c r="S4108" s="10">
        <f t="shared" si="395"/>
        <v>42053.049375000002</v>
      </c>
      <c r="T4108" s="10">
        <f t="shared" si="39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8226</v>
      </c>
      <c r="I4109">
        <v>1411596001</v>
      </c>
      <c r="J4109">
        <v>1409608801</v>
      </c>
      <c r="K4109" t="b">
        <v>0</v>
      </c>
      <c r="L4109" s="7">
        <v>4</v>
      </c>
      <c r="M4109" t="b">
        <v>0</v>
      </c>
      <c r="N4109" t="s">
        <v>8251</v>
      </c>
      <c r="O4109" s="5">
        <f t="shared" si="391"/>
        <v>2.0500000000000003</v>
      </c>
      <c r="P4109" s="6">
        <f t="shared" si="392"/>
        <v>10.25</v>
      </c>
      <c r="Q4109" t="str">
        <f t="shared" si="393"/>
        <v>theater</v>
      </c>
      <c r="R4109" t="str">
        <f t="shared" si="394"/>
        <v>plays</v>
      </c>
      <c r="S4109" s="10">
        <f t="shared" si="395"/>
        <v>41883.916678240741</v>
      </c>
      <c r="T4109" s="10">
        <f t="shared" si="39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8226</v>
      </c>
      <c r="I4110">
        <v>1488517200</v>
      </c>
      <c r="J4110">
        <v>1485909937</v>
      </c>
      <c r="K4110" t="b">
        <v>0</v>
      </c>
      <c r="L4110" s="7">
        <v>1</v>
      </c>
      <c r="M4110" t="b">
        <v>0</v>
      </c>
      <c r="N4110" t="s">
        <v>8251</v>
      </c>
      <c r="O4110" s="5">
        <f t="shared" si="391"/>
        <v>1.9666666666666666</v>
      </c>
      <c r="P4110" s="6">
        <f t="shared" si="392"/>
        <v>59</v>
      </c>
      <c r="Q4110" t="str">
        <f t="shared" si="393"/>
        <v>theater</v>
      </c>
      <c r="R4110" t="str">
        <f t="shared" si="394"/>
        <v>plays</v>
      </c>
      <c r="S4110" s="10">
        <f t="shared" si="395"/>
        <v>42767.031678240746</v>
      </c>
      <c r="T4110" s="10">
        <f t="shared" si="39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8224</v>
      </c>
      <c r="H4111" t="s">
        <v>8227</v>
      </c>
      <c r="I4111">
        <v>1448805404</v>
      </c>
      <c r="J4111">
        <v>1446209804</v>
      </c>
      <c r="K4111" t="b">
        <v>0</v>
      </c>
      <c r="L4111" s="7">
        <v>0</v>
      </c>
      <c r="M4111" t="b">
        <v>0</v>
      </c>
      <c r="N4111" t="s">
        <v>8251</v>
      </c>
      <c r="O4111" s="5">
        <f t="shared" si="391"/>
        <v>0</v>
      </c>
      <c r="P4111" s="6">
        <f t="shared" si="392"/>
        <v>0</v>
      </c>
      <c r="Q4111" t="str">
        <f t="shared" si="393"/>
        <v>theater</v>
      </c>
      <c r="R4111" t="str">
        <f t="shared" si="394"/>
        <v>plays</v>
      </c>
      <c r="S4111" s="10">
        <f t="shared" si="395"/>
        <v>42307.539398148147</v>
      </c>
      <c r="T4111" s="10">
        <f t="shared" si="39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8224</v>
      </c>
      <c r="H4112" t="s">
        <v>8227</v>
      </c>
      <c r="I4112">
        <v>1469113351</v>
      </c>
      <c r="J4112">
        <v>1463929351</v>
      </c>
      <c r="K4112" t="b">
        <v>0</v>
      </c>
      <c r="L4112" s="7">
        <v>6</v>
      </c>
      <c r="M4112" t="b">
        <v>0</v>
      </c>
      <c r="N4112" t="s">
        <v>8251</v>
      </c>
      <c r="O4112" s="5">
        <f t="shared" si="391"/>
        <v>28.666666666666668</v>
      </c>
      <c r="P4112" s="6">
        <f t="shared" si="392"/>
        <v>14.333333333333334</v>
      </c>
      <c r="Q4112" t="str">
        <f t="shared" si="393"/>
        <v>theater</v>
      </c>
      <c r="R4112" t="str">
        <f t="shared" si="394"/>
        <v>plays</v>
      </c>
      <c r="S4112" s="10">
        <f t="shared" si="395"/>
        <v>42512.626747685179</v>
      </c>
      <c r="T4112" s="10">
        <f t="shared" si="396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8226</v>
      </c>
      <c r="I4113">
        <v>1424747740</v>
      </c>
      <c r="J4113">
        <v>1422155740</v>
      </c>
      <c r="K4113" t="b">
        <v>0</v>
      </c>
      <c r="L4113" s="7">
        <v>6</v>
      </c>
      <c r="M4113" t="b">
        <v>0</v>
      </c>
      <c r="N4113" t="s">
        <v>8251</v>
      </c>
      <c r="O4113" s="5">
        <f t="shared" si="391"/>
        <v>3.1333333333333333</v>
      </c>
      <c r="P4113" s="6">
        <f t="shared" si="392"/>
        <v>15.666666666666666</v>
      </c>
      <c r="Q4113" t="str">
        <f t="shared" si="393"/>
        <v>theater</v>
      </c>
      <c r="R4113" t="str">
        <f t="shared" si="394"/>
        <v>plays</v>
      </c>
      <c r="S4113" s="10">
        <f t="shared" si="395"/>
        <v>42029.135879629626</v>
      </c>
      <c r="T4113" s="10">
        <f t="shared" si="39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8224</v>
      </c>
      <c r="H4114" t="s">
        <v>8229</v>
      </c>
      <c r="I4114">
        <v>1456617600</v>
      </c>
      <c r="J4114">
        <v>1454280186</v>
      </c>
      <c r="K4114" t="b">
        <v>0</v>
      </c>
      <c r="L4114" s="7">
        <v>1</v>
      </c>
      <c r="M4114" t="b">
        <v>0</v>
      </c>
      <c r="N4114" t="s">
        <v>8251</v>
      </c>
      <c r="O4114" s="5">
        <f t="shared" si="391"/>
        <v>0.04</v>
      </c>
      <c r="P4114" s="6">
        <f t="shared" si="392"/>
        <v>1</v>
      </c>
      <c r="Q4114" t="str">
        <f t="shared" si="393"/>
        <v>theater</v>
      </c>
      <c r="R4114" t="str">
        <f t="shared" si="394"/>
        <v>plays</v>
      </c>
      <c r="S4114" s="10">
        <f t="shared" si="395"/>
        <v>42400.946597222224</v>
      </c>
      <c r="T4114" s="10">
        <f t="shared" si="39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8226</v>
      </c>
      <c r="I4115">
        <v>1452234840</v>
      </c>
      <c r="J4115">
        <v>1450619123</v>
      </c>
      <c r="K4115" t="b">
        <v>0</v>
      </c>
      <c r="L4115" s="7">
        <v>3</v>
      </c>
      <c r="M4115" t="b">
        <v>0</v>
      </c>
      <c r="N4115" t="s">
        <v>8251</v>
      </c>
      <c r="O4115" s="5">
        <f t="shared" si="391"/>
        <v>0.2</v>
      </c>
      <c r="P4115" s="6">
        <f t="shared" si="392"/>
        <v>1</v>
      </c>
      <c r="Q4115" t="str">
        <f t="shared" si="393"/>
        <v>theater</v>
      </c>
      <c r="R4115" t="str">
        <f t="shared" si="394"/>
        <v>plays</v>
      </c>
      <c r="S4115" s="10">
        <f t="shared" si="395"/>
        <v>42358.573182870372</v>
      </c>
      <c r="T4115" s="10">
        <f t="shared" si="396"/>
        <v>42377.273611111115</v>
      </c>
    </row>
  </sheetData>
  <conditionalFormatting sqref="F1:F1048576">
    <cfRule type="containsText" dxfId="6" priority="5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8" operator="containsText" text="successful">
      <formula>NOT(ISERROR(SEARCH("successful",F1)))</formula>
    </cfRule>
    <cfRule type="containsText" dxfId="3" priority="10" operator="containsText" text="successful">
      <formula>NOT(ISERROR(SEARCH("successful",F1)))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4" operator="containsText" text="live">
      <formula>NOT(ISERROR(SEARCH("live",F1)))</formula>
    </cfRule>
  </conditionalFormatting>
  <conditionalFormatting sqref="G11">
    <cfRule type="containsText" dxfId="1" priority="9" operator="containsText" text="successful">
      <formula>NOT(ISERROR(SEARCH("successful",G11)))</formula>
    </cfRule>
  </conditionalFormatting>
  <conditionalFormatting sqref="H9">
    <cfRule type="containsText" dxfId="0" priority="7" operator="containsText" text="canceled">
      <formula>NOT(ISERROR(SEARCH("canceled",H9)))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0D6B8-84DB-EA44-A12E-8FB5C52531A2}">
  <sheetPr codeName="Sheet1"/>
  <dimension ref="A1:F14"/>
  <sheetViews>
    <sheetView zoomScale="92" workbookViewId="0">
      <selection activeCell="O30" sqref="O3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16" bestFit="1" customWidth="1"/>
  </cols>
  <sheetData>
    <row r="1" spans="1:6" x14ac:dyDescent="0.2">
      <c r="A1" s="8" t="s">
        <v>8223</v>
      </c>
      <c r="B1" t="s">
        <v>8340</v>
      </c>
    </row>
    <row r="3" spans="1:6" x14ac:dyDescent="0.2">
      <c r="A3" s="8" t="s">
        <v>8341</v>
      </c>
      <c r="B3" s="8" t="s">
        <v>8344</v>
      </c>
    </row>
    <row r="4" spans="1:6" x14ac:dyDescent="0.2">
      <c r="A4" s="8" t="s">
        <v>8342</v>
      </c>
      <c r="B4" t="s">
        <v>8219</v>
      </c>
      <c r="C4" t="s">
        <v>8221</v>
      </c>
      <c r="D4" t="s">
        <v>8220</v>
      </c>
      <c r="E4" t="s">
        <v>8222</v>
      </c>
      <c r="F4" t="s">
        <v>8343</v>
      </c>
    </row>
    <row r="5" spans="1:6" x14ac:dyDescent="0.2">
      <c r="A5" s="9" t="s">
        <v>8290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8305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8302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8299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8297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8343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30F0-5A09-BF42-AA12-E88626915671}">
  <sheetPr codeName="Sheet2"/>
  <dimension ref="A1:F47"/>
  <sheetViews>
    <sheetView topLeftCell="A125" workbookViewId="0">
      <selection activeCell="L34" sqref="L3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16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9.1640625" bestFit="1" customWidth="1"/>
    <col min="18" max="18" width="23" bestFit="1" customWidth="1"/>
    <col min="19" max="19" width="16" bestFit="1" customWidth="1"/>
  </cols>
  <sheetData>
    <row r="1" spans="1:6" x14ac:dyDescent="0.2">
      <c r="A1" s="8" t="s">
        <v>8223</v>
      </c>
      <c r="B1" t="s">
        <v>8340</v>
      </c>
    </row>
    <row r="2" spans="1:6" x14ac:dyDescent="0.2">
      <c r="A2" s="8" t="s">
        <v>8346</v>
      </c>
      <c r="B2" t="s">
        <v>8340</v>
      </c>
    </row>
    <row r="4" spans="1:6" x14ac:dyDescent="0.2">
      <c r="A4" s="8" t="s">
        <v>8345</v>
      </c>
      <c r="B4" s="8" t="s">
        <v>8344</v>
      </c>
    </row>
    <row r="5" spans="1:6" x14ac:dyDescent="0.2">
      <c r="A5" s="8" t="s">
        <v>8342</v>
      </c>
      <c r="B5" t="s">
        <v>8219</v>
      </c>
      <c r="C5" t="s">
        <v>8221</v>
      </c>
      <c r="D5" t="s">
        <v>8220</v>
      </c>
      <c r="E5" t="s">
        <v>8222</v>
      </c>
      <c r="F5" t="s">
        <v>8343</v>
      </c>
    </row>
    <row r="6" spans="1:6" x14ac:dyDescent="0.2">
      <c r="A6" s="9" t="s">
        <v>8296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8338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8334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8295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8294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8310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8327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8304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8317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8328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8309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8308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8307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8315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8323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8303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8319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8325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8298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8326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8322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8333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8306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8293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8292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8332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8335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8337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8331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8291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8321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8314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8301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8300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8320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8343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F7B58-84D0-834F-8113-2326A620E1D8}">
  <sheetPr codeName="Sheet3"/>
  <dimension ref="A1:E18"/>
  <sheetViews>
    <sheetView topLeftCell="A37" workbookViewId="0">
      <selection activeCell="P6" sqref="P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19.1640625" bestFit="1" customWidth="1"/>
    <col min="15" max="15" width="16" bestFit="1" customWidth="1"/>
    <col min="16" max="16" width="32.33203125" bestFit="1" customWidth="1"/>
  </cols>
  <sheetData>
    <row r="1" spans="1:5" x14ac:dyDescent="0.2">
      <c r="A1" s="8" t="s">
        <v>8288</v>
      </c>
      <c r="B1" t="s">
        <v>8340</v>
      </c>
    </row>
    <row r="2" spans="1:5" x14ac:dyDescent="0.2">
      <c r="A2" s="8" t="s">
        <v>8362</v>
      </c>
      <c r="B2" t="s">
        <v>8340</v>
      </c>
    </row>
    <row r="4" spans="1:5" x14ac:dyDescent="0.2">
      <c r="A4" s="8" t="s">
        <v>8349</v>
      </c>
      <c r="B4" s="8" t="s">
        <v>8344</v>
      </c>
    </row>
    <row r="5" spans="1:5" x14ac:dyDescent="0.2">
      <c r="A5" s="8" t="s">
        <v>8342</v>
      </c>
      <c r="B5" t="s">
        <v>8219</v>
      </c>
      <c r="C5" t="s">
        <v>8221</v>
      </c>
      <c r="D5" t="s">
        <v>8220</v>
      </c>
      <c r="E5" t="s">
        <v>8343</v>
      </c>
    </row>
    <row r="6" spans="1:5" x14ac:dyDescent="0.2">
      <c r="A6" s="11" t="s">
        <v>8356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8357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8358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8359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8350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8360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8351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8352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8353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8354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8355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8361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8343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06D72-4D9A-CB44-AC46-E117DF322839}">
  <sheetPr codeName="Sheet4"/>
  <dimension ref="A1:H13"/>
  <sheetViews>
    <sheetView topLeftCell="A57" workbookViewId="0">
      <selection activeCell="H27" sqref="H27"/>
    </sheetView>
  </sheetViews>
  <sheetFormatPr baseColWidth="10" defaultRowHeight="15" x14ac:dyDescent="0.2"/>
  <cols>
    <col min="1" max="1" width="24.5" customWidth="1"/>
    <col min="2" max="2" width="19" customWidth="1"/>
    <col min="3" max="3" width="16.5" customWidth="1"/>
    <col min="4" max="4" width="18.6640625" customWidth="1"/>
    <col min="5" max="5" width="15.1640625" customWidth="1"/>
    <col min="6" max="6" width="18.1640625" customWidth="1"/>
    <col min="7" max="7" width="14.6640625" customWidth="1"/>
    <col min="8" max="8" width="16.83203125" customWidth="1"/>
  </cols>
  <sheetData>
    <row r="1" spans="1:8" x14ac:dyDescent="0.2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t="s">
        <v>8368</v>
      </c>
      <c r="G1" t="s">
        <v>8369</v>
      </c>
      <c r="H1" t="s">
        <v>8370</v>
      </c>
    </row>
    <row r="2" spans="1:8" x14ac:dyDescent="0.2">
      <c r="A2" t="s">
        <v>8371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8372</v>
      </c>
      <c r="B3">
        <f>COUNTIFS(Sheet1!$F:$F,"successful",Sheet1!$D:$D, "&gt;=1000",Sheet1!$D:$D,"&lt;5000")</f>
        <v>932</v>
      </c>
      <c r="C3">
        <f>COUNTIFS(Sheet1!$F:$F,"failed",Sheet1!$D:$D, "&gt;=1000",Sheet1!$D:$D,"&lt;5000")</f>
        <v>420</v>
      </c>
      <c r="D3">
        <f>COUNTIFS(Sheet1!$F:$F,"canceled",Sheet1!$D:$D, "&gt;=1000",Sheet1!$D:$D,"&lt;5000")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8373</v>
      </c>
      <c r="B4">
        <f>COUNTIFS(Sheet1!$F:$F,"successful",Sheet1!$D:$D, "&gt;=5000",Sheet1!$D:$D,"&lt;10000")</f>
        <v>381</v>
      </c>
      <c r="C4">
        <f>COUNTIFS(Sheet1!$F:$F,"failed",Sheet1!$D:$D, "&gt;=5000",Sheet1!$D:$D,"&lt;10000")</f>
        <v>283</v>
      </c>
      <c r="D4">
        <f>COUNTIFS(Sheet1!$F:$F,"canceled",Sheet1!$D:$D, "&gt;=5000",Sheet1!$D:$D,"&lt;10000")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8374</v>
      </c>
      <c r="B5">
        <f>COUNTIFS(Sheet1!$F:$F,"successful",Sheet1!$D:$D, "&gt;=10000",Sheet1!$D:$D,"&lt;15000")</f>
        <v>168</v>
      </c>
      <c r="C5">
        <f>COUNTIFS(Sheet1!$F:$F,"failed",Sheet1!$D:$D, "&gt;=10000",Sheet1!$D:$D,"&lt;15000")</f>
        <v>144</v>
      </c>
      <c r="D5">
        <f>COUNTIFS(Sheet1!$F:$F,"canceled",Sheet1!$D:$D, "&gt;=10000",Sheet1!$D:$D,"&lt;15000")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8375</v>
      </c>
      <c r="B6">
        <f>COUNTIFS(Sheet1!$F:$F,"successful",Sheet1!$D:$D, "&gt;=15000",Sheet1!$D:$D,"&lt;20000")</f>
        <v>94</v>
      </c>
      <c r="C6">
        <f>COUNTIFS(Sheet1!$F:$F,"failed",Sheet1!$D:$D, "&gt;=15000",Sheet1!$D:$D,"&lt;20000")</f>
        <v>90</v>
      </c>
      <c r="D6">
        <f>COUNTIFS(Sheet1!$F:$F,"canceled",Sheet1!$D:$D, "&gt;=15000",Sheet1!$D:$D,"&lt;20000")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8376</v>
      </c>
      <c r="B7">
        <f>COUNTIFS(Sheet1!$F:$F,"successful",Sheet1!$D:$D, "&gt;=20000",Sheet1!$D:$D,"&lt;25000")</f>
        <v>62</v>
      </c>
      <c r="C7">
        <f>COUNTIFS(Sheet1!$F:$F,"failed",Sheet1!$D:$D, "&gt;=20000",Sheet1!$D:$D,"&lt;25000")</f>
        <v>72</v>
      </c>
      <c r="D7">
        <f>COUNTIFS(Sheet1!$F:$F,"canceled",Sheet1!$D:$D, "&gt;=20000",Sheet1!$D:$D,"&lt;25000")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8377</v>
      </c>
      <c r="B8">
        <f>COUNTIFS(Sheet1!$F:$F,"successful",Sheet1!$D:$D, "&gt;=25000",Sheet1!$D:$D,"&lt;30000")</f>
        <v>55</v>
      </c>
      <c r="C8">
        <f>COUNTIFS(Sheet1!$F:$F,"failed",Sheet1!$D:$D, "&gt;=25000",Sheet1!$D:$D,"&lt;30000")</f>
        <v>64</v>
      </c>
      <c r="D8">
        <f>COUNTIFS(Sheet1!$F:$F,"canceled",Sheet1!$D:$D, "&gt;=25000",Sheet1!$D:$D,"&lt;30000")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8378</v>
      </c>
      <c r="B9">
        <f>COUNTIFS(Sheet1!$F:$F,"successful",Sheet1!$D:$D, "&gt;=30000",Sheet1!$D:$D,"&lt;35000")</f>
        <v>32</v>
      </c>
      <c r="C9">
        <f>COUNTIFS(Sheet1!$F:$F,"failed",Sheet1!$D:$D, "&gt;=30000",Sheet1!$D:$D,"&lt;35000")</f>
        <v>37</v>
      </c>
      <c r="D9">
        <f>COUNTIFS(Sheet1!$F:$F,"canceled",Sheet1!$D:$D, "&gt;=30000",Sheet1!$D:$D,"&lt;35000")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8379</v>
      </c>
      <c r="B10">
        <f>COUNTIFS(Sheet1!$F:$F,"successful",Sheet1!$D:$D, "&gt;=35000",Sheet1!$D:$D,"&lt;40000")</f>
        <v>26</v>
      </c>
      <c r="C10">
        <f>COUNTIFS(Sheet1!$F:$F,"failed",Sheet1!$D:$D, "&gt;=35000",Sheet1!$D:$D,"&lt;40000")</f>
        <v>22</v>
      </c>
      <c r="D10">
        <f>COUNTIFS(Sheet1!$F:$F,"canceled",Sheet1!$D:$D, "&gt;=35000",Sheet1!$D:$D,"&lt;40000")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8380</v>
      </c>
      <c r="B11">
        <f>COUNTIFS(Sheet1!$F:$F,"successful",Sheet1!$D:$D, "&gt;=40000",Sheet1!$D:$D,"&lt;45000")</f>
        <v>21</v>
      </c>
      <c r="C11">
        <f>COUNTIFS(Sheet1!$F:$F,"failed",Sheet1!$D:$D, "&gt;=40000",Sheet1!$D:$D,"&lt;45000")</f>
        <v>16</v>
      </c>
      <c r="D11">
        <f>COUNTIFS(Sheet1!$F:$F,"canceled",Sheet1!$D:$D, "&gt;=40000",Sheet1!$D:$D,"&lt;45000")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8381</v>
      </c>
      <c r="B12">
        <f>COUNTIFS(Sheet1!$F:$F,"successful",Sheet1!$D:$D, "&gt;=45000",Sheet1!$D:$D,"&lt;50000")</f>
        <v>6</v>
      </c>
      <c r="C12">
        <f>COUNTIFS(Sheet1!$F:$F,"failed",Sheet1!$D:$D, "&gt;=45000",Sheet1!$D:$D,"&lt;50000")</f>
        <v>11</v>
      </c>
      <c r="D12">
        <f>COUNTIFS(Sheet1!$F:$F,"canceled",Sheet1!$D:$D, "&gt;=45000",Sheet1!$D:$D,"&lt;50000")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8382</v>
      </c>
      <c r="B13">
        <f>COUNTIFS(Sheet1!$F:$F,"successful",Sheet1!$D:$D, "&gt;=50000")</f>
        <v>86</v>
      </c>
      <c r="C13">
        <f>COUNTIFS(Sheet1!$F:$F,"failed",Sheet1!$D:$D, "&gt;=50000")</f>
        <v>258</v>
      </c>
      <c r="D13">
        <f>COUNTIFS(Sheet1!$F:$F,"canceled",Sheet1!$D:$D,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ECB5B-4185-F241-A16D-0DBE7A767605}">
  <sheetPr codeName="Sheet5"/>
  <dimension ref="A1:M4319"/>
  <sheetViews>
    <sheetView tabSelected="1" topLeftCell="A1068" workbookViewId="0">
      <selection activeCell="C2195" sqref="C2195"/>
    </sheetView>
  </sheetViews>
  <sheetFormatPr baseColWidth="10" defaultRowHeight="15" x14ac:dyDescent="0.2"/>
  <cols>
    <col min="1" max="1" width="29.6640625" style="18" customWidth="1"/>
    <col min="2" max="2" width="14.5" customWidth="1"/>
    <col min="4" max="4" width="10.83203125" style="18"/>
    <col min="5" max="5" width="14.33203125" customWidth="1"/>
  </cols>
  <sheetData>
    <row r="1" spans="1:13" x14ac:dyDescent="0.2">
      <c r="A1" s="18" t="s">
        <v>8383</v>
      </c>
      <c r="B1" t="s">
        <v>8242</v>
      </c>
      <c r="D1" s="18" t="s">
        <v>8383</v>
      </c>
      <c r="E1" t="s">
        <v>8242</v>
      </c>
    </row>
    <row r="2" spans="1:13" ht="16" x14ac:dyDescent="0.2">
      <c r="A2" s="16" t="str">
        <f>IFERROR(INDEX(Sheet1!F:F,MATCH(ROWS($1:1),$L:$L,0)),"")</f>
        <v>successful</v>
      </c>
      <c r="B2" s="15">
        <f>IFERROR(INDEX(Sheet1!L:L,MATCH(ROWS($1:1),$L:$L,0)),"")</f>
        <v>182</v>
      </c>
      <c r="D2" s="17" t="str">
        <f>IFERROR(INDEX(Sheet1!F:F,MATCH(ROWS($1:1),$M:$M,0)),"")</f>
        <v>canceled</v>
      </c>
      <c r="E2">
        <f>IFERROR(INDEX(Sheet1!L:L,MATCH(ROWS($1:1),$M:$M,0)),"")</f>
        <v>1</v>
      </c>
      <c r="L2">
        <f>IF(ISNA(MATCH(Sheet1!F2,{"successful"},0)),"-",MAX(Sheet6!L$1:L1)+1)</f>
        <v>1</v>
      </c>
      <c r="M2" t="str">
        <f>IF(ISNA(MATCH(Sheet1!F2,{"failed","canceled"},0)),"-",MAX(Sheet6!M$1:M1)+1)</f>
        <v>-</v>
      </c>
    </row>
    <row r="3" spans="1:13" ht="16" x14ac:dyDescent="0.2">
      <c r="A3" s="16" t="str">
        <f>IFERROR(INDEX(Sheet1!F:F,MATCH(ROWS($1:2),$L:$L,0)),"")</f>
        <v>successful</v>
      </c>
      <c r="B3" s="15">
        <f>IFERROR(INDEX(Sheet1!L:L,MATCH(ROWS($1:2),$L:$L,0)),"")</f>
        <v>79</v>
      </c>
      <c r="D3" s="17" t="str">
        <f>IFERROR(INDEX(Sheet1!F:F,MATCH(ROWS($1:2),$M:$M,0)),"")</f>
        <v>canceled</v>
      </c>
      <c r="E3">
        <f>IFERROR(INDEX(Sheet1!L:L,MATCH(ROWS($1:2),$M:$M,0)),"")</f>
        <v>1</v>
      </c>
      <c r="L3">
        <f>IF(ISNA(MATCH(Sheet1!F3,{"successful"},0)),"-",MAX(Sheet6!L$1:L2)+1)</f>
        <v>2</v>
      </c>
      <c r="M3" t="str">
        <f>IF(ISNA(MATCH(Sheet1!F3,{"failed","canceled"},0)),"-",MAX(Sheet6!M$1:M2)+1)</f>
        <v>-</v>
      </c>
    </row>
    <row r="4" spans="1:13" ht="16" x14ac:dyDescent="0.2">
      <c r="A4" s="16" t="str">
        <f>IFERROR(INDEX(Sheet1!F:F,MATCH(ROWS($1:3),$L:$L,0)),"")</f>
        <v>successful</v>
      </c>
      <c r="B4" s="15">
        <f>IFERROR(INDEX(Sheet1!L:L,MATCH(ROWS($1:3),$L:$L,0)),"")</f>
        <v>35</v>
      </c>
      <c r="D4" s="17" t="str">
        <f>IFERROR(INDEX(Sheet1!F:F,MATCH(ROWS($1:3),$M:$M,0)),"")</f>
        <v>canceled</v>
      </c>
      <c r="E4">
        <f>IFERROR(INDEX(Sheet1!L:L,MATCH(ROWS($1:3),$M:$M,0)),"")</f>
        <v>0</v>
      </c>
      <c r="L4">
        <f>IF(ISNA(MATCH(Sheet1!F4,{"successful"},0)),"-",MAX(Sheet6!L$1:L3)+1)</f>
        <v>3</v>
      </c>
      <c r="M4" t="str">
        <f>IF(ISNA(MATCH(Sheet1!F4,{"failed","canceled"},0)),"-",MAX(Sheet6!M$1:M3)+1)</f>
        <v>-</v>
      </c>
    </row>
    <row r="5" spans="1:13" ht="16" x14ac:dyDescent="0.2">
      <c r="A5" s="16" t="str">
        <f>IFERROR(INDEX(Sheet1!F:F,MATCH(ROWS($1:4),$L:$L,0)),"")</f>
        <v>successful</v>
      </c>
      <c r="B5" s="15">
        <f>IFERROR(INDEX(Sheet1!L:L,MATCH(ROWS($1:4),$L:$L,0)),"")</f>
        <v>150</v>
      </c>
      <c r="D5" s="17" t="str">
        <f>IFERROR(INDEX(Sheet1!F:F,MATCH(ROWS($1:4),$M:$M,0)),"")</f>
        <v>canceled</v>
      </c>
      <c r="E5">
        <f>IFERROR(INDEX(Sheet1!L:L,MATCH(ROWS($1:4),$M:$M,0)),"")</f>
        <v>6</v>
      </c>
      <c r="L5">
        <f>IF(ISNA(MATCH(Sheet1!F5,{"successful"},0)),"-",MAX(Sheet6!L$1:L4)+1)</f>
        <v>4</v>
      </c>
      <c r="M5" t="str">
        <f>IF(ISNA(MATCH(Sheet1!F5,{"failed","canceled"},0)),"-",MAX(Sheet6!M$1:M4)+1)</f>
        <v>-</v>
      </c>
    </row>
    <row r="6" spans="1:13" ht="16" x14ac:dyDescent="0.2">
      <c r="A6" s="16" t="str">
        <f>IFERROR(INDEX(Sheet1!F:F,MATCH(ROWS($1:5),$L:$L,0)),"")</f>
        <v>successful</v>
      </c>
      <c r="B6" s="15">
        <f>IFERROR(INDEX(Sheet1!L:L,MATCH(ROWS($1:5),$L:$L,0)),"")</f>
        <v>284</v>
      </c>
      <c r="D6" s="17" t="str">
        <f>IFERROR(INDEX(Sheet1!F:F,MATCH(ROWS($1:5),$M:$M,0)),"")</f>
        <v>canceled</v>
      </c>
      <c r="E6">
        <f>IFERROR(INDEX(Sheet1!L:L,MATCH(ROWS($1:5),$M:$M,0)),"")</f>
        <v>0</v>
      </c>
      <c r="L6">
        <f>IF(ISNA(MATCH(Sheet1!F6,{"successful"},0)),"-",MAX(Sheet6!L$1:L5)+1)</f>
        <v>5</v>
      </c>
      <c r="M6" t="str">
        <f>IF(ISNA(MATCH(Sheet1!F6,{"failed","canceled"},0)),"-",MAX(Sheet6!M$1:M5)+1)</f>
        <v>-</v>
      </c>
    </row>
    <row r="7" spans="1:13" ht="16" x14ac:dyDescent="0.2">
      <c r="A7" s="16" t="str">
        <f>IFERROR(INDEX(Sheet1!F:F,MATCH(ROWS($1:6),$L:$L,0)),"")</f>
        <v>successful</v>
      </c>
      <c r="B7" s="15">
        <f>IFERROR(INDEX(Sheet1!L:L,MATCH(ROWS($1:6),$L:$L,0)),"")</f>
        <v>47</v>
      </c>
      <c r="D7" s="17" t="str">
        <f>IFERROR(INDEX(Sheet1!F:F,MATCH(ROWS($1:6),$M:$M,0)),"")</f>
        <v>canceled</v>
      </c>
      <c r="E7">
        <f>IFERROR(INDEX(Sheet1!L:L,MATCH(ROWS($1:6),$M:$M,0)),"")</f>
        <v>6</v>
      </c>
      <c r="L7">
        <f>IF(ISNA(MATCH(Sheet1!F7,{"successful"},0)),"-",MAX(Sheet6!L$1:L6)+1)</f>
        <v>6</v>
      </c>
      <c r="M7" t="str">
        <f>IF(ISNA(MATCH(Sheet1!F7,{"failed","canceled"},0)),"-",MAX(Sheet6!M$1:M6)+1)</f>
        <v>-</v>
      </c>
    </row>
    <row r="8" spans="1:13" ht="16" x14ac:dyDescent="0.2">
      <c r="A8" s="16" t="str">
        <f>IFERROR(INDEX(Sheet1!F:F,MATCH(ROWS($1:7),$L:$L,0)),"")</f>
        <v>successful</v>
      </c>
      <c r="B8" s="15">
        <f>IFERROR(INDEX(Sheet1!L:L,MATCH(ROWS($1:7),$L:$L,0)),"")</f>
        <v>58</v>
      </c>
      <c r="D8" s="17" t="str">
        <f>IFERROR(INDEX(Sheet1!F:F,MATCH(ROWS($1:7),$M:$M,0)),"")</f>
        <v>canceled</v>
      </c>
      <c r="E8">
        <f>IFERROR(INDEX(Sheet1!L:L,MATCH(ROWS($1:7),$M:$M,0)),"")</f>
        <v>13</v>
      </c>
      <c r="L8">
        <f>IF(ISNA(MATCH(Sheet1!F8,{"successful"},0)),"-",MAX(Sheet6!L$1:L7)+1)</f>
        <v>7</v>
      </c>
      <c r="M8" t="str">
        <f>IF(ISNA(MATCH(Sheet1!F8,{"failed","canceled"},0)),"-",MAX(Sheet6!M$1:M7)+1)</f>
        <v>-</v>
      </c>
    </row>
    <row r="9" spans="1:13" ht="16" x14ac:dyDescent="0.2">
      <c r="A9" s="16" t="str">
        <f>IFERROR(INDEX(Sheet1!F:F,MATCH(ROWS($1:8),$L:$L,0)),"")</f>
        <v>successful</v>
      </c>
      <c r="B9" s="15">
        <f>IFERROR(INDEX(Sheet1!L:L,MATCH(ROWS($1:8),$L:$L,0)),"")</f>
        <v>57</v>
      </c>
      <c r="D9" s="17" t="str">
        <f>IFERROR(INDEX(Sheet1!F:F,MATCH(ROWS($1:8),$M:$M,0)),"")</f>
        <v>canceled</v>
      </c>
      <c r="E9">
        <f>IFERROR(INDEX(Sheet1!L:L,MATCH(ROWS($1:8),$M:$M,0)),"")</f>
        <v>4</v>
      </c>
      <c r="L9">
        <f>IF(ISNA(MATCH(Sheet1!F9,{"successful"},0)),"-",MAX(Sheet6!L$1:L8)+1)</f>
        <v>8</v>
      </c>
      <c r="M9" t="str">
        <f>IF(ISNA(MATCH(Sheet1!F9,{"failed","canceled"},0)),"-",MAX(Sheet6!M$1:M8)+1)</f>
        <v>-</v>
      </c>
    </row>
    <row r="10" spans="1:13" ht="16" x14ac:dyDescent="0.2">
      <c r="A10" s="16" t="str">
        <f>IFERROR(INDEX(Sheet1!F:F,MATCH(ROWS($1:9),$L:$L,0)),"")</f>
        <v>successful</v>
      </c>
      <c r="B10" s="15">
        <f>IFERROR(INDEX(Sheet1!L:L,MATCH(ROWS($1:9),$L:$L,0)),"")</f>
        <v>12</v>
      </c>
      <c r="D10" s="17" t="str">
        <f>IFERROR(INDEX(Sheet1!F:F,MATCH(ROWS($1:9),$M:$M,0)),"")</f>
        <v>canceled</v>
      </c>
      <c r="E10">
        <f>IFERROR(INDEX(Sheet1!L:L,MATCH(ROWS($1:9),$M:$M,0)),"")</f>
        <v>6</v>
      </c>
      <c r="L10">
        <f>IF(ISNA(MATCH(Sheet1!F10,{"successful"},0)),"-",MAX(Sheet6!L$1:L9)+1)</f>
        <v>9</v>
      </c>
      <c r="M10" t="str">
        <f>IF(ISNA(MATCH(Sheet1!F10,{"failed","canceled"},0)),"-",MAX(Sheet6!M$1:M9)+1)</f>
        <v>-</v>
      </c>
    </row>
    <row r="11" spans="1:13" ht="16" x14ac:dyDescent="0.2">
      <c r="A11" s="16" t="str">
        <f>IFERROR(INDEX(Sheet1!F:F,MATCH(ROWS($1:10),$L:$L,0)),"")</f>
        <v>successful</v>
      </c>
      <c r="B11" s="15">
        <f>IFERROR(INDEX(Sheet1!L:L,MATCH(ROWS($1:10),$L:$L,0)),"")</f>
        <v>20</v>
      </c>
      <c r="D11" s="17" t="str">
        <f>IFERROR(INDEX(Sheet1!F:F,MATCH(ROWS($1:10),$M:$M,0)),"")</f>
        <v>canceled</v>
      </c>
      <c r="E11">
        <f>IFERROR(INDEX(Sheet1!L:L,MATCH(ROWS($1:10),$M:$M,0)),"")</f>
        <v>0</v>
      </c>
      <c r="L11">
        <f>IF(ISNA(MATCH(Sheet1!F11,{"successful"},0)),"-",MAX(Sheet6!L$1:L10)+1)</f>
        <v>10</v>
      </c>
      <c r="M11" t="str">
        <f>IF(ISNA(MATCH(Sheet1!F11,{"failed","canceled"},0)),"-",MAX(Sheet6!M$1:M10)+1)</f>
        <v>-</v>
      </c>
    </row>
    <row r="12" spans="1:13" ht="16" x14ac:dyDescent="0.2">
      <c r="A12" s="16" t="str">
        <f>IFERROR(INDEX(Sheet1!F:F,MATCH(ROWS($1:11),$L:$L,0)),"")</f>
        <v>successful</v>
      </c>
      <c r="B12" s="15">
        <f>IFERROR(INDEX(Sheet1!L:L,MATCH(ROWS($1:11),$L:$L,0)),"")</f>
        <v>19</v>
      </c>
      <c r="D12" s="17" t="str">
        <f>IFERROR(INDEX(Sheet1!F:F,MATCH(ROWS($1:11),$M:$M,0)),"")</f>
        <v>canceled</v>
      </c>
      <c r="E12">
        <f>IFERROR(INDEX(Sheet1!L:L,MATCH(ROWS($1:11),$M:$M,0)),"")</f>
        <v>0</v>
      </c>
      <c r="L12">
        <f>IF(ISNA(MATCH(Sheet1!F12,{"successful"},0)),"-",MAX(Sheet6!L$1:L11)+1)</f>
        <v>11</v>
      </c>
      <c r="M12" t="str">
        <f>IF(ISNA(MATCH(Sheet1!F12,{"failed","canceled"},0)),"-",MAX(Sheet6!M$1:M11)+1)</f>
        <v>-</v>
      </c>
    </row>
    <row r="13" spans="1:13" ht="16" x14ac:dyDescent="0.2">
      <c r="A13" s="16" t="str">
        <f>IFERROR(INDEX(Sheet1!F:F,MATCH(ROWS($1:12),$L:$L,0)),"")</f>
        <v>successful</v>
      </c>
      <c r="B13" s="15">
        <f>IFERROR(INDEX(Sheet1!L:L,MATCH(ROWS($1:12),$L:$L,0)),"")</f>
        <v>75</v>
      </c>
      <c r="D13" s="17" t="str">
        <f>IFERROR(INDEX(Sheet1!F:F,MATCH(ROWS($1:12),$M:$M,0)),"")</f>
        <v>canceled</v>
      </c>
      <c r="E13">
        <f>IFERROR(INDEX(Sheet1!L:L,MATCH(ROWS($1:12),$M:$M,0)),"")</f>
        <v>0</v>
      </c>
      <c r="L13">
        <f>IF(ISNA(MATCH(Sheet1!F13,{"successful"},0)),"-",MAX(Sheet6!L$1:L12)+1)</f>
        <v>12</v>
      </c>
      <c r="M13" t="str">
        <f>IF(ISNA(MATCH(Sheet1!F13,{"failed","canceled"},0)),"-",MAX(Sheet6!M$1:M12)+1)</f>
        <v>-</v>
      </c>
    </row>
    <row r="14" spans="1:13" ht="16" x14ac:dyDescent="0.2">
      <c r="A14" s="16" t="str">
        <f>IFERROR(INDEX(Sheet1!F:F,MATCH(ROWS($1:13),$L:$L,0)),"")</f>
        <v>successful</v>
      </c>
      <c r="B14" s="15">
        <f>IFERROR(INDEX(Sheet1!L:L,MATCH(ROWS($1:13),$L:$L,0)),"")</f>
        <v>827</v>
      </c>
      <c r="D14" s="17" t="str">
        <f>IFERROR(INDEX(Sheet1!F:F,MATCH(ROWS($1:13),$M:$M,0)),"")</f>
        <v>canceled</v>
      </c>
      <c r="E14">
        <f>IFERROR(INDEX(Sheet1!L:L,MATCH(ROWS($1:13),$M:$M,0)),"")</f>
        <v>81</v>
      </c>
      <c r="L14">
        <f>IF(ISNA(MATCH(Sheet1!F14,{"successful"},0)),"-",MAX(Sheet6!L$1:L13)+1)</f>
        <v>13</v>
      </c>
      <c r="M14" t="str">
        <f>IF(ISNA(MATCH(Sheet1!F14,{"failed","canceled"},0)),"-",MAX(Sheet6!M$1:M13)+1)</f>
        <v>-</v>
      </c>
    </row>
    <row r="15" spans="1:13" ht="16" x14ac:dyDescent="0.2">
      <c r="A15" s="16" t="str">
        <f>IFERROR(INDEX(Sheet1!F:F,MATCH(ROWS($1:14),$L:$L,0)),"")</f>
        <v>successful</v>
      </c>
      <c r="B15" s="15">
        <f>IFERROR(INDEX(Sheet1!L:L,MATCH(ROWS($1:14),$L:$L,0)),"")</f>
        <v>51</v>
      </c>
      <c r="D15" s="17" t="str">
        <f>IFERROR(INDEX(Sheet1!F:F,MATCH(ROWS($1:14),$M:$M,0)),"")</f>
        <v>canceled</v>
      </c>
      <c r="E15">
        <f>IFERROR(INDEX(Sheet1!L:L,MATCH(ROWS($1:14),$M:$M,0)),"")</f>
        <v>0</v>
      </c>
      <c r="L15">
        <f>IF(ISNA(MATCH(Sheet1!F15,{"successful"},0)),"-",MAX(Sheet6!L$1:L14)+1)</f>
        <v>14</v>
      </c>
      <c r="M15" t="str">
        <f>IF(ISNA(MATCH(Sheet1!F15,{"failed","canceled"},0)),"-",MAX(Sheet6!M$1:M14)+1)</f>
        <v>-</v>
      </c>
    </row>
    <row r="16" spans="1:13" ht="16" x14ac:dyDescent="0.2">
      <c r="A16" s="16" t="str">
        <f>IFERROR(INDEX(Sheet1!F:F,MATCH(ROWS($1:15),$L:$L,0)),"")</f>
        <v>successful</v>
      </c>
      <c r="B16" s="15">
        <f>IFERROR(INDEX(Sheet1!L:L,MATCH(ROWS($1:15),$L:$L,0)),"")</f>
        <v>41</v>
      </c>
      <c r="D16" s="17" t="str">
        <f>IFERROR(INDEX(Sheet1!F:F,MATCH(ROWS($1:15),$M:$M,0)),"")</f>
        <v>canceled</v>
      </c>
      <c r="E16">
        <f>IFERROR(INDEX(Sheet1!L:L,MATCH(ROWS($1:15),$M:$M,0)),"")</f>
        <v>0</v>
      </c>
      <c r="L16">
        <f>IF(ISNA(MATCH(Sheet1!F16,{"successful"},0)),"-",MAX(Sheet6!L$1:L15)+1)</f>
        <v>15</v>
      </c>
      <c r="M16" t="str">
        <f>IF(ISNA(MATCH(Sheet1!F16,{"failed","canceled"},0)),"-",MAX(Sheet6!M$1:M15)+1)</f>
        <v>-</v>
      </c>
    </row>
    <row r="17" spans="1:13" ht="16" x14ac:dyDescent="0.2">
      <c r="A17" s="16" t="str">
        <f>IFERROR(INDEX(Sheet1!F:F,MATCH(ROWS($1:16),$L:$L,0)),"")</f>
        <v>successful</v>
      </c>
      <c r="B17" s="15">
        <f>IFERROR(INDEX(Sheet1!L:L,MATCH(ROWS($1:16),$L:$L,0)),"")</f>
        <v>98</v>
      </c>
      <c r="D17" s="17" t="str">
        <f>IFERROR(INDEX(Sheet1!F:F,MATCH(ROWS($1:16),$M:$M,0)),"")</f>
        <v>canceled</v>
      </c>
      <c r="E17">
        <f>IFERROR(INDEX(Sheet1!L:L,MATCH(ROWS($1:16),$M:$M,0)),"")</f>
        <v>5</v>
      </c>
      <c r="L17">
        <f>IF(ISNA(MATCH(Sheet1!F17,{"successful"},0)),"-",MAX(Sheet6!L$1:L16)+1)</f>
        <v>16</v>
      </c>
      <c r="M17" t="str">
        <f>IF(ISNA(MATCH(Sheet1!F17,{"failed","canceled"},0)),"-",MAX(Sheet6!M$1:M16)+1)</f>
        <v>-</v>
      </c>
    </row>
    <row r="18" spans="1:13" ht="16" x14ac:dyDescent="0.2">
      <c r="A18" s="16" t="str">
        <f>IFERROR(INDEX(Sheet1!F:F,MATCH(ROWS($1:17),$L:$L,0)),"")</f>
        <v>successful</v>
      </c>
      <c r="B18" s="15">
        <f>IFERROR(INDEX(Sheet1!L:L,MATCH(ROWS($1:17),$L:$L,0)),"")</f>
        <v>70</v>
      </c>
      <c r="D18" s="17" t="str">
        <f>IFERROR(INDEX(Sheet1!F:F,MATCH(ROWS($1:17),$M:$M,0)),"")</f>
        <v>canceled</v>
      </c>
      <c r="E18">
        <f>IFERROR(INDEX(Sheet1!L:L,MATCH(ROWS($1:17),$M:$M,0)),"")</f>
        <v>0</v>
      </c>
      <c r="L18">
        <f>IF(ISNA(MATCH(Sheet1!F18,{"successful"},0)),"-",MAX(Sheet6!L$1:L17)+1)</f>
        <v>17</v>
      </c>
      <c r="M18" t="str">
        <f>IF(ISNA(MATCH(Sheet1!F18,{"failed","canceled"},0)),"-",MAX(Sheet6!M$1:M17)+1)</f>
        <v>-</v>
      </c>
    </row>
    <row r="19" spans="1:13" ht="16" x14ac:dyDescent="0.2">
      <c r="A19" s="16" t="str">
        <f>IFERROR(INDEX(Sheet1!F:F,MATCH(ROWS($1:18),$L:$L,0)),"")</f>
        <v>successful</v>
      </c>
      <c r="B19" s="15">
        <f>IFERROR(INDEX(Sheet1!L:L,MATCH(ROWS($1:18),$L:$L,0)),"")</f>
        <v>36</v>
      </c>
      <c r="D19" s="17" t="str">
        <f>IFERROR(INDEX(Sheet1!F:F,MATCH(ROWS($1:18),$M:$M,0)),"")</f>
        <v>canceled</v>
      </c>
      <c r="E19">
        <f>IFERROR(INDEX(Sheet1!L:L,MATCH(ROWS($1:18),$M:$M,0)),"")</f>
        <v>0</v>
      </c>
      <c r="L19">
        <f>IF(ISNA(MATCH(Sheet1!F19,{"successful"},0)),"-",MAX(Sheet6!L$1:L18)+1)</f>
        <v>18</v>
      </c>
      <c r="M19" t="str">
        <f>IF(ISNA(MATCH(Sheet1!F19,{"failed","canceled"},0)),"-",MAX(Sheet6!M$1:M18)+1)</f>
        <v>-</v>
      </c>
    </row>
    <row r="20" spans="1:13" ht="16" x14ac:dyDescent="0.2">
      <c r="A20" s="16" t="str">
        <f>IFERROR(INDEX(Sheet1!F:F,MATCH(ROWS($1:19),$L:$L,0)),"")</f>
        <v>successful</v>
      </c>
      <c r="B20" s="15">
        <f>IFERROR(INDEX(Sheet1!L:L,MATCH(ROWS($1:19),$L:$L,0)),"")</f>
        <v>342</v>
      </c>
      <c r="D20" s="17" t="str">
        <f>IFERROR(INDEX(Sheet1!F:F,MATCH(ROWS($1:19),$M:$M,0)),"")</f>
        <v>canceled</v>
      </c>
      <c r="E20">
        <f>IFERROR(INDEX(Sheet1!L:L,MATCH(ROWS($1:19),$M:$M,0)),"")</f>
        <v>58</v>
      </c>
      <c r="L20">
        <f>IF(ISNA(MATCH(Sheet1!F20,{"successful"},0)),"-",MAX(Sheet6!L$1:L19)+1)</f>
        <v>19</v>
      </c>
      <c r="M20" t="str">
        <f>IF(ISNA(MATCH(Sheet1!F20,{"failed","canceled"},0)),"-",MAX(Sheet6!M$1:M19)+1)</f>
        <v>-</v>
      </c>
    </row>
    <row r="21" spans="1:13" ht="16" x14ac:dyDescent="0.2">
      <c r="A21" s="16" t="str">
        <f>IFERROR(INDEX(Sheet1!F:F,MATCH(ROWS($1:20),$L:$L,0)),"")</f>
        <v>successful</v>
      </c>
      <c r="B21" s="15">
        <f>IFERROR(INDEX(Sheet1!L:L,MATCH(ROWS($1:20),$L:$L,0)),"")</f>
        <v>22</v>
      </c>
      <c r="D21" s="17" t="str">
        <f>IFERROR(INDEX(Sheet1!F:F,MATCH(ROWS($1:20),$M:$M,0)),"")</f>
        <v>canceled</v>
      </c>
      <c r="E21">
        <f>IFERROR(INDEX(Sheet1!L:L,MATCH(ROWS($1:20),$M:$M,0)),"")</f>
        <v>1</v>
      </c>
      <c r="L21">
        <f>IF(ISNA(MATCH(Sheet1!F21,{"successful"},0)),"-",MAX(Sheet6!L$1:L20)+1)</f>
        <v>20</v>
      </c>
      <c r="M21" t="str">
        <f>IF(ISNA(MATCH(Sheet1!F21,{"failed","canceled"},0)),"-",MAX(Sheet6!M$1:M20)+1)</f>
        <v>-</v>
      </c>
    </row>
    <row r="22" spans="1:13" ht="16" x14ac:dyDescent="0.2">
      <c r="A22" s="16" t="str">
        <f>IFERROR(INDEX(Sheet1!F:F,MATCH(ROWS($1:21),$L:$L,0)),"")</f>
        <v>successful</v>
      </c>
      <c r="B22" s="15">
        <f>IFERROR(INDEX(Sheet1!L:L,MATCH(ROWS($1:21),$L:$L,0)),"")</f>
        <v>25</v>
      </c>
      <c r="D22" s="17" t="str">
        <f>IFERROR(INDEX(Sheet1!F:F,MATCH(ROWS($1:21),$M:$M,0)),"")</f>
        <v>canceled</v>
      </c>
      <c r="E22">
        <f>IFERROR(INDEX(Sheet1!L:L,MATCH(ROWS($1:21),$M:$M,0)),"")</f>
        <v>0</v>
      </c>
      <c r="L22">
        <f>IF(ISNA(MATCH(Sheet1!F22,{"successful"},0)),"-",MAX(Sheet6!L$1:L21)+1)</f>
        <v>21</v>
      </c>
      <c r="M22" t="str">
        <f>IF(ISNA(MATCH(Sheet1!F22,{"failed","canceled"},0)),"-",MAX(Sheet6!M$1:M21)+1)</f>
        <v>-</v>
      </c>
    </row>
    <row r="23" spans="1:13" ht="16" x14ac:dyDescent="0.2">
      <c r="A23" s="16" t="str">
        <f>IFERROR(INDEX(Sheet1!F:F,MATCH(ROWS($1:22),$L:$L,0)),"")</f>
        <v>successful</v>
      </c>
      <c r="B23" s="15">
        <f>IFERROR(INDEX(Sheet1!L:L,MATCH(ROWS($1:22),$L:$L,0)),"")</f>
        <v>101</v>
      </c>
      <c r="D23" s="17" t="str">
        <f>IFERROR(INDEX(Sheet1!F:F,MATCH(ROWS($1:22),$M:$M,0)),"")</f>
        <v>canceled</v>
      </c>
      <c r="E23">
        <f>IFERROR(INDEX(Sheet1!L:L,MATCH(ROWS($1:22),$M:$M,0)),"")</f>
        <v>28</v>
      </c>
      <c r="L23">
        <f>IF(ISNA(MATCH(Sheet1!F23,{"successful"},0)),"-",MAX(Sheet6!L$1:L22)+1)</f>
        <v>22</v>
      </c>
      <c r="M23" t="str">
        <f>IF(ISNA(MATCH(Sheet1!F23,{"failed","canceled"},0)),"-",MAX(Sheet6!M$1:M22)+1)</f>
        <v>-</v>
      </c>
    </row>
    <row r="24" spans="1:13" ht="16" x14ac:dyDescent="0.2">
      <c r="A24" s="16" t="str">
        <f>IFERROR(INDEX(Sheet1!F:F,MATCH(ROWS($1:23),$L:$L,0)),"")</f>
        <v>successful</v>
      </c>
      <c r="B24" s="15">
        <f>IFERROR(INDEX(Sheet1!L:L,MATCH(ROWS($1:23),$L:$L,0)),"")</f>
        <v>8</v>
      </c>
      <c r="D24" s="17" t="str">
        <f>IFERROR(INDEX(Sheet1!F:F,MATCH(ROWS($1:23),$M:$M,0)),"")</f>
        <v>canceled</v>
      </c>
      <c r="E24">
        <f>IFERROR(INDEX(Sheet1!L:L,MATCH(ROWS($1:23),$M:$M,0)),"")</f>
        <v>1</v>
      </c>
      <c r="L24">
        <f>IF(ISNA(MATCH(Sheet1!F24,{"successful"},0)),"-",MAX(Sheet6!L$1:L23)+1)</f>
        <v>23</v>
      </c>
      <c r="M24" t="str">
        <f>IF(ISNA(MATCH(Sheet1!F24,{"failed","canceled"},0)),"-",MAX(Sheet6!M$1:M23)+1)</f>
        <v>-</v>
      </c>
    </row>
    <row r="25" spans="1:13" ht="16" x14ac:dyDescent="0.2">
      <c r="A25" s="16" t="str">
        <f>IFERROR(INDEX(Sheet1!F:F,MATCH(ROWS($1:24),$L:$L,0)),"")</f>
        <v>successful</v>
      </c>
      <c r="B25" s="15">
        <f>IFERROR(INDEX(Sheet1!L:L,MATCH(ROWS($1:24),$L:$L,0)),"")</f>
        <v>23</v>
      </c>
      <c r="D25" s="17" t="str">
        <f>IFERROR(INDEX(Sheet1!F:F,MATCH(ROWS($1:24),$M:$M,0)),"")</f>
        <v>canceled</v>
      </c>
      <c r="E25">
        <f>IFERROR(INDEX(Sheet1!L:L,MATCH(ROWS($1:24),$M:$M,0)),"")</f>
        <v>0</v>
      </c>
      <c r="L25">
        <f>IF(ISNA(MATCH(Sheet1!F25,{"successful"},0)),"-",MAX(Sheet6!L$1:L24)+1)</f>
        <v>24</v>
      </c>
      <c r="M25" t="str">
        <f>IF(ISNA(MATCH(Sheet1!F25,{"failed","canceled"},0)),"-",MAX(Sheet6!M$1:M24)+1)</f>
        <v>-</v>
      </c>
    </row>
    <row r="26" spans="1:13" ht="16" x14ac:dyDescent="0.2">
      <c r="A26" s="16" t="str">
        <f>IFERROR(INDEX(Sheet1!F:F,MATCH(ROWS($1:25),$L:$L,0)),"")</f>
        <v>successful</v>
      </c>
      <c r="B26" s="15">
        <f>IFERROR(INDEX(Sheet1!L:L,MATCH(ROWS($1:25),$L:$L,0)),"")</f>
        <v>574</v>
      </c>
      <c r="D26" s="17" t="str">
        <f>IFERROR(INDEX(Sheet1!F:F,MATCH(ROWS($1:25),$M:$M,0)),"")</f>
        <v>canceled</v>
      </c>
      <c r="E26">
        <f>IFERROR(INDEX(Sheet1!L:L,MATCH(ROWS($1:25),$M:$M,0)),"")</f>
        <v>37</v>
      </c>
      <c r="L26">
        <f>IF(ISNA(MATCH(Sheet1!F26,{"successful"},0)),"-",MAX(Sheet6!L$1:L25)+1)</f>
        <v>25</v>
      </c>
      <c r="M26" t="str">
        <f>IF(ISNA(MATCH(Sheet1!F26,{"failed","canceled"},0)),"-",MAX(Sheet6!M$1:M25)+1)</f>
        <v>-</v>
      </c>
    </row>
    <row r="27" spans="1:13" ht="16" x14ac:dyDescent="0.2">
      <c r="A27" s="16" t="str">
        <f>IFERROR(INDEX(Sheet1!F:F,MATCH(ROWS($1:26),$L:$L,0)),"")</f>
        <v>successful</v>
      </c>
      <c r="B27" s="15">
        <f>IFERROR(INDEX(Sheet1!L:L,MATCH(ROWS($1:26),$L:$L,0)),"")</f>
        <v>14</v>
      </c>
      <c r="D27" s="17" t="str">
        <f>IFERROR(INDEX(Sheet1!F:F,MATCH(ROWS($1:26),$M:$M,0)),"")</f>
        <v>canceled</v>
      </c>
      <c r="E27">
        <f>IFERROR(INDEX(Sheet1!L:L,MATCH(ROWS($1:26),$M:$M,0)),"")</f>
        <v>9</v>
      </c>
      <c r="L27">
        <f>IF(ISNA(MATCH(Sheet1!F27,{"successful"},0)),"-",MAX(Sheet6!L$1:L26)+1)</f>
        <v>26</v>
      </c>
      <c r="M27" t="str">
        <f>IF(ISNA(MATCH(Sheet1!F27,{"failed","canceled"},0)),"-",MAX(Sheet6!M$1:M26)+1)</f>
        <v>-</v>
      </c>
    </row>
    <row r="28" spans="1:13" ht="16" x14ac:dyDescent="0.2">
      <c r="A28" s="16" t="str">
        <f>IFERROR(INDEX(Sheet1!F:F,MATCH(ROWS($1:27),$L:$L,0)),"")</f>
        <v>successful</v>
      </c>
      <c r="B28" s="15">
        <f>IFERROR(INDEX(Sheet1!L:L,MATCH(ROWS($1:27),$L:$L,0)),"")</f>
        <v>19</v>
      </c>
      <c r="D28" s="17" t="str">
        <f>IFERROR(INDEX(Sheet1!F:F,MATCH(ROWS($1:27),$M:$M,0)),"")</f>
        <v>canceled</v>
      </c>
      <c r="E28">
        <f>IFERROR(INDEX(Sheet1!L:L,MATCH(ROWS($1:27),$M:$M,0)),"")</f>
        <v>3</v>
      </c>
      <c r="L28">
        <f>IF(ISNA(MATCH(Sheet1!F28,{"successful"},0)),"-",MAX(Sheet6!L$1:L27)+1)</f>
        <v>27</v>
      </c>
      <c r="M28" t="str">
        <f>IF(ISNA(MATCH(Sheet1!F28,{"failed","canceled"},0)),"-",MAX(Sheet6!M$1:M27)+1)</f>
        <v>-</v>
      </c>
    </row>
    <row r="29" spans="1:13" ht="16" x14ac:dyDescent="0.2">
      <c r="A29" s="16" t="str">
        <f>IFERROR(INDEX(Sheet1!F:F,MATCH(ROWS($1:28),$L:$L,0)),"")</f>
        <v>successful</v>
      </c>
      <c r="B29" s="15">
        <f>IFERROR(INDEX(Sheet1!L:L,MATCH(ROWS($1:28),$L:$L,0)),"")</f>
        <v>150</v>
      </c>
      <c r="D29" s="17" t="str">
        <f>IFERROR(INDEX(Sheet1!F:F,MATCH(ROWS($1:28),$M:$M,0)),"")</f>
        <v>canceled</v>
      </c>
      <c r="E29">
        <f>IFERROR(INDEX(Sheet1!L:L,MATCH(ROWS($1:28),$M:$M,0)),"")</f>
        <v>0</v>
      </c>
      <c r="L29">
        <f>IF(ISNA(MATCH(Sheet1!F29,{"successful"},0)),"-",MAX(Sheet6!L$1:L28)+1)</f>
        <v>28</v>
      </c>
      <c r="M29" t="str">
        <f>IF(ISNA(MATCH(Sheet1!F29,{"failed","canceled"},0)),"-",MAX(Sheet6!M$1:M28)+1)</f>
        <v>-</v>
      </c>
    </row>
    <row r="30" spans="1:13" ht="16" x14ac:dyDescent="0.2">
      <c r="A30" s="16" t="str">
        <f>IFERROR(INDEX(Sheet1!F:F,MATCH(ROWS($1:29),$L:$L,0)),"")</f>
        <v>successful</v>
      </c>
      <c r="B30" s="15">
        <f>IFERROR(INDEX(Sheet1!L:L,MATCH(ROWS($1:29),$L:$L,0)),"")</f>
        <v>71</v>
      </c>
      <c r="D30" s="17" t="str">
        <f>IFERROR(INDEX(Sheet1!F:F,MATCH(ROWS($1:29),$M:$M,0)),"")</f>
        <v>canceled</v>
      </c>
      <c r="E30">
        <f>IFERROR(INDEX(Sheet1!L:L,MATCH(ROWS($1:29),$M:$M,0)),"")</f>
        <v>2</v>
      </c>
      <c r="L30">
        <f>IF(ISNA(MATCH(Sheet1!F30,{"successful"},0)),"-",MAX(Sheet6!L$1:L29)+1)</f>
        <v>29</v>
      </c>
      <c r="M30" t="str">
        <f>IF(ISNA(MATCH(Sheet1!F30,{"failed","canceled"},0)),"-",MAX(Sheet6!M$1:M29)+1)</f>
        <v>-</v>
      </c>
    </row>
    <row r="31" spans="1:13" ht="16" x14ac:dyDescent="0.2">
      <c r="A31" s="16" t="str">
        <f>IFERROR(INDEX(Sheet1!F:F,MATCH(ROWS($1:30),$L:$L,0)),"")</f>
        <v>successful</v>
      </c>
      <c r="B31" s="15">
        <f>IFERROR(INDEX(Sheet1!L:L,MATCH(ROWS($1:30),$L:$L,0)),"")</f>
        <v>117</v>
      </c>
      <c r="D31" s="17" t="str">
        <f>IFERROR(INDEX(Sheet1!F:F,MATCH(ROWS($1:30),$M:$M,0)),"")</f>
        <v>canceled</v>
      </c>
      <c r="E31">
        <f>IFERROR(INDEX(Sheet1!L:L,MATCH(ROWS($1:30),$M:$M,0)),"")</f>
        <v>6</v>
      </c>
      <c r="L31">
        <f>IF(ISNA(MATCH(Sheet1!F31,{"successful"},0)),"-",MAX(Sheet6!L$1:L30)+1)</f>
        <v>30</v>
      </c>
      <c r="M31" t="str">
        <f>IF(ISNA(MATCH(Sheet1!F31,{"failed","canceled"},0)),"-",MAX(Sheet6!M$1:M30)+1)</f>
        <v>-</v>
      </c>
    </row>
    <row r="32" spans="1:13" ht="16" x14ac:dyDescent="0.2">
      <c r="A32" s="16" t="str">
        <f>IFERROR(INDEX(Sheet1!F:F,MATCH(ROWS($1:31),$L:$L,0)),"")</f>
        <v>successful</v>
      </c>
      <c r="B32" s="15">
        <f>IFERROR(INDEX(Sheet1!L:L,MATCH(ROWS($1:31),$L:$L,0)),"")</f>
        <v>53</v>
      </c>
      <c r="D32" s="17" t="str">
        <f>IFERROR(INDEX(Sheet1!F:F,MATCH(ROWS($1:31),$M:$M,0)),"")</f>
        <v>canceled</v>
      </c>
      <c r="E32">
        <f>IFERROR(INDEX(Sheet1!L:L,MATCH(ROWS($1:31),$M:$M,0)),"")</f>
        <v>67</v>
      </c>
      <c r="L32">
        <f>IF(ISNA(MATCH(Sheet1!F32,{"successful"},0)),"-",MAX(Sheet6!L$1:L31)+1)</f>
        <v>31</v>
      </c>
      <c r="M32" t="str">
        <f>IF(ISNA(MATCH(Sheet1!F32,{"failed","canceled"},0)),"-",MAX(Sheet6!M$1:M31)+1)</f>
        <v>-</v>
      </c>
    </row>
    <row r="33" spans="1:13" ht="16" x14ac:dyDescent="0.2">
      <c r="A33" s="16" t="str">
        <f>IFERROR(INDEX(Sheet1!F:F,MATCH(ROWS($1:32),$L:$L,0)),"")</f>
        <v>successful</v>
      </c>
      <c r="B33" s="15">
        <f>IFERROR(INDEX(Sheet1!L:L,MATCH(ROWS($1:32),$L:$L,0)),"")</f>
        <v>1</v>
      </c>
      <c r="D33" s="17" t="str">
        <f>IFERROR(INDEX(Sheet1!F:F,MATCH(ROWS($1:32),$M:$M,0)),"")</f>
        <v>canceled</v>
      </c>
      <c r="E33">
        <f>IFERROR(INDEX(Sheet1!L:L,MATCH(ROWS($1:32),$M:$M,0)),"")</f>
        <v>5</v>
      </c>
      <c r="L33">
        <f>IF(ISNA(MATCH(Sheet1!F33,{"successful"},0)),"-",MAX(Sheet6!L$1:L32)+1)</f>
        <v>32</v>
      </c>
      <c r="M33" t="str">
        <f>IF(ISNA(MATCH(Sheet1!F33,{"failed","canceled"},0)),"-",MAX(Sheet6!M$1:M32)+1)</f>
        <v>-</v>
      </c>
    </row>
    <row r="34" spans="1:13" ht="16" x14ac:dyDescent="0.2">
      <c r="A34" s="16" t="str">
        <f>IFERROR(INDEX(Sheet1!F:F,MATCH(ROWS($1:33),$L:$L,0)),"")</f>
        <v>successful</v>
      </c>
      <c r="B34" s="15">
        <f>IFERROR(INDEX(Sheet1!L:L,MATCH(ROWS($1:33),$L:$L,0)),"")</f>
        <v>89</v>
      </c>
      <c r="D34" s="17" t="str">
        <f>IFERROR(INDEX(Sheet1!F:F,MATCH(ROWS($1:33),$M:$M,0)),"")</f>
        <v>canceled</v>
      </c>
      <c r="E34">
        <f>IFERROR(INDEX(Sheet1!L:L,MATCH(ROWS($1:33),$M:$M,0)),"")</f>
        <v>2</v>
      </c>
      <c r="L34">
        <f>IF(ISNA(MATCH(Sheet1!F34,{"successful"},0)),"-",MAX(Sheet6!L$1:L33)+1)</f>
        <v>33</v>
      </c>
      <c r="M34" t="str">
        <f>IF(ISNA(MATCH(Sheet1!F34,{"failed","canceled"},0)),"-",MAX(Sheet6!M$1:M33)+1)</f>
        <v>-</v>
      </c>
    </row>
    <row r="35" spans="1:13" ht="16" x14ac:dyDescent="0.2">
      <c r="A35" s="16" t="str">
        <f>IFERROR(INDEX(Sheet1!F:F,MATCH(ROWS($1:34),$L:$L,0)),"")</f>
        <v>successful</v>
      </c>
      <c r="B35" s="15">
        <f>IFERROR(INDEX(Sheet1!L:L,MATCH(ROWS($1:34),$L:$L,0)),"")</f>
        <v>64</v>
      </c>
      <c r="D35" s="17" t="str">
        <f>IFERROR(INDEX(Sheet1!F:F,MATCH(ROWS($1:34),$M:$M,0)),"")</f>
        <v>canceled</v>
      </c>
      <c r="E35">
        <f>IFERROR(INDEX(Sheet1!L:L,MATCH(ROWS($1:34),$M:$M,0)),"")</f>
        <v>10</v>
      </c>
      <c r="L35">
        <f>IF(ISNA(MATCH(Sheet1!F35,{"successful"},0)),"-",MAX(Sheet6!L$1:L34)+1)</f>
        <v>34</v>
      </c>
      <c r="M35" t="str">
        <f>IF(ISNA(MATCH(Sheet1!F35,{"failed","canceled"},0)),"-",MAX(Sheet6!M$1:M34)+1)</f>
        <v>-</v>
      </c>
    </row>
    <row r="36" spans="1:13" ht="16" x14ac:dyDescent="0.2">
      <c r="A36" s="16" t="str">
        <f>IFERROR(INDEX(Sheet1!F:F,MATCH(ROWS($1:35),$L:$L,0)),"")</f>
        <v>successful</v>
      </c>
      <c r="B36" s="15">
        <f>IFERROR(INDEX(Sheet1!L:L,MATCH(ROWS($1:35),$L:$L,0)),"")</f>
        <v>68</v>
      </c>
      <c r="D36" s="17" t="str">
        <f>IFERROR(INDEX(Sheet1!F:F,MATCH(ROWS($1:35),$M:$M,0)),"")</f>
        <v>canceled</v>
      </c>
      <c r="E36">
        <f>IFERROR(INDEX(Sheet1!L:L,MATCH(ROWS($1:35),$M:$M,0)),"")</f>
        <v>3</v>
      </c>
      <c r="L36">
        <f>IF(ISNA(MATCH(Sheet1!F36,{"successful"},0)),"-",MAX(Sheet6!L$1:L35)+1)</f>
        <v>35</v>
      </c>
      <c r="M36" t="str">
        <f>IF(ISNA(MATCH(Sheet1!F36,{"failed","canceled"},0)),"-",MAX(Sheet6!M$1:M35)+1)</f>
        <v>-</v>
      </c>
    </row>
    <row r="37" spans="1:13" ht="16" x14ac:dyDescent="0.2">
      <c r="A37" s="16" t="str">
        <f>IFERROR(INDEX(Sheet1!F:F,MATCH(ROWS($1:36),$L:$L,0)),"")</f>
        <v>successful</v>
      </c>
      <c r="B37" s="15">
        <f>IFERROR(INDEX(Sheet1!L:L,MATCH(ROWS($1:36),$L:$L,0)),"")</f>
        <v>28</v>
      </c>
      <c r="D37" s="17" t="str">
        <f>IFERROR(INDEX(Sheet1!F:F,MATCH(ROWS($1:36),$M:$M,0)),"")</f>
        <v>canceled</v>
      </c>
      <c r="E37">
        <f>IFERROR(INDEX(Sheet1!L:L,MATCH(ROWS($1:36),$M:$M,0)),"")</f>
        <v>4</v>
      </c>
      <c r="L37">
        <f>IF(ISNA(MATCH(Sheet1!F37,{"successful"},0)),"-",MAX(Sheet6!L$1:L36)+1)</f>
        <v>36</v>
      </c>
      <c r="M37" t="str">
        <f>IF(ISNA(MATCH(Sheet1!F37,{"failed","canceled"},0)),"-",MAX(Sheet6!M$1:M36)+1)</f>
        <v>-</v>
      </c>
    </row>
    <row r="38" spans="1:13" ht="16" x14ac:dyDescent="0.2">
      <c r="A38" s="16" t="str">
        <f>IFERROR(INDEX(Sheet1!F:F,MATCH(ROWS($1:37),$L:$L,0)),"")</f>
        <v>successful</v>
      </c>
      <c r="B38" s="15">
        <f>IFERROR(INDEX(Sheet1!L:L,MATCH(ROWS($1:37),$L:$L,0)),"")</f>
        <v>44</v>
      </c>
      <c r="D38" s="17" t="str">
        <f>IFERROR(INDEX(Sheet1!F:F,MATCH(ROWS($1:37),$M:$M,0)),"")</f>
        <v>canceled</v>
      </c>
      <c r="E38">
        <f>IFERROR(INDEX(Sheet1!L:L,MATCH(ROWS($1:37),$M:$M,0)),"")</f>
        <v>15</v>
      </c>
      <c r="L38">
        <f>IF(ISNA(MATCH(Sheet1!F38,{"successful"},0)),"-",MAX(Sheet6!L$1:L37)+1)</f>
        <v>37</v>
      </c>
      <c r="M38" t="str">
        <f>IF(ISNA(MATCH(Sheet1!F38,{"failed","canceled"},0)),"-",MAX(Sheet6!M$1:M37)+1)</f>
        <v>-</v>
      </c>
    </row>
    <row r="39" spans="1:13" ht="16" x14ac:dyDescent="0.2">
      <c r="A39" s="16" t="str">
        <f>IFERROR(INDEX(Sheet1!F:F,MATCH(ROWS($1:38),$L:$L,0)),"")</f>
        <v>successful</v>
      </c>
      <c r="B39" s="15">
        <f>IFERROR(INDEX(Sheet1!L:L,MATCH(ROWS($1:38),$L:$L,0)),"")</f>
        <v>253</v>
      </c>
      <c r="D39" s="17" t="str">
        <f>IFERROR(INDEX(Sheet1!F:F,MATCH(ROWS($1:38),$M:$M,0)),"")</f>
        <v>canceled</v>
      </c>
      <c r="E39">
        <f>IFERROR(INDEX(Sheet1!L:L,MATCH(ROWS($1:38),$M:$M,0)),"")</f>
        <v>2</v>
      </c>
      <c r="L39">
        <f>IF(ISNA(MATCH(Sheet1!F39,{"successful"},0)),"-",MAX(Sheet6!L$1:L38)+1)</f>
        <v>38</v>
      </c>
      <c r="M39" t="str">
        <f>IF(ISNA(MATCH(Sheet1!F39,{"failed","canceled"},0)),"-",MAX(Sheet6!M$1:M38)+1)</f>
        <v>-</v>
      </c>
    </row>
    <row r="40" spans="1:13" ht="16" x14ac:dyDescent="0.2">
      <c r="A40" s="16" t="str">
        <f>IFERROR(INDEX(Sheet1!F:F,MATCH(ROWS($1:39),$L:$L,0)),"")</f>
        <v>successful</v>
      </c>
      <c r="B40" s="15">
        <f>IFERROR(INDEX(Sheet1!L:L,MATCH(ROWS($1:39),$L:$L,0)),"")</f>
        <v>66</v>
      </c>
      <c r="D40" s="17" t="str">
        <f>IFERROR(INDEX(Sheet1!F:F,MATCH(ROWS($1:39),$M:$M,0)),"")</f>
        <v>canceled</v>
      </c>
      <c r="E40">
        <f>IFERROR(INDEX(Sheet1!L:L,MATCH(ROWS($1:39),$M:$M,0)),"")</f>
        <v>0</v>
      </c>
      <c r="L40">
        <f>IF(ISNA(MATCH(Sheet1!F40,{"successful"},0)),"-",MAX(Sheet6!L$1:L39)+1)</f>
        <v>39</v>
      </c>
      <c r="M40" t="str">
        <f>IF(ISNA(MATCH(Sheet1!F40,{"failed","canceled"},0)),"-",MAX(Sheet6!M$1:M39)+1)</f>
        <v>-</v>
      </c>
    </row>
    <row r="41" spans="1:13" ht="16" x14ac:dyDescent="0.2">
      <c r="A41" s="16" t="str">
        <f>IFERROR(INDEX(Sheet1!F:F,MATCH(ROWS($1:40),$L:$L,0)),"")</f>
        <v>successful</v>
      </c>
      <c r="B41" s="15">
        <f>IFERROR(INDEX(Sheet1!L:L,MATCH(ROWS($1:40),$L:$L,0)),"")</f>
        <v>217</v>
      </c>
      <c r="D41" s="17" t="str">
        <f>IFERROR(INDEX(Sheet1!F:F,MATCH(ROWS($1:40),$M:$M,0)),"")</f>
        <v>canceled</v>
      </c>
      <c r="E41">
        <f>IFERROR(INDEX(Sheet1!L:L,MATCH(ROWS($1:40),$M:$M,0)),"")</f>
        <v>1</v>
      </c>
      <c r="L41">
        <f>IF(ISNA(MATCH(Sheet1!F41,{"successful"},0)),"-",MAX(Sheet6!L$1:L40)+1)</f>
        <v>40</v>
      </c>
      <c r="M41" t="str">
        <f>IF(ISNA(MATCH(Sheet1!F41,{"failed","canceled"},0)),"-",MAX(Sheet6!M$1:M40)+1)</f>
        <v>-</v>
      </c>
    </row>
    <row r="42" spans="1:13" ht="16" x14ac:dyDescent="0.2">
      <c r="A42" s="16" t="str">
        <f>IFERROR(INDEX(Sheet1!F:F,MATCH(ROWS($1:41),$L:$L,0)),"")</f>
        <v>successful</v>
      </c>
      <c r="B42" s="15">
        <f>IFERROR(INDEX(Sheet1!L:L,MATCH(ROWS($1:41),$L:$L,0)),"")</f>
        <v>16</v>
      </c>
      <c r="D42" s="17" t="str">
        <f>IFERROR(INDEX(Sheet1!F:F,MATCH(ROWS($1:41),$M:$M,0)),"")</f>
        <v>failed</v>
      </c>
      <c r="E42">
        <f>IFERROR(INDEX(Sheet1!L:L,MATCH(ROWS($1:41),$M:$M,0)),"")</f>
        <v>0</v>
      </c>
      <c r="L42">
        <f>IF(ISNA(MATCH(Sheet1!F42,{"successful"},0)),"-",MAX(Sheet6!L$1:L41)+1)</f>
        <v>41</v>
      </c>
      <c r="M42" t="str">
        <f>IF(ISNA(MATCH(Sheet1!F42,{"failed","canceled"},0)),"-",MAX(Sheet6!M$1:M41)+1)</f>
        <v>-</v>
      </c>
    </row>
    <row r="43" spans="1:13" ht="16" x14ac:dyDescent="0.2">
      <c r="A43" s="16" t="str">
        <f>IFERROR(INDEX(Sheet1!F:F,MATCH(ROWS($1:42),$L:$L,0)),"")</f>
        <v>successful</v>
      </c>
      <c r="B43" s="15">
        <f>IFERROR(INDEX(Sheet1!L:L,MATCH(ROWS($1:42),$L:$L,0)),"")</f>
        <v>19</v>
      </c>
      <c r="D43" s="17" t="str">
        <f>IFERROR(INDEX(Sheet1!F:F,MATCH(ROWS($1:42),$M:$M,0)),"")</f>
        <v>failed</v>
      </c>
      <c r="E43">
        <f>IFERROR(INDEX(Sheet1!L:L,MATCH(ROWS($1:42),$M:$M,0)),"")</f>
        <v>1</v>
      </c>
      <c r="L43">
        <f>IF(ISNA(MATCH(Sheet1!F43,{"successful"},0)),"-",MAX(Sheet6!L$1:L42)+1)</f>
        <v>42</v>
      </c>
      <c r="M43" t="str">
        <f>IF(ISNA(MATCH(Sheet1!F43,{"failed","canceled"},0)),"-",MAX(Sheet6!M$1:M42)+1)</f>
        <v>-</v>
      </c>
    </row>
    <row r="44" spans="1:13" ht="16" x14ac:dyDescent="0.2">
      <c r="A44" s="16" t="str">
        <f>IFERROR(INDEX(Sheet1!F:F,MATCH(ROWS($1:43),$L:$L,0)),"")</f>
        <v>successful</v>
      </c>
      <c r="B44" s="15">
        <f>IFERROR(INDEX(Sheet1!L:L,MATCH(ROWS($1:43),$L:$L,0)),"")</f>
        <v>169</v>
      </c>
      <c r="D44" s="17" t="str">
        <f>IFERROR(INDEX(Sheet1!F:F,MATCH(ROWS($1:43),$M:$M,0)),"")</f>
        <v>failed</v>
      </c>
      <c r="E44">
        <f>IFERROR(INDEX(Sheet1!L:L,MATCH(ROWS($1:43),$M:$M,0)),"")</f>
        <v>10</v>
      </c>
      <c r="L44">
        <f>IF(ISNA(MATCH(Sheet1!F44,{"successful"},0)),"-",MAX(Sheet6!L$1:L43)+1)</f>
        <v>43</v>
      </c>
      <c r="M44" t="str">
        <f>IF(ISNA(MATCH(Sheet1!F44,{"failed","canceled"},0)),"-",MAX(Sheet6!M$1:M43)+1)</f>
        <v>-</v>
      </c>
    </row>
    <row r="45" spans="1:13" ht="16" x14ac:dyDescent="0.2">
      <c r="A45" s="16" t="str">
        <f>IFERROR(INDEX(Sheet1!F:F,MATCH(ROWS($1:44),$L:$L,0)),"")</f>
        <v>successful</v>
      </c>
      <c r="B45" s="15">
        <f>IFERROR(INDEX(Sheet1!L:L,MATCH(ROWS($1:44),$L:$L,0)),"")</f>
        <v>263</v>
      </c>
      <c r="D45" s="17" t="str">
        <f>IFERROR(INDEX(Sheet1!F:F,MATCH(ROWS($1:44),$M:$M,0)),"")</f>
        <v>failed</v>
      </c>
      <c r="E45">
        <f>IFERROR(INDEX(Sheet1!L:L,MATCH(ROWS($1:44),$M:$M,0)),"")</f>
        <v>0</v>
      </c>
      <c r="L45">
        <f>IF(ISNA(MATCH(Sheet1!F45,{"successful"},0)),"-",MAX(Sheet6!L$1:L44)+1)</f>
        <v>44</v>
      </c>
      <c r="M45" t="str">
        <f>IF(ISNA(MATCH(Sheet1!F45,{"failed","canceled"},0)),"-",MAX(Sheet6!M$1:M44)+1)</f>
        <v>-</v>
      </c>
    </row>
    <row r="46" spans="1:13" ht="16" x14ac:dyDescent="0.2">
      <c r="A46" s="16" t="str">
        <f>IFERROR(INDEX(Sheet1!F:F,MATCH(ROWS($1:45),$L:$L,0)),"")</f>
        <v>successful</v>
      </c>
      <c r="B46" s="15">
        <f>IFERROR(INDEX(Sheet1!L:L,MATCH(ROWS($1:45),$L:$L,0)),"")</f>
        <v>15</v>
      </c>
      <c r="D46" s="17" t="str">
        <f>IFERROR(INDEX(Sheet1!F:F,MATCH(ROWS($1:45),$M:$M,0)),"")</f>
        <v>failed</v>
      </c>
      <c r="E46">
        <f>IFERROR(INDEX(Sheet1!L:L,MATCH(ROWS($1:45),$M:$M,0)),"")</f>
        <v>7</v>
      </c>
      <c r="L46">
        <f>IF(ISNA(MATCH(Sheet1!F46,{"successful"},0)),"-",MAX(Sheet6!L$1:L45)+1)</f>
        <v>45</v>
      </c>
      <c r="M46" t="str">
        <f>IF(ISNA(MATCH(Sheet1!F46,{"failed","canceled"},0)),"-",MAX(Sheet6!M$1:M45)+1)</f>
        <v>-</v>
      </c>
    </row>
    <row r="47" spans="1:13" ht="16" x14ac:dyDescent="0.2">
      <c r="A47" s="16" t="str">
        <f>IFERROR(INDEX(Sheet1!F:F,MATCH(ROWS($1:46),$L:$L,0)),"")</f>
        <v>successful</v>
      </c>
      <c r="B47" s="15">
        <f>IFERROR(INDEX(Sheet1!L:L,MATCH(ROWS($1:46),$L:$L,0)),"")</f>
        <v>61</v>
      </c>
      <c r="D47" s="17" t="str">
        <f>IFERROR(INDEX(Sheet1!F:F,MATCH(ROWS($1:46),$M:$M,0)),"")</f>
        <v>failed</v>
      </c>
      <c r="E47">
        <f>IFERROR(INDEX(Sheet1!L:L,MATCH(ROWS($1:46),$M:$M,0)),"")</f>
        <v>0</v>
      </c>
      <c r="L47">
        <f>IF(ISNA(MATCH(Sheet1!F47,{"successful"},0)),"-",MAX(Sheet6!L$1:L46)+1)</f>
        <v>46</v>
      </c>
      <c r="M47" t="str">
        <f>IF(ISNA(MATCH(Sheet1!F47,{"failed","canceled"},0)),"-",MAX(Sheet6!M$1:M46)+1)</f>
        <v>-</v>
      </c>
    </row>
    <row r="48" spans="1:13" ht="16" x14ac:dyDescent="0.2">
      <c r="A48" s="16" t="str">
        <f>IFERROR(INDEX(Sheet1!F:F,MATCH(ROWS($1:47),$L:$L,0)),"")</f>
        <v>successful</v>
      </c>
      <c r="B48" s="15">
        <f>IFERROR(INDEX(Sheet1!L:L,MATCH(ROWS($1:47),$L:$L,0)),"")</f>
        <v>45</v>
      </c>
      <c r="D48" s="17" t="str">
        <f>IFERROR(INDEX(Sheet1!F:F,MATCH(ROWS($1:47),$M:$M,0)),"")</f>
        <v>failed</v>
      </c>
      <c r="E48">
        <f>IFERROR(INDEX(Sheet1!L:L,MATCH(ROWS($1:47),$M:$M,0)),"")</f>
        <v>1</v>
      </c>
      <c r="L48">
        <f>IF(ISNA(MATCH(Sheet1!F48,{"successful"},0)),"-",MAX(Sheet6!L$1:L47)+1)</f>
        <v>47</v>
      </c>
      <c r="M48" t="str">
        <f>IF(ISNA(MATCH(Sheet1!F48,{"failed","canceled"},0)),"-",MAX(Sheet6!M$1:M47)+1)</f>
        <v>-</v>
      </c>
    </row>
    <row r="49" spans="1:13" ht="16" x14ac:dyDescent="0.2">
      <c r="A49" s="16" t="str">
        <f>IFERROR(INDEX(Sheet1!F:F,MATCH(ROWS($1:48),$L:$L,0)),"")</f>
        <v>successful</v>
      </c>
      <c r="B49" s="15">
        <f>IFERROR(INDEX(Sheet1!L:L,MATCH(ROWS($1:48),$L:$L,0)),"")</f>
        <v>70</v>
      </c>
      <c r="D49" s="17" t="str">
        <f>IFERROR(INDEX(Sheet1!F:F,MATCH(ROWS($1:48),$M:$M,0)),"")</f>
        <v>failed</v>
      </c>
      <c r="E49">
        <f>IFERROR(INDEX(Sheet1!L:L,MATCH(ROWS($1:48),$M:$M,0)),"")</f>
        <v>2</v>
      </c>
      <c r="L49">
        <f>IF(ISNA(MATCH(Sheet1!F49,{"successful"},0)),"-",MAX(Sheet6!L$1:L48)+1)</f>
        <v>48</v>
      </c>
      <c r="M49" t="str">
        <f>IF(ISNA(MATCH(Sheet1!F49,{"failed","canceled"},0)),"-",MAX(Sheet6!M$1:M48)+1)</f>
        <v>-</v>
      </c>
    </row>
    <row r="50" spans="1:13" ht="16" x14ac:dyDescent="0.2">
      <c r="A50" s="16" t="str">
        <f>IFERROR(INDEX(Sheet1!F:F,MATCH(ROWS($1:49),$L:$L,0)),"")</f>
        <v>successful</v>
      </c>
      <c r="B50" s="15">
        <f>IFERROR(INDEX(Sheet1!L:L,MATCH(ROWS($1:49),$L:$L,0)),"")</f>
        <v>38</v>
      </c>
      <c r="D50" s="17" t="str">
        <f>IFERROR(INDEX(Sheet1!F:F,MATCH(ROWS($1:49),$M:$M,0)),"")</f>
        <v>failed</v>
      </c>
      <c r="E50">
        <f>IFERROR(INDEX(Sheet1!L:L,MATCH(ROWS($1:49),$M:$M,0)),"")</f>
        <v>3</v>
      </c>
      <c r="L50">
        <f>IF(ISNA(MATCH(Sheet1!F50,{"successful"},0)),"-",MAX(Sheet6!L$1:L49)+1)</f>
        <v>49</v>
      </c>
      <c r="M50" t="str">
        <f>IF(ISNA(MATCH(Sheet1!F50,{"failed","canceled"},0)),"-",MAX(Sheet6!M$1:M49)+1)</f>
        <v>-</v>
      </c>
    </row>
    <row r="51" spans="1:13" ht="16" x14ac:dyDescent="0.2">
      <c r="A51" s="16" t="str">
        <f>IFERROR(INDEX(Sheet1!F:F,MATCH(ROWS($1:50),$L:$L,0)),"")</f>
        <v>successful</v>
      </c>
      <c r="B51" s="15">
        <f>IFERROR(INDEX(Sheet1!L:L,MATCH(ROWS($1:50),$L:$L,0)),"")</f>
        <v>87</v>
      </c>
      <c r="D51" s="17" t="str">
        <f>IFERROR(INDEX(Sheet1!F:F,MATCH(ROWS($1:50),$M:$M,0)),"")</f>
        <v>failed</v>
      </c>
      <c r="E51">
        <f>IFERROR(INDEX(Sheet1!L:L,MATCH(ROWS($1:50),$M:$M,0)),"")</f>
        <v>10</v>
      </c>
      <c r="L51">
        <f>IF(ISNA(MATCH(Sheet1!F51,{"successful"},0)),"-",MAX(Sheet6!L$1:L50)+1)</f>
        <v>50</v>
      </c>
      <c r="M51" t="str">
        <f>IF(ISNA(MATCH(Sheet1!F51,{"failed","canceled"},0)),"-",MAX(Sheet6!M$1:M50)+1)</f>
        <v>-</v>
      </c>
    </row>
    <row r="52" spans="1:13" ht="16" x14ac:dyDescent="0.2">
      <c r="A52" s="16" t="str">
        <f>IFERROR(INDEX(Sheet1!F:F,MATCH(ROWS($1:51),$L:$L,0)),"")</f>
        <v>successful</v>
      </c>
      <c r="B52" s="15">
        <f>IFERROR(INDEX(Sheet1!L:L,MATCH(ROWS($1:51),$L:$L,0)),"")</f>
        <v>22</v>
      </c>
      <c r="D52" s="17" t="str">
        <f>IFERROR(INDEX(Sheet1!F:F,MATCH(ROWS($1:51),$M:$M,0)),"")</f>
        <v>failed</v>
      </c>
      <c r="E52">
        <f>IFERROR(INDEX(Sheet1!L:L,MATCH(ROWS($1:51),$M:$M,0)),"")</f>
        <v>10</v>
      </c>
      <c r="L52">
        <f>IF(ISNA(MATCH(Sheet1!F52,{"successful"},0)),"-",MAX(Sheet6!L$1:L51)+1)</f>
        <v>51</v>
      </c>
      <c r="M52" t="str">
        <f>IF(ISNA(MATCH(Sheet1!F52,{"failed","canceled"},0)),"-",MAX(Sheet6!M$1:M51)+1)</f>
        <v>-</v>
      </c>
    </row>
    <row r="53" spans="1:13" ht="16" x14ac:dyDescent="0.2">
      <c r="A53" s="16" t="str">
        <f>IFERROR(INDEX(Sheet1!F:F,MATCH(ROWS($1:52),$L:$L,0)),"")</f>
        <v>successful</v>
      </c>
      <c r="B53" s="15">
        <f>IFERROR(INDEX(Sheet1!L:L,MATCH(ROWS($1:52),$L:$L,0)),"")</f>
        <v>119</v>
      </c>
      <c r="D53" s="17" t="str">
        <f>IFERROR(INDEX(Sheet1!F:F,MATCH(ROWS($1:52),$M:$M,0)),"")</f>
        <v>failed</v>
      </c>
      <c r="E53">
        <f>IFERROR(INDEX(Sheet1!L:L,MATCH(ROWS($1:52),$M:$M,0)),"")</f>
        <v>1</v>
      </c>
      <c r="L53">
        <f>IF(ISNA(MATCH(Sheet1!F53,{"successful"},0)),"-",MAX(Sheet6!L$1:L52)+1)</f>
        <v>52</v>
      </c>
      <c r="M53" t="str">
        <f>IF(ISNA(MATCH(Sheet1!F53,{"failed","canceled"},0)),"-",MAX(Sheet6!M$1:M52)+1)</f>
        <v>-</v>
      </c>
    </row>
    <row r="54" spans="1:13" ht="16" x14ac:dyDescent="0.2">
      <c r="A54" s="16" t="str">
        <f>IFERROR(INDEX(Sheet1!F:F,MATCH(ROWS($1:53),$L:$L,0)),"")</f>
        <v>successful</v>
      </c>
      <c r="B54" s="15">
        <f>IFERROR(INDEX(Sheet1!L:L,MATCH(ROWS($1:53),$L:$L,0)),"")</f>
        <v>52</v>
      </c>
      <c r="D54" s="17" t="str">
        <f>IFERROR(INDEX(Sheet1!F:F,MATCH(ROWS($1:53),$M:$M,0)),"")</f>
        <v>failed</v>
      </c>
      <c r="E54">
        <f>IFERROR(INDEX(Sheet1!L:L,MATCH(ROWS($1:53),$M:$M,0)),"")</f>
        <v>0</v>
      </c>
      <c r="L54">
        <f>IF(ISNA(MATCH(Sheet1!F54,{"successful"},0)),"-",MAX(Sheet6!L$1:L53)+1)</f>
        <v>53</v>
      </c>
      <c r="M54" t="str">
        <f>IF(ISNA(MATCH(Sheet1!F54,{"failed","canceled"},0)),"-",MAX(Sheet6!M$1:M53)+1)</f>
        <v>-</v>
      </c>
    </row>
    <row r="55" spans="1:13" ht="16" x14ac:dyDescent="0.2">
      <c r="A55" s="16" t="str">
        <f>IFERROR(INDEX(Sheet1!F:F,MATCH(ROWS($1:54),$L:$L,0)),"")</f>
        <v>successful</v>
      </c>
      <c r="B55" s="15">
        <f>IFERROR(INDEX(Sheet1!L:L,MATCH(ROWS($1:54),$L:$L,0)),"")</f>
        <v>117</v>
      </c>
      <c r="D55" s="17" t="str">
        <f>IFERROR(INDEX(Sheet1!F:F,MATCH(ROWS($1:54),$M:$M,0)),"")</f>
        <v>failed</v>
      </c>
      <c r="E55">
        <f>IFERROR(INDEX(Sheet1!L:L,MATCH(ROWS($1:54),$M:$M,0)),"")</f>
        <v>0</v>
      </c>
      <c r="L55">
        <f>IF(ISNA(MATCH(Sheet1!F55,{"successful"},0)),"-",MAX(Sheet6!L$1:L54)+1)</f>
        <v>54</v>
      </c>
      <c r="M55" t="str">
        <f>IF(ISNA(MATCH(Sheet1!F55,{"failed","canceled"},0)),"-",MAX(Sheet6!M$1:M54)+1)</f>
        <v>-</v>
      </c>
    </row>
    <row r="56" spans="1:13" ht="16" x14ac:dyDescent="0.2">
      <c r="A56" s="16" t="str">
        <f>IFERROR(INDEX(Sheet1!F:F,MATCH(ROWS($1:55),$L:$L,0)),"")</f>
        <v>successful</v>
      </c>
      <c r="B56" s="15">
        <f>IFERROR(INDEX(Sheet1!L:L,MATCH(ROWS($1:55),$L:$L,0)),"")</f>
        <v>52</v>
      </c>
      <c r="D56" s="17" t="str">
        <f>IFERROR(INDEX(Sheet1!F:F,MATCH(ROWS($1:55),$M:$M,0)),"")</f>
        <v>failed</v>
      </c>
      <c r="E56">
        <f>IFERROR(INDEX(Sheet1!L:L,MATCH(ROWS($1:55),$M:$M,0)),"")</f>
        <v>0</v>
      </c>
      <c r="L56">
        <f>IF(ISNA(MATCH(Sheet1!F56,{"successful"},0)),"-",MAX(Sheet6!L$1:L55)+1)</f>
        <v>55</v>
      </c>
      <c r="M56" t="str">
        <f>IF(ISNA(MATCH(Sheet1!F56,{"failed","canceled"},0)),"-",MAX(Sheet6!M$1:M55)+1)</f>
        <v>-</v>
      </c>
    </row>
    <row r="57" spans="1:13" ht="16" x14ac:dyDescent="0.2">
      <c r="A57" s="16" t="str">
        <f>IFERROR(INDEX(Sheet1!F:F,MATCH(ROWS($1:56),$L:$L,0)),"")</f>
        <v>successful</v>
      </c>
      <c r="B57" s="15">
        <f>IFERROR(INDEX(Sheet1!L:L,MATCH(ROWS($1:56),$L:$L,0)),"")</f>
        <v>86</v>
      </c>
      <c r="D57" s="17" t="str">
        <f>IFERROR(INDEX(Sheet1!F:F,MATCH(ROWS($1:56),$M:$M,0)),"")</f>
        <v>failed</v>
      </c>
      <c r="E57">
        <f>IFERROR(INDEX(Sheet1!L:L,MATCH(ROWS($1:56),$M:$M,0)),"")</f>
        <v>26</v>
      </c>
      <c r="L57">
        <f>IF(ISNA(MATCH(Sheet1!F57,{"successful"},0)),"-",MAX(Sheet6!L$1:L56)+1)</f>
        <v>56</v>
      </c>
      <c r="M57" t="str">
        <f>IF(ISNA(MATCH(Sheet1!F57,{"failed","canceled"},0)),"-",MAX(Sheet6!M$1:M56)+1)</f>
        <v>-</v>
      </c>
    </row>
    <row r="58" spans="1:13" ht="16" x14ac:dyDescent="0.2">
      <c r="A58" s="16" t="str">
        <f>IFERROR(INDEX(Sheet1!F:F,MATCH(ROWS($1:57),$L:$L,0)),"")</f>
        <v>successful</v>
      </c>
      <c r="B58" s="15">
        <f>IFERROR(INDEX(Sheet1!L:L,MATCH(ROWS($1:57),$L:$L,0)),"")</f>
        <v>174</v>
      </c>
      <c r="D58" s="17" t="str">
        <f>IFERROR(INDEX(Sheet1!F:F,MATCH(ROWS($1:57),$M:$M,0)),"")</f>
        <v>failed</v>
      </c>
      <c r="E58">
        <f>IFERROR(INDEX(Sheet1!L:L,MATCH(ROWS($1:57),$M:$M,0)),"")</f>
        <v>0</v>
      </c>
      <c r="L58">
        <f>IF(ISNA(MATCH(Sheet1!F58,{"successful"},0)),"-",MAX(Sheet6!L$1:L57)+1)</f>
        <v>57</v>
      </c>
      <c r="M58" t="str">
        <f>IF(ISNA(MATCH(Sheet1!F58,{"failed","canceled"},0)),"-",MAX(Sheet6!M$1:M57)+1)</f>
        <v>-</v>
      </c>
    </row>
    <row r="59" spans="1:13" ht="16" x14ac:dyDescent="0.2">
      <c r="A59" s="16" t="str">
        <f>IFERROR(INDEX(Sheet1!F:F,MATCH(ROWS($1:58),$L:$L,0)),"")</f>
        <v>successful</v>
      </c>
      <c r="B59" s="15">
        <f>IFERROR(INDEX(Sheet1!L:L,MATCH(ROWS($1:58),$L:$L,0)),"")</f>
        <v>69</v>
      </c>
      <c r="D59" s="17" t="str">
        <f>IFERROR(INDEX(Sheet1!F:F,MATCH(ROWS($1:58),$M:$M,0)),"")</f>
        <v>failed</v>
      </c>
      <c r="E59">
        <f>IFERROR(INDEX(Sheet1!L:L,MATCH(ROWS($1:58),$M:$M,0)),"")</f>
        <v>7</v>
      </c>
      <c r="L59">
        <f>IF(ISNA(MATCH(Sheet1!F59,{"successful"},0)),"-",MAX(Sheet6!L$1:L58)+1)</f>
        <v>58</v>
      </c>
      <c r="M59" t="str">
        <f>IF(ISNA(MATCH(Sheet1!F59,{"failed","canceled"},0)),"-",MAX(Sheet6!M$1:M58)+1)</f>
        <v>-</v>
      </c>
    </row>
    <row r="60" spans="1:13" ht="16" x14ac:dyDescent="0.2">
      <c r="A60" s="16" t="str">
        <f>IFERROR(INDEX(Sheet1!F:F,MATCH(ROWS($1:59),$L:$L,0)),"")</f>
        <v>successful</v>
      </c>
      <c r="B60" s="15">
        <f>IFERROR(INDEX(Sheet1!L:L,MATCH(ROWS($1:59),$L:$L,0)),"")</f>
        <v>75</v>
      </c>
      <c r="D60" s="17" t="str">
        <f>IFERROR(INDEX(Sheet1!F:F,MATCH(ROWS($1:59),$M:$M,0)),"")</f>
        <v>failed</v>
      </c>
      <c r="E60">
        <f>IFERROR(INDEX(Sheet1!L:L,MATCH(ROWS($1:59),$M:$M,0)),"")</f>
        <v>0</v>
      </c>
      <c r="L60">
        <f>IF(ISNA(MATCH(Sheet1!F60,{"successful"},0)),"-",MAX(Sheet6!L$1:L59)+1)</f>
        <v>59</v>
      </c>
      <c r="M60" t="str">
        <f>IF(ISNA(MATCH(Sheet1!F60,{"failed","canceled"},0)),"-",MAX(Sheet6!M$1:M59)+1)</f>
        <v>-</v>
      </c>
    </row>
    <row r="61" spans="1:13" ht="16" x14ac:dyDescent="0.2">
      <c r="A61" s="16" t="str">
        <f>IFERROR(INDEX(Sheet1!F:F,MATCH(ROWS($1:60),$L:$L,0)),"")</f>
        <v>successful</v>
      </c>
      <c r="B61" s="15">
        <f>IFERROR(INDEX(Sheet1!L:L,MATCH(ROWS($1:60),$L:$L,0)),"")</f>
        <v>33</v>
      </c>
      <c r="D61" s="17" t="str">
        <f>IFERROR(INDEX(Sheet1!F:F,MATCH(ROWS($1:60),$M:$M,0)),"")</f>
        <v>failed</v>
      </c>
      <c r="E61">
        <f>IFERROR(INDEX(Sheet1!L:L,MATCH(ROWS($1:60),$M:$M,0)),"")</f>
        <v>2</v>
      </c>
      <c r="L61">
        <f>IF(ISNA(MATCH(Sheet1!F61,{"successful"},0)),"-",MAX(Sheet6!L$1:L60)+1)</f>
        <v>60</v>
      </c>
      <c r="M61" t="str">
        <f>IF(ISNA(MATCH(Sheet1!F61,{"failed","canceled"},0)),"-",MAX(Sheet6!M$1:M60)+1)</f>
        <v>-</v>
      </c>
    </row>
    <row r="62" spans="1:13" ht="16" x14ac:dyDescent="0.2">
      <c r="A62" s="16" t="str">
        <f>IFERROR(INDEX(Sheet1!F:F,MATCH(ROWS($1:61),$L:$L,0)),"")</f>
        <v>successful</v>
      </c>
      <c r="B62" s="15">
        <f>IFERROR(INDEX(Sheet1!L:L,MATCH(ROWS($1:61),$L:$L,0)),"")</f>
        <v>108</v>
      </c>
      <c r="D62" s="17" t="str">
        <f>IFERROR(INDEX(Sheet1!F:F,MATCH(ROWS($1:61),$M:$M,0)),"")</f>
        <v>failed</v>
      </c>
      <c r="E62">
        <f>IFERROR(INDEX(Sheet1!L:L,MATCH(ROWS($1:61),$M:$M,0)),"")</f>
        <v>13</v>
      </c>
      <c r="L62">
        <f>IF(ISNA(MATCH(Sheet1!F62,{"successful"},0)),"-",MAX(Sheet6!L$1:L61)+1)</f>
        <v>61</v>
      </c>
      <c r="M62" t="str">
        <f>IF(ISNA(MATCH(Sheet1!F62,{"failed","canceled"},0)),"-",MAX(Sheet6!M$1:M61)+1)</f>
        <v>-</v>
      </c>
    </row>
    <row r="63" spans="1:13" ht="16" x14ac:dyDescent="0.2">
      <c r="A63" s="16" t="str">
        <f>IFERROR(INDEX(Sheet1!F:F,MATCH(ROWS($1:62),$L:$L,0)),"")</f>
        <v>successful</v>
      </c>
      <c r="B63" s="15">
        <f>IFERROR(INDEX(Sheet1!L:L,MATCH(ROWS($1:62),$L:$L,0)),"")</f>
        <v>23</v>
      </c>
      <c r="D63" s="17" t="str">
        <f>IFERROR(INDEX(Sheet1!F:F,MATCH(ROWS($1:62),$M:$M,0)),"")</f>
        <v>failed</v>
      </c>
      <c r="E63">
        <f>IFERROR(INDEX(Sheet1!L:L,MATCH(ROWS($1:62),$M:$M,0)),"")</f>
        <v>4</v>
      </c>
      <c r="L63">
        <f>IF(ISNA(MATCH(Sheet1!F63,{"successful"},0)),"-",MAX(Sheet6!L$1:L62)+1)</f>
        <v>62</v>
      </c>
      <c r="M63" t="str">
        <f>IF(ISNA(MATCH(Sheet1!F63,{"failed","canceled"},0)),"-",MAX(Sheet6!M$1:M62)+1)</f>
        <v>-</v>
      </c>
    </row>
    <row r="64" spans="1:13" ht="16" x14ac:dyDescent="0.2">
      <c r="A64" s="16" t="str">
        <f>IFERROR(INDEX(Sheet1!F:F,MATCH(ROWS($1:63),$L:$L,0)),"")</f>
        <v>successful</v>
      </c>
      <c r="B64" s="15">
        <f>IFERROR(INDEX(Sheet1!L:L,MATCH(ROWS($1:63),$L:$L,0)),"")</f>
        <v>48</v>
      </c>
      <c r="D64" s="17" t="str">
        <f>IFERROR(INDEX(Sheet1!F:F,MATCH(ROWS($1:63),$M:$M,0)),"")</f>
        <v>failed</v>
      </c>
      <c r="E64">
        <f>IFERROR(INDEX(Sheet1!L:L,MATCH(ROWS($1:63),$M:$M,0)),"")</f>
        <v>0</v>
      </c>
      <c r="L64">
        <f>IF(ISNA(MATCH(Sheet1!F64,{"successful"},0)),"-",MAX(Sheet6!L$1:L63)+1)</f>
        <v>63</v>
      </c>
      <c r="M64" t="str">
        <f>IF(ISNA(MATCH(Sheet1!F64,{"failed","canceled"},0)),"-",MAX(Sheet6!M$1:M63)+1)</f>
        <v>-</v>
      </c>
    </row>
    <row r="65" spans="1:13" ht="16" x14ac:dyDescent="0.2">
      <c r="A65" s="16" t="str">
        <f>IFERROR(INDEX(Sheet1!F:F,MATCH(ROWS($1:64),$L:$L,0)),"")</f>
        <v>successful</v>
      </c>
      <c r="B65" s="15">
        <f>IFERROR(INDEX(Sheet1!L:L,MATCH(ROWS($1:64),$L:$L,0)),"")</f>
        <v>64</v>
      </c>
      <c r="D65" s="17" t="str">
        <f>IFERROR(INDEX(Sheet1!F:F,MATCH(ROWS($1:64),$M:$M,0)),"")</f>
        <v>failed</v>
      </c>
      <c r="E65">
        <f>IFERROR(INDEX(Sheet1!L:L,MATCH(ROWS($1:64),$M:$M,0)),"")</f>
        <v>12</v>
      </c>
      <c r="L65">
        <f>IF(ISNA(MATCH(Sheet1!F65,{"successful"},0)),"-",MAX(Sheet6!L$1:L64)+1)</f>
        <v>64</v>
      </c>
      <c r="M65" t="str">
        <f>IF(ISNA(MATCH(Sheet1!F65,{"failed","canceled"},0)),"-",MAX(Sheet6!M$1:M64)+1)</f>
        <v>-</v>
      </c>
    </row>
    <row r="66" spans="1:13" ht="16" x14ac:dyDescent="0.2">
      <c r="A66" s="16" t="str">
        <f>IFERROR(INDEX(Sheet1!F:F,MATCH(ROWS($1:65),$L:$L,0)),"")</f>
        <v>successful</v>
      </c>
      <c r="B66" s="15">
        <f>IFERROR(INDEX(Sheet1!L:L,MATCH(ROWS($1:65),$L:$L,0)),"")</f>
        <v>24</v>
      </c>
      <c r="D66" s="17" t="str">
        <f>IFERROR(INDEX(Sheet1!F:F,MATCH(ROWS($1:65),$M:$M,0)),"")</f>
        <v>failed</v>
      </c>
      <c r="E66">
        <f>IFERROR(INDEX(Sheet1!L:L,MATCH(ROWS($1:65),$M:$M,0)),"")</f>
        <v>2</v>
      </c>
      <c r="L66">
        <f>IF(ISNA(MATCH(Sheet1!F66,{"successful"},0)),"-",MAX(Sheet6!L$1:L65)+1)</f>
        <v>65</v>
      </c>
      <c r="M66" t="str">
        <f>IF(ISNA(MATCH(Sheet1!F66,{"failed","canceled"},0)),"-",MAX(Sheet6!M$1:M65)+1)</f>
        <v>-</v>
      </c>
    </row>
    <row r="67" spans="1:13" ht="16" x14ac:dyDescent="0.2">
      <c r="A67" s="16" t="str">
        <f>IFERROR(INDEX(Sheet1!F:F,MATCH(ROWS($1:66),$L:$L,0)),"")</f>
        <v>successful</v>
      </c>
      <c r="B67" s="15">
        <f>IFERROR(INDEX(Sheet1!L:L,MATCH(ROWS($1:66),$L:$L,0)),"")</f>
        <v>57</v>
      </c>
      <c r="D67" s="17" t="str">
        <f>IFERROR(INDEX(Sheet1!F:F,MATCH(ROWS($1:66),$M:$M,0)),"")</f>
        <v>failed</v>
      </c>
      <c r="E67">
        <f>IFERROR(INDEX(Sheet1!L:L,MATCH(ROWS($1:66),$M:$M,0)),"")</f>
        <v>10</v>
      </c>
      <c r="L67">
        <f>IF(ISNA(MATCH(Sheet1!F67,{"successful"},0)),"-",MAX(Sheet6!L$1:L66)+1)</f>
        <v>66</v>
      </c>
      <c r="M67" t="str">
        <f>IF(ISNA(MATCH(Sheet1!F67,{"failed","canceled"},0)),"-",MAX(Sheet6!M$1:M66)+1)</f>
        <v>-</v>
      </c>
    </row>
    <row r="68" spans="1:13" ht="16" x14ac:dyDescent="0.2">
      <c r="A68" s="16" t="str">
        <f>IFERROR(INDEX(Sheet1!F:F,MATCH(ROWS($1:67),$L:$L,0)),"")</f>
        <v>successful</v>
      </c>
      <c r="B68" s="15">
        <f>IFERROR(INDEX(Sheet1!L:L,MATCH(ROWS($1:67),$L:$L,0)),"")</f>
        <v>26</v>
      </c>
      <c r="D68" s="17" t="str">
        <f>IFERROR(INDEX(Sheet1!F:F,MATCH(ROWS($1:67),$M:$M,0)),"")</f>
        <v>failed</v>
      </c>
      <c r="E68">
        <f>IFERROR(INDEX(Sheet1!L:L,MATCH(ROWS($1:67),$M:$M,0)),"")</f>
        <v>0</v>
      </c>
      <c r="L68">
        <f>IF(ISNA(MATCH(Sheet1!F68,{"successful"},0)),"-",MAX(Sheet6!L$1:L67)+1)</f>
        <v>67</v>
      </c>
      <c r="M68" t="str">
        <f>IF(ISNA(MATCH(Sheet1!F68,{"failed","canceled"},0)),"-",MAX(Sheet6!M$1:M67)+1)</f>
        <v>-</v>
      </c>
    </row>
    <row r="69" spans="1:13" ht="16" x14ac:dyDescent="0.2">
      <c r="A69" s="16" t="str">
        <f>IFERROR(INDEX(Sheet1!F:F,MATCH(ROWS($1:68),$L:$L,0)),"")</f>
        <v>successful</v>
      </c>
      <c r="B69" s="15">
        <f>IFERROR(INDEX(Sheet1!L:L,MATCH(ROWS($1:68),$L:$L,0)),"")</f>
        <v>20</v>
      </c>
      <c r="D69" s="17" t="str">
        <f>IFERROR(INDEX(Sheet1!F:F,MATCH(ROWS($1:68),$M:$M,0)),"")</f>
        <v>failed</v>
      </c>
      <c r="E69">
        <f>IFERROR(INDEX(Sheet1!L:L,MATCH(ROWS($1:68),$M:$M,0)),"")</f>
        <v>5</v>
      </c>
      <c r="L69">
        <f>IF(ISNA(MATCH(Sheet1!F69,{"successful"},0)),"-",MAX(Sheet6!L$1:L68)+1)</f>
        <v>68</v>
      </c>
      <c r="M69" t="str">
        <f>IF(ISNA(MATCH(Sheet1!F69,{"failed","canceled"},0)),"-",MAX(Sheet6!M$1:M68)+1)</f>
        <v>-</v>
      </c>
    </row>
    <row r="70" spans="1:13" ht="16" x14ac:dyDescent="0.2">
      <c r="A70" s="16" t="str">
        <f>IFERROR(INDEX(Sheet1!F:F,MATCH(ROWS($1:69),$L:$L,0)),"")</f>
        <v>successful</v>
      </c>
      <c r="B70" s="15">
        <f>IFERROR(INDEX(Sheet1!L:L,MATCH(ROWS($1:69),$L:$L,0)),"")</f>
        <v>36</v>
      </c>
      <c r="D70" s="17" t="str">
        <f>IFERROR(INDEX(Sheet1!F:F,MATCH(ROWS($1:69),$M:$M,0)),"")</f>
        <v>failed</v>
      </c>
      <c r="E70">
        <f>IFERROR(INDEX(Sheet1!L:L,MATCH(ROWS($1:69),$M:$M,0)),"")</f>
        <v>0</v>
      </c>
      <c r="L70">
        <f>IF(ISNA(MATCH(Sheet1!F70,{"successful"},0)),"-",MAX(Sheet6!L$1:L69)+1)</f>
        <v>69</v>
      </c>
      <c r="M70" t="str">
        <f>IF(ISNA(MATCH(Sheet1!F70,{"failed","canceled"},0)),"-",MAX(Sheet6!M$1:M69)+1)</f>
        <v>-</v>
      </c>
    </row>
    <row r="71" spans="1:13" ht="16" x14ac:dyDescent="0.2">
      <c r="A71" s="16" t="str">
        <f>IFERROR(INDEX(Sheet1!F:F,MATCH(ROWS($1:70),$L:$L,0)),"")</f>
        <v>successful</v>
      </c>
      <c r="B71" s="15">
        <f>IFERROR(INDEX(Sheet1!L:L,MATCH(ROWS($1:70),$L:$L,0)),"")</f>
        <v>178</v>
      </c>
      <c r="D71" s="17" t="str">
        <f>IFERROR(INDEX(Sheet1!F:F,MATCH(ROWS($1:70),$M:$M,0)),"")</f>
        <v>failed</v>
      </c>
      <c r="E71">
        <f>IFERROR(INDEX(Sheet1!L:L,MATCH(ROWS($1:70),$M:$M,0)),"")</f>
        <v>5</v>
      </c>
      <c r="L71">
        <f>IF(ISNA(MATCH(Sheet1!F71,{"successful"},0)),"-",MAX(Sheet6!L$1:L70)+1)</f>
        <v>70</v>
      </c>
      <c r="M71" t="str">
        <f>IF(ISNA(MATCH(Sheet1!F71,{"failed","canceled"},0)),"-",MAX(Sheet6!M$1:M70)+1)</f>
        <v>-</v>
      </c>
    </row>
    <row r="72" spans="1:13" ht="16" x14ac:dyDescent="0.2">
      <c r="A72" s="16" t="str">
        <f>IFERROR(INDEX(Sheet1!F:F,MATCH(ROWS($1:71),$L:$L,0)),"")</f>
        <v>successful</v>
      </c>
      <c r="B72" s="15">
        <f>IFERROR(INDEX(Sheet1!L:L,MATCH(ROWS($1:71),$L:$L,0)),"")</f>
        <v>17</v>
      </c>
      <c r="D72" s="17" t="str">
        <f>IFERROR(INDEX(Sheet1!F:F,MATCH(ROWS($1:71),$M:$M,0)),"")</f>
        <v>failed</v>
      </c>
      <c r="E72">
        <f>IFERROR(INDEX(Sheet1!L:L,MATCH(ROWS($1:71),$M:$M,0)),"")</f>
        <v>1</v>
      </c>
      <c r="L72">
        <f>IF(ISNA(MATCH(Sheet1!F72,{"successful"},0)),"-",MAX(Sheet6!L$1:L71)+1)</f>
        <v>71</v>
      </c>
      <c r="M72" t="str">
        <f>IF(ISNA(MATCH(Sheet1!F72,{"failed","canceled"},0)),"-",MAX(Sheet6!M$1:M71)+1)</f>
        <v>-</v>
      </c>
    </row>
    <row r="73" spans="1:13" ht="16" x14ac:dyDescent="0.2">
      <c r="A73" s="16" t="str">
        <f>IFERROR(INDEX(Sheet1!F:F,MATCH(ROWS($1:72),$L:$L,0)),"")</f>
        <v>successful</v>
      </c>
      <c r="B73" s="15">
        <f>IFERROR(INDEX(Sheet1!L:L,MATCH(ROWS($1:72),$L:$L,0)),"")</f>
        <v>32</v>
      </c>
      <c r="D73" s="17" t="str">
        <f>IFERROR(INDEX(Sheet1!F:F,MATCH(ROWS($1:72),$M:$M,0)),"")</f>
        <v>failed</v>
      </c>
      <c r="E73">
        <f>IFERROR(INDEX(Sheet1!L:L,MATCH(ROWS($1:72),$M:$M,0)),"")</f>
        <v>3</v>
      </c>
      <c r="L73">
        <f>IF(ISNA(MATCH(Sheet1!F73,{"successful"},0)),"-",MAX(Sheet6!L$1:L72)+1)</f>
        <v>72</v>
      </c>
      <c r="M73" t="str">
        <f>IF(ISNA(MATCH(Sheet1!F73,{"failed","canceled"},0)),"-",MAX(Sheet6!M$1:M72)+1)</f>
        <v>-</v>
      </c>
    </row>
    <row r="74" spans="1:13" ht="16" x14ac:dyDescent="0.2">
      <c r="A74" s="16" t="str">
        <f>IFERROR(INDEX(Sheet1!F:F,MATCH(ROWS($1:73),$L:$L,0)),"")</f>
        <v>successful</v>
      </c>
      <c r="B74" s="15">
        <f>IFERROR(INDEX(Sheet1!L:L,MATCH(ROWS($1:73),$L:$L,0)),"")</f>
        <v>41</v>
      </c>
      <c r="D74" s="17" t="str">
        <f>IFERROR(INDEX(Sheet1!F:F,MATCH(ROWS($1:73),$M:$M,0)),"")</f>
        <v>failed</v>
      </c>
      <c r="E74">
        <f>IFERROR(INDEX(Sheet1!L:L,MATCH(ROWS($1:73),$M:$M,0)),"")</f>
        <v>3</v>
      </c>
      <c r="L74">
        <f>IF(ISNA(MATCH(Sheet1!F74,{"successful"},0)),"-",MAX(Sheet6!L$1:L73)+1)</f>
        <v>73</v>
      </c>
      <c r="M74" t="str">
        <f>IF(ISNA(MATCH(Sheet1!F74,{"failed","canceled"},0)),"-",MAX(Sheet6!M$1:M73)+1)</f>
        <v>-</v>
      </c>
    </row>
    <row r="75" spans="1:13" ht="16" x14ac:dyDescent="0.2">
      <c r="A75" s="16" t="str">
        <f>IFERROR(INDEX(Sheet1!F:F,MATCH(ROWS($1:74),$L:$L,0)),"")</f>
        <v>successful</v>
      </c>
      <c r="B75" s="15">
        <f>IFERROR(INDEX(Sheet1!L:L,MATCH(ROWS($1:74),$L:$L,0)),"")</f>
        <v>18</v>
      </c>
      <c r="D75" s="17" t="str">
        <f>IFERROR(INDEX(Sheet1!F:F,MATCH(ROWS($1:74),$M:$M,0)),"")</f>
        <v>failed</v>
      </c>
      <c r="E75">
        <f>IFERROR(INDEX(Sheet1!L:L,MATCH(ROWS($1:74),$M:$M,0)),"")</f>
        <v>0</v>
      </c>
      <c r="L75">
        <f>IF(ISNA(MATCH(Sheet1!F75,{"successful"},0)),"-",MAX(Sheet6!L$1:L74)+1)</f>
        <v>74</v>
      </c>
      <c r="M75" t="str">
        <f>IF(ISNA(MATCH(Sheet1!F75,{"failed","canceled"},0)),"-",MAX(Sheet6!M$1:M74)+1)</f>
        <v>-</v>
      </c>
    </row>
    <row r="76" spans="1:13" ht="16" x14ac:dyDescent="0.2">
      <c r="A76" s="16" t="str">
        <f>IFERROR(INDEX(Sheet1!F:F,MATCH(ROWS($1:75),$L:$L,0)),"")</f>
        <v>successful</v>
      </c>
      <c r="B76" s="15">
        <f>IFERROR(INDEX(Sheet1!L:L,MATCH(ROWS($1:75),$L:$L,0)),"")</f>
        <v>29</v>
      </c>
      <c r="D76" s="17" t="str">
        <f>IFERROR(INDEX(Sheet1!F:F,MATCH(ROWS($1:75),$M:$M,0)),"")</f>
        <v>failed</v>
      </c>
      <c r="E76">
        <f>IFERROR(INDEX(Sheet1!L:L,MATCH(ROWS($1:75),$M:$M,0)),"")</f>
        <v>3</v>
      </c>
      <c r="L76">
        <f>IF(ISNA(MATCH(Sheet1!F76,{"successful"},0)),"-",MAX(Sheet6!L$1:L75)+1)</f>
        <v>75</v>
      </c>
      <c r="M76" t="str">
        <f>IF(ISNA(MATCH(Sheet1!F76,{"failed","canceled"},0)),"-",MAX(Sheet6!M$1:M75)+1)</f>
        <v>-</v>
      </c>
    </row>
    <row r="77" spans="1:13" ht="16" x14ac:dyDescent="0.2">
      <c r="A77" s="16" t="str">
        <f>IFERROR(INDEX(Sheet1!F:F,MATCH(ROWS($1:76),$L:$L,0)),"")</f>
        <v>successful</v>
      </c>
      <c r="B77" s="15">
        <f>IFERROR(INDEX(Sheet1!L:L,MATCH(ROWS($1:76),$L:$L,0)),"")</f>
        <v>47</v>
      </c>
      <c r="D77" s="17" t="str">
        <f>IFERROR(INDEX(Sheet1!F:F,MATCH(ROWS($1:76),$M:$M,0)),"")</f>
        <v>failed</v>
      </c>
      <c r="E77">
        <f>IFERROR(INDEX(Sheet1!L:L,MATCH(ROWS($1:76),$M:$M,0)),"")</f>
        <v>0</v>
      </c>
      <c r="L77">
        <f>IF(ISNA(MATCH(Sheet1!F77,{"successful"},0)),"-",MAX(Sheet6!L$1:L76)+1)</f>
        <v>76</v>
      </c>
      <c r="M77" t="str">
        <f>IF(ISNA(MATCH(Sheet1!F77,{"failed","canceled"},0)),"-",MAX(Sheet6!M$1:M76)+1)</f>
        <v>-</v>
      </c>
    </row>
    <row r="78" spans="1:13" ht="16" x14ac:dyDescent="0.2">
      <c r="A78" s="16" t="str">
        <f>IFERROR(INDEX(Sheet1!F:F,MATCH(ROWS($1:77),$L:$L,0)),"")</f>
        <v>successful</v>
      </c>
      <c r="B78" s="15">
        <f>IFERROR(INDEX(Sheet1!L:L,MATCH(ROWS($1:77),$L:$L,0)),"")</f>
        <v>15</v>
      </c>
      <c r="D78" s="17" t="str">
        <f>IFERROR(INDEX(Sheet1!F:F,MATCH(ROWS($1:77),$M:$M,0)),"")</f>
        <v>failed</v>
      </c>
      <c r="E78">
        <f>IFERROR(INDEX(Sheet1!L:L,MATCH(ROWS($1:77),$M:$M,0)),"")</f>
        <v>19</v>
      </c>
      <c r="L78">
        <f>IF(ISNA(MATCH(Sheet1!F78,{"successful"},0)),"-",MAX(Sheet6!L$1:L77)+1)</f>
        <v>77</v>
      </c>
      <c r="M78" t="str">
        <f>IF(ISNA(MATCH(Sheet1!F78,{"failed","canceled"},0)),"-",MAX(Sheet6!M$1:M77)+1)</f>
        <v>-</v>
      </c>
    </row>
    <row r="79" spans="1:13" ht="16" x14ac:dyDescent="0.2">
      <c r="A79" s="16" t="str">
        <f>IFERROR(INDEX(Sheet1!F:F,MATCH(ROWS($1:78),$L:$L,0)),"")</f>
        <v>successful</v>
      </c>
      <c r="B79" s="15">
        <f>IFERROR(INDEX(Sheet1!L:L,MATCH(ROWS($1:78),$L:$L,0)),"")</f>
        <v>26</v>
      </c>
      <c r="D79" s="17" t="str">
        <f>IFERROR(INDEX(Sheet1!F:F,MATCH(ROWS($1:78),$M:$M,0)),"")</f>
        <v>failed</v>
      </c>
      <c r="E79">
        <f>IFERROR(INDEX(Sheet1!L:L,MATCH(ROWS($1:78),$M:$M,0)),"")</f>
        <v>8</v>
      </c>
      <c r="L79">
        <f>IF(ISNA(MATCH(Sheet1!F79,{"successful"},0)),"-",MAX(Sheet6!L$1:L78)+1)</f>
        <v>78</v>
      </c>
      <c r="M79" t="str">
        <f>IF(ISNA(MATCH(Sheet1!F79,{"failed","canceled"},0)),"-",MAX(Sheet6!M$1:M78)+1)</f>
        <v>-</v>
      </c>
    </row>
    <row r="80" spans="1:13" ht="16" x14ac:dyDescent="0.2">
      <c r="A80" s="16" t="str">
        <f>IFERROR(INDEX(Sheet1!F:F,MATCH(ROWS($1:79),$L:$L,0)),"")</f>
        <v>successful</v>
      </c>
      <c r="B80" s="15">
        <f>IFERROR(INDEX(Sheet1!L:L,MATCH(ROWS($1:79),$L:$L,0)),"")</f>
        <v>35</v>
      </c>
      <c r="D80" s="17" t="str">
        <f>IFERROR(INDEX(Sheet1!F:F,MATCH(ROWS($1:79),$M:$M,0)),"")</f>
        <v>failed</v>
      </c>
      <c r="E80">
        <f>IFERROR(INDEX(Sheet1!L:L,MATCH(ROWS($1:79),$M:$M,0)),"")</f>
        <v>6</v>
      </c>
      <c r="L80">
        <f>IF(ISNA(MATCH(Sheet1!F80,{"successful"},0)),"-",MAX(Sheet6!L$1:L79)+1)</f>
        <v>79</v>
      </c>
      <c r="M80" t="str">
        <f>IF(ISNA(MATCH(Sheet1!F80,{"failed","canceled"},0)),"-",MAX(Sheet6!M$1:M79)+1)</f>
        <v>-</v>
      </c>
    </row>
    <row r="81" spans="1:13" ht="16" x14ac:dyDescent="0.2">
      <c r="A81" s="16" t="str">
        <f>IFERROR(INDEX(Sheet1!F:F,MATCH(ROWS($1:80),$L:$L,0)),"")</f>
        <v>successful</v>
      </c>
      <c r="B81" s="15">
        <f>IFERROR(INDEX(Sheet1!L:L,MATCH(ROWS($1:80),$L:$L,0)),"")</f>
        <v>41</v>
      </c>
      <c r="D81" s="17" t="str">
        <f>IFERROR(INDEX(Sheet1!F:F,MATCH(ROWS($1:80),$M:$M,0)),"")</f>
        <v>failed</v>
      </c>
      <c r="E81">
        <f>IFERROR(INDEX(Sheet1!L:L,MATCH(ROWS($1:80),$M:$M,0)),"")</f>
        <v>0</v>
      </c>
      <c r="L81">
        <f>IF(ISNA(MATCH(Sheet1!F81,{"successful"},0)),"-",MAX(Sheet6!L$1:L80)+1)</f>
        <v>80</v>
      </c>
      <c r="M81" t="str">
        <f>IF(ISNA(MATCH(Sheet1!F81,{"failed","canceled"},0)),"-",MAX(Sheet6!M$1:M80)+1)</f>
        <v>-</v>
      </c>
    </row>
    <row r="82" spans="1:13" ht="16" x14ac:dyDescent="0.2">
      <c r="A82" s="16" t="str">
        <f>IFERROR(INDEX(Sheet1!F:F,MATCH(ROWS($1:81),$L:$L,0)),"")</f>
        <v>successful</v>
      </c>
      <c r="B82" s="15">
        <f>IFERROR(INDEX(Sheet1!L:L,MATCH(ROWS($1:81),$L:$L,0)),"")</f>
        <v>47</v>
      </c>
      <c r="D82" s="17" t="str">
        <f>IFERROR(INDEX(Sheet1!F:F,MATCH(ROWS($1:81),$M:$M,0)),"")</f>
        <v>failed</v>
      </c>
      <c r="E82">
        <f>IFERROR(INDEX(Sheet1!L:L,MATCH(ROWS($1:81),$M:$M,0)),"")</f>
        <v>18</v>
      </c>
      <c r="L82">
        <f>IF(ISNA(MATCH(Sheet1!F82,{"successful"},0)),"-",MAX(Sheet6!L$1:L81)+1)</f>
        <v>81</v>
      </c>
      <c r="M82" t="str">
        <f>IF(ISNA(MATCH(Sheet1!F82,{"failed","canceled"},0)),"-",MAX(Sheet6!M$1:M81)+1)</f>
        <v>-</v>
      </c>
    </row>
    <row r="83" spans="1:13" ht="16" x14ac:dyDescent="0.2">
      <c r="A83" s="16" t="str">
        <f>IFERROR(INDEX(Sheet1!F:F,MATCH(ROWS($1:82),$L:$L,0)),"")</f>
        <v>successful</v>
      </c>
      <c r="B83" s="15">
        <f>IFERROR(INDEX(Sheet1!L:L,MATCH(ROWS($1:82),$L:$L,0)),"")</f>
        <v>28</v>
      </c>
      <c r="D83" s="17" t="str">
        <f>IFERROR(INDEX(Sheet1!F:F,MATCH(ROWS($1:82),$M:$M,0)),"")</f>
        <v>failed</v>
      </c>
      <c r="E83">
        <f>IFERROR(INDEX(Sheet1!L:L,MATCH(ROWS($1:82),$M:$M,0)),"")</f>
        <v>7</v>
      </c>
      <c r="L83">
        <f>IF(ISNA(MATCH(Sheet1!F83,{"successful"},0)),"-",MAX(Sheet6!L$1:L82)+1)</f>
        <v>82</v>
      </c>
      <c r="M83" t="str">
        <f>IF(ISNA(MATCH(Sheet1!F83,{"failed","canceled"},0)),"-",MAX(Sheet6!M$1:M82)+1)</f>
        <v>-</v>
      </c>
    </row>
    <row r="84" spans="1:13" ht="16" x14ac:dyDescent="0.2">
      <c r="A84" s="16" t="str">
        <f>IFERROR(INDEX(Sheet1!F:F,MATCH(ROWS($1:83),$L:$L,0)),"")</f>
        <v>successful</v>
      </c>
      <c r="B84" s="15">
        <f>IFERROR(INDEX(Sheet1!L:L,MATCH(ROWS($1:83),$L:$L,0)),"")</f>
        <v>100</v>
      </c>
      <c r="D84" s="17" t="str">
        <f>IFERROR(INDEX(Sheet1!F:F,MATCH(ROWS($1:83),$M:$M,0)),"")</f>
        <v>failed</v>
      </c>
      <c r="E84">
        <f>IFERROR(INDEX(Sheet1!L:L,MATCH(ROWS($1:83),$M:$M,0)),"")</f>
        <v>0</v>
      </c>
      <c r="L84">
        <f>IF(ISNA(MATCH(Sheet1!F84,{"successful"},0)),"-",MAX(Sheet6!L$1:L83)+1)</f>
        <v>83</v>
      </c>
      <c r="M84" t="str">
        <f>IF(ISNA(MATCH(Sheet1!F84,{"failed","canceled"},0)),"-",MAX(Sheet6!M$1:M83)+1)</f>
        <v>-</v>
      </c>
    </row>
    <row r="85" spans="1:13" ht="16" x14ac:dyDescent="0.2">
      <c r="A85" s="16" t="str">
        <f>IFERROR(INDEX(Sheet1!F:F,MATCH(ROWS($1:84),$L:$L,0)),"")</f>
        <v>successful</v>
      </c>
      <c r="B85" s="15">
        <f>IFERROR(INDEX(Sheet1!L:L,MATCH(ROWS($1:84),$L:$L,0)),"")</f>
        <v>13</v>
      </c>
      <c r="D85" s="17" t="str">
        <f>IFERROR(INDEX(Sheet1!F:F,MATCH(ROWS($1:84),$M:$M,0)),"")</f>
        <v>failed</v>
      </c>
      <c r="E85">
        <f>IFERROR(INDEX(Sheet1!L:L,MATCH(ROWS($1:84),$M:$M,0)),"")</f>
        <v>8</v>
      </c>
      <c r="L85">
        <f>IF(ISNA(MATCH(Sheet1!F85,{"successful"},0)),"-",MAX(Sheet6!L$1:L84)+1)</f>
        <v>84</v>
      </c>
      <c r="M85" t="str">
        <f>IF(ISNA(MATCH(Sheet1!F85,{"failed","canceled"},0)),"-",MAX(Sheet6!M$1:M84)+1)</f>
        <v>-</v>
      </c>
    </row>
    <row r="86" spans="1:13" ht="16" x14ac:dyDescent="0.2">
      <c r="A86" s="16" t="str">
        <f>IFERROR(INDEX(Sheet1!F:F,MATCH(ROWS($1:85),$L:$L,0)),"")</f>
        <v>successful</v>
      </c>
      <c r="B86" s="15">
        <f>IFERROR(INDEX(Sheet1!L:L,MATCH(ROWS($1:85),$L:$L,0)),"")</f>
        <v>7</v>
      </c>
      <c r="D86" s="17" t="str">
        <f>IFERROR(INDEX(Sheet1!F:F,MATCH(ROWS($1:85),$M:$M,0)),"")</f>
        <v>failed</v>
      </c>
      <c r="E86">
        <f>IFERROR(INDEX(Sheet1!L:L,MATCH(ROWS($1:85),$M:$M,0)),"")</f>
        <v>1293</v>
      </c>
      <c r="L86">
        <f>IF(ISNA(MATCH(Sheet1!F86,{"successful"},0)),"-",MAX(Sheet6!L$1:L85)+1)</f>
        <v>85</v>
      </c>
      <c r="M86" t="str">
        <f>IF(ISNA(MATCH(Sheet1!F86,{"failed","canceled"},0)),"-",MAX(Sheet6!M$1:M85)+1)</f>
        <v>-</v>
      </c>
    </row>
    <row r="87" spans="1:13" ht="16" x14ac:dyDescent="0.2">
      <c r="A87" s="16" t="str">
        <f>IFERROR(INDEX(Sheet1!F:F,MATCH(ROWS($1:86),$L:$L,0)),"")</f>
        <v>successful</v>
      </c>
      <c r="B87" s="15">
        <f>IFERROR(INDEX(Sheet1!L:L,MATCH(ROWS($1:86),$L:$L,0)),"")</f>
        <v>21</v>
      </c>
      <c r="D87" s="17" t="str">
        <f>IFERROR(INDEX(Sheet1!F:F,MATCH(ROWS($1:86),$M:$M,0)),"")</f>
        <v>failed</v>
      </c>
      <c r="E87">
        <f>IFERROR(INDEX(Sheet1!L:L,MATCH(ROWS($1:86),$M:$M,0)),"")</f>
        <v>17</v>
      </c>
      <c r="L87">
        <f>IF(ISNA(MATCH(Sheet1!F87,{"successful"},0)),"-",MAX(Sheet6!L$1:L86)+1)</f>
        <v>86</v>
      </c>
      <c r="M87" t="str">
        <f>IF(ISNA(MATCH(Sheet1!F87,{"failed","canceled"},0)),"-",MAX(Sheet6!M$1:M86)+1)</f>
        <v>-</v>
      </c>
    </row>
    <row r="88" spans="1:13" ht="16" x14ac:dyDescent="0.2">
      <c r="A88" s="16" t="str">
        <f>IFERROR(INDEX(Sheet1!F:F,MATCH(ROWS($1:87),$L:$L,0)),"")</f>
        <v>successful</v>
      </c>
      <c r="B88" s="15">
        <f>IFERROR(INDEX(Sheet1!L:L,MATCH(ROWS($1:87),$L:$L,0)),"")</f>
        <v>17</v>
      </c>
      <c r="D88" s="17" t="str">
        <f>IFERROR(INDEX(Sheet1!F:F,MATCH(ROWS($1:87),$M:$M,0)),"")</f>
        <v>failed</v>
      </c>
      <c r="E88">
        <f>IFERROR(INDEX(Sheet1!L:L,MATCH(ROWS($1:87),$M:$M,0)),"")</f>
        <v>0</v>
      </c>
      <c r="L88">
        <f>IF(ISNA(MATCH(Sheet1!F88,{"successful"},0)),"-",MAX(Sheet6!L$1:L87)+1)</f>
        <v>87</v>
      </c>
      <c r="M88" t="str">
        <f>IF(ISNA(MATCH(Sheet1!F88,{"failed","canceled"},0)),"-",MAX(Sheet6!M$1:M87)+1)</f>
        <v>-</v>
      </c>
    </row>
    <row r="89" spans="1:13" ht="16" x14ac:dyDescent="0.2">
      <c r="A89" s="16" t="str">
        <f>IFERROR(INDEX(Sheet1!F:F,MATCH(ROWS($1:88),$L:$L,0)),"")</f>
        <v>successful</v>
      </c>
      <c r="B89" s="15">
        <f>IFERROR(INDEX(Sheet1!L:L,MATCH(ROWS($1:88),$L:$L,0)),"")</f>
        <v>25</v>
      </c>
      <c r="D89" s="17" t="str">
        <f>IFERROR(INDEX(Sheet1!F:F,MATCH(ROWS($1:88),$M:$M,0)),"")</f>
        <v>failed</v>
      </c>
      <c r="E89">
        <f>IFERROR(INDEX(Sheet1!L:L,MATCH(ROWS($1:88),$M:$M,0)),"")</f>
        <v>13</v>
      </c>
      <c r="L89">
        <f>IF(ISNA(MATCH(Sheet1!F89,{"successful"},0)),"-",MAX(Sheet6!L$1:L88)+1)</f>
        <v>88</v>
      </c>
      <c r="M89" t="str">
        <f>IF(ISNA(MATCH(Sheet1!F89,{"failed","canceled"},0)),"-",MAX(Sheet6!M$1:M88)+1)</f>
        <v>-</v>
      </c>
    </row>
    <row r="90" spans="1:13" ht="16" x14ac:dyDescent="0.2">
      <c r="A90" s="16" t="str">
        <f>IFERROR(INDEX(Sheet1!F:F,MATCH(ROWS($1:89),$L:$L,0)),"")</f>
        <v>successful</v>
      </c>
      <c r="B90" s="15">
        <f>IFERROR(INDEX(Sheet1!L:L,MATCH(ROWS($1:89),$L:$L,0)),"")</f>
        <v>60</v>
      </c>
      <c r="D90" s="17" t="str">
        <f>IFERROR(INDEX(Sheet1!F:F,MATCH(ROWS($1:89),$M:$M,0)),"")</f>
        <v>failed</v>
      </c>
      <c r="E90">
        <f>IFERROR(INDEX(Sheet1!L:L,MATCH(ROWS($1:89),$M:$M,0)),"")</f>
        <v>0</v>
      </c>
      <c r="L90">
        <f>IF(ISNA(MATCH(Sheet1!F90,{"successful"},0)),"-",MAX(Sheet6!L$1:L89)+1)</f>
        <v>89</v>
      </c>
      <c r="M90" t="str">
        <f>IF(ISNA(MATCH(Sheet1!F90,{"failed","canceled"},0)),"-",MAX(Sheet6!M$1:M89)+1)</f>
        <v>-</v>
      </c>
    </row>
    <row r="91" spans="1:13" ht="16" x14ac:dyDescent="0.2">
      <c r="A91" s="16" t="str">
        <f>IFERROR(INDEX(Sheet1!F:F,MATCH(ROWS($1:90),$L:$L,0)),"")</f>
        <v>successful</v>
      </c>
      <c r="B91" s="15">
        <f>IFERROR(INDEX(Sheet1!L:L,MATCH(ROWS($1:90),$L:$L,0)),"")</f>
        <v>56</v>
      </c>
      <c r="D91" s="17" t="str">
        <f>IFERROR(INDEX(Sheet1!F:F,MATCH(ROWS($1:90),$M:$M,0)),"")</f>
        <v>failed</v>
      </c>
      <c r="E91">
        <f>IFERROR(INDEX(Sheet1!L:L,MATCH(ROWS($1:90),$M:$M,0)),"")</f>
        <v>0</v>
      </c>
      <c r="L91">
        <f>IF(ISNA(MATCH(Sheet1!F91,{"successful"},0)),"-",MAX(Sheet6!L$1:L90)+1)</f>
        <v>90</v>
      </c>
      <c r="M91" t="str">
        <f>IF(ISNA(MATCH(Sheet1!F91,{"failed","canceled"},0)),"-",MAX(Sheet6!M$1:M90)+1)</f>
        <v>-</v>
      </c>
    </row>
    <row r="92" spans="1:13" ht="16" x14ac:dyDescent="0.2">
      <c r="A92" s="16" t="str">
        <f>IFERROR(INDEX(Sheet1!F:F,MATCH(ROWS($1:91),$L:$L,0)),"")</f>
        <v>successful</v>
      </c>
      <c r="B92" s="15">
        <f>IFERROR(INDEX(Sheet1!L:L,MATCH(ROWS($1:91),$L:$L,0)),"")</f>
        <v>16</v>
      </c>
      <c r="D92" s="17" t="str">
        <f>IFERROR(INDEX(Sheet1!F:F,MATCH(ROWS($1:91),$M:$M,0)),"")</f>
        <v>failed</v>
      </c>
      <c r="E92">
        <f>IFERROR(INDEX(Sheet1!L:L,MATCH(ROWS($1:91),$M:$M,0)),"")</f>
        <v>33</v>
      </c>
      <c r="L92">
        <f>IF(ISNA(MATCH(Sheet1!F92,{"successful"},0)),"-",MAX(Sheet6!L$1:L91)+1)</f>
        <v>91</v>
      </c>
      <c r="M92" t="str">
        <f>IF(ISNA(MATCH(Sheet1!F92,{"failed","canceled"},0)),"-",MAX(Sheet6!M$1:M91)+1)</f>
        <v>-</v>
      </c>
    </row>
    <row r="93" spans="1:13" ht="16" x14ac:dyDescent="0.2">
      <c r="A93" s="16" t="str">
        <f>IFERROR(INDEX(Sheet1!F:F,MATCH(ROWS($1:92),$L:$L,0)),"")</f>
        <v>successful</v>
      </c>
      <c r="B93" s="15">
        <f>IFERROR(INDEX(Sheet1!L:L,MATCH(ROWS($1:92),$L:$L,0)),"")</f>
        <v>46</v>
      </c>
      <c r="D93" s="17" t="str">
        <f>IFERROR(INDEX(Sheet1!F:F,MATCH(ROWS($1:92),$M:$M,0)),"")</f>
        <v>failed</v>
      </c>
      <c r="E93">
        <f>IFERROR(INDEX(Sheet1!L:L,MATCH(ROWS($1:92),$M:$M,0)),"")</f>
        <v>12</v>
      </c>
      <c r="L93">
        <f>IF(ISNA(MATCH(Sheet1!F93,{"successful"},0)),"-",MAX(Sheet6!L$1:L92)+1)</f>
        <v>92</v>
      </c>
      <c r="M93" t="str">
        <f>IF(ISNA(MATCH(Sheet1!F93,{"failed","canceled"},0)),"-",MAX(Sheet6!M$1:M92)+1)</f>
        <v>-</v>
      </c>
    </row>
    <row r="94" spans="1:13" ht="16" x14ac:dyDescent="0.2">
      <c r="A94" s="16" t="str">
        <f>IFERROR(INDEX(Sheet1!F:F,MATCH(ROWS($1:93),$L:$L,0)),"")</f>
        <v>successful</v>
      </c>
      <c r="B94" s="15">
        <f>IFERROR(INDEX(Sheet1!L:L,MATCH(ROWS($1:93),$L:$L,0)),"")</f>
        <v>43</v>
      </c>
      <c r="D94" s="17" t="str">
        <f>IFERROR(INDEX(Sheet1!F:F,MATCH(ROWS($1:93),$M:$M,0)),"")</f>
        <v>failed</v>
      </c>
      <c r="E94">
        <f>IFERROR(INDEX(Sheet1!L:L,MATCH(ROWS($1:93),$M:$M,0)),"")</f>
        <v>1</v>
      </c>
      <c r="L94">
        <f>IF(ISNA(MATCH(Sheet1!F94,{"successful"},0)),"-",MAX(Sheet6!L$1:L93)+1)</f>
        <v>93</v>
      </c>
      <c r="M94" t="str">
        <f>IF(ISNA(MATCH(Sheet1!F94,{"failed","canceled"},0)),"-",MAX(Sheet6!M$1:M93)+1)</f>
        <v>-</v>
      </c>
    </row>
    <row r="95" spans="1:13" ht="16" x14ac:dyDescent="0.2">
      <c r="A95" s="16" t="str">
        <f>IFERROR(INDEX(Sheet1!F:F,MATCH(ROWS($1:94),$L:$L,0)),"")</f>
        <v>successful</v>
      </c>
      <c r="B95" s="15">
        <f>IFERROR(INDEX(Sheet1!L:L,MATCH(ROWS($1:94),$L:$L,0)),"")</f>
        <v>15</v>
      </c>
      <c r="D95" s="17" t="str">
        <f>IFERROR(INDEX(Sheet1!F:F,MATCH(ROWS($1:94),$M:$M,0)),"")</f>
        <v>failed</v>
      </c>
      <c r="E95">
        <f>IFERROR(INDEX(Sheet1!L:L,MATCH(ROWS($1:94),$M:$M,0)),"")</f>
        <v>1</v>
      </c>
      <c r="L95">
        <f>IF(ISNA(MATCH(Sheet1!F95,{"successful"},0)),"-",MAX(Sheet6!L$1:L94)+1)</f>
        <v>94</v>
      </c>
      <c r="M95" t="str">
        <f>IF(ISNA(MATCH(Sheet1!F95,{"failed","canceled"},0)),"-",MAX(Sheet6!M$1:M94)+1)</f>
        <v>-</v>
      </c>
    </row>
    <row r="96" spans="1:13" ht="16" x14ac:dyDescent="0.2">
      <c r="A96" s="16" t="str">
        <f>IFERROR(INDEX(Sheet1!F:F,MATCH(ROWS($1:95),$L:$L,0)),"")</f>
        <v>successful</v>
      </c>
      <c r="B96" s="15">
        <f>IFERROR(INDEX(Sheet1!L:L,MATCH(ROWS($1:95),$L:$L,0)),"")</f>
        <v>12</v>
      </c>
      <c r="D96" s="17" t="str">
        <f>IFERROR(INDEX(Sheet1!F:F,MATCH(ROWS($1:95),$M:$M,0)),"")</f>
        <v>failed</v>
      </c>
      <c r="E96">
        <f>IFERROR(INDEX(Sheet1!L:L,MATCH(ROWS($1:95),$M:$M,0)),"")</f>
        <v>1</v>
      </c>
      <c r="L96">
        <f>IF(ISNA(MATCH(Sheet1!F96,{"successful"},0)),"-",MAX(Sheet6!L$1:L95)+1)</f>
        <v>95</v>
      </c>
      <c r="M96" t="str">
        <f>IF(ISNA(MATCH(Sheet1!F96,{"failed","canceled"},0)),"-",MAX(Sheet6!M$1:M95)+1)</f>
        <v>-</v>
      </c>
    </row>
    <row r="97" spans="1:13" ht="16" x14ac:dyDescent="0.2">
      <c r="A97" s="16" t="str">
        <f>IFERROR(INDEX(Sheet1!F:F,MATCH(ROWS($1:96),$L:$L,0)),"")</f>
        <v>successful</v>
      </c>
      <c r="B97" s="15">
        <f>IFERROR(INDEX(Sheet1!L:L,MATCH(ROWS($1:96),$L:$L,0)),"")</f>
        <v>21</v>
      </c>
      <c r="D97" s="17" t="str">
        <f>IFERROR(INDEX(Sheet1!F:F,MATCH(ROWS($1:96),$M:$M,0)),"")</f>
        <v>failed</v>
      </c>
      <c r="E97">
        <f>IFERROR(INDEX(Sheet1!L:L,MATCH(ROWS($1:96),$M:$M,0)),"")</f>
        <v>1</v>
      </c>
      <c r="L97">
        <f>IF(ISNA(MATCH(Sheet1!F97,{"successful"},0)),"-",MAX(Sheet6!L$1:L96)+1)</f>
        <v>96</v>
      </c>
      <c r="M97" t="str">
        <f>IF(ISNA(MATCH(Sheet1!F97,{"failed","canceled"},0)),"-",MAX(Sheet6!M$1:M96)+1)</f>
        <v>-</v>
      </c>
    </row>
    <row r="98" spans="1:13" ht="16" x14ac:dyDescent="0.2">
      <c r="A98" s="16" t="str">
        <f>IFERROR(INDEX(Sheet1!F:F,MATCH(ROWS($1:97),$L:$L,0)),"")</f>
        <v>successful</v>
      </c>
      <c r="B98" s="15">
        <f>IFERROR(INDEX(Sheet1!L:L,MATCH(ROWS($1:97),$L:$L,0)),"")</f>
        <v>34</v>
      </c>
      <c r="D98" s="17" t="str">
        <f>IFERROR(INDEX(Sheet1!F:F,MATCH(ROWS($1:97),$M:$M,0)),"")</f>
        <v>failed</v>
      </c>
      <c r="E98">
        <f>IFERROR(INDEX(Sheet1!L:L,MATCH(ROWS($1:97),$M:$M,0)),"")</f>
        <v>84</v>
      </c>
      <c r="L98">
        <f>IF(ISNA(MATCH(Sheet1!F98,{"successful"},0)),"-",MAX(Sheet6!L$1:L97)+1)</f>
        <v>97</v>
      </c>
      <c r="M98" t="str">
        <f>IF(ISNA(MATCH(Sheet1!F98,{"failed","canceled"},0)),"-",MAX(Sheet6!M$1:M97)+1)</f>
        <v>-</v>
      </c>
    </row>
    <row r="99" spans="1:13" ht="16" x14ac:dyDescent="0.2">
      <c r="A99" s="16" t="str">
        <f>IFERROR(INDEX(Sheet1!F:F,MATCH(ROWS($1:98),$L:$L,0)),"")</f>
        <v>successful</v>
      </c>
      <c r="B99" s="15">
        <f>IFERROR(INDEX(Sheet1!L:L,MATCH(ROWS($1:98),$L:$L,0)),"")</f>
        <v>8</v>
      </c>
      <c r="D99" s="17" t="str">
        <f>IFERROR(INDEX(Sheet1!F:F,MATCH(ROWS($1:98),$M:$M,0)),"")</f>
        <v>failed</v>
      </c>
      <c r="E99">
        <f>IFERROR(INDEX(Sheet1!L:L,MATCH(ROWS($1:98),$M:$M,0)),"")</f>
        <v>38</v>
      </c>
      <c r="L99">
        <f>IF(ISNA(MATCH(Sheet1!F99,{"successful"},0)),"-",MAX(Sheet6!L$1:L98)+1)</f>
        <v>98</v>
      </c>
      <c r="M99" t="str">
        <f>IF(ISNA(MATCH(Sheet1!F99,{"failed","canceled"},0)),"-",MAX(Sheet6!M$1:M98)+1)</f>
        <v>-</v>
      </c>
    </row>
    <row r="100" spans="1:13" ht="16" x14ac:dyDescent="0.2">
      <c r="A100" s="16" t="str">
        <f>IFERROR(INDEX(Sheet1!F:F,MATCH(ROWS($1:99),$L:$L,0)),"")</f>
        <v>successful</v>
      </c>
      <c r="B100" s="15">
        <f>IFERROR(INDEX(Sheet1!L:L,MATCH(ROWS($1:99),$L:$L,0)),"")</f>
        <v>60</v>
      </c>
      <c r="D100" s="17" t="str">
        <f>IFERROR(INDEX(Sheet1!F:F,MATCH(ROWS($1:99),$M:$M,0)),"")</f>
        <v>failed</v>
      </c>
      <c r="E100">
        <f>IFERROR(INDEX(Sheet1!L:L,MATCH(ROWS($1:99),$M:$M,0)),"")</f>
        <v>1</v>
      </c>
      <c r="L100">
        <f>IF(ISNA(MATCH(Sheet1!F100,{"successful"},0)),"-",MAX(Sheet6!L$1:L99)+1)</f>
        <v>99</v>
      </c>
      <c r="M100" t="str">
        <f>IF(ISNA(MATCH(Sheet1!F100,{"failed","canceled"},0)),"-",MAX(Sheet6!M$1:M99)+1)</f>
        <v>-</v>
      </c>
    </row>
    <row r="101" spans="1:13" ht="16" x14ac:dyDescent="0.2">
      <c r="A101" s="16" t="str">
        <f>IFERROR(INDEX(Sheet1!F:F,MATCH(ROWS($1:100),$L:$L,0)),"")</f>
        <v>successful</v>
      </c>
      <c r="B101" s="15">
        <f>IFERROR(INDEX(Sheet1!L:L,MATCH(ROWS($1:100),$L:$L,0)),"")</f>
        <v>39</v>
      </c>
      <c r="D101" s="17" t="str">
        <f>IFERROR(INDEX(Sheet1!F:F,MATCH(ROWS($1:100),$M:$M,0)),"")</f>
        <v>failed</v>
      </c>
      <c r="E101">
        <f>IFERROR(INDEX(Sheet1!L:L,MATCH(ROWS($1:100),$M:$M,0)),"")</f>
        <v>76</v>
      </c>
      <c r="L101">
        <f>IF(ISNA(MATCH(Sheet1!F101,{"successful"},0)),"-",MAX(Sheet6!L$1:L100)+1)</f>
        <v>100</v>
      </c>
      <c r="M101" t="str">
        <f>IF(ISNA(MATCH(Sheet1!F101,{"failed","canceled"},0)),"-",MAX(Sheet6!M$1:M100)+1)</f>
        <v>-</v>
      </c>
    </row>
    <row r="102" spans="1:13" ht="16" x14ac:dyDescent="0.2">
      <c r="A102" s="16" t="str">
        <f>IFERROR(INDEX(Sheet1!F:F,MATCH(ROWS($1:101),$L:$L,0)),"")</f>
        <v>successful</v>
      </c>
      <c r="B102" s="15">
        <f>IFERROR(INDEX(Sheet1!L:L,MATCH(ROWS($1:101),$L:$L,0)),"")</f>
        <v>26</v>
      </c>
      <c r="D102" s="17" t="str">
        <f>IFERROR(INDEX(Sheet1!F:F,MATCH(ROWS($1:101),$M:$M,0)),"")</f>
        <v>failed</v>
      </c>
      <c r="E102">
        <f>IFERROR(INDEX(Sheet1!L:L,MATCH(ROWS($1:101),$M:$M,0)),"")</f>
        <v>3</v>
      </c>
      <c r="L102">
        <f>IF(ISNA(MATCH(Sheet1!F102,{"successful"},0)),"-",MAX(Sheet6!L$1:L101)+1)</f>
        <v>101</v>
      </c>
      <c r="M102" t="str">
        <f>IF(ISNA(MATCH(Sheet1!F102,{"failed","canceled"},0)),"-",MAX(Sheet6!M$1:M101)+1)</f>
        <v>-</v>
      </c>
    </row>
    <row r="103" spans="1:13" ht="16" x14ac:dyDescent="0.2">
      <c r="A103" s="16" t="str">
        <f>IFERROR(INDEX(Sheet1!F:F,MATCH(ROWS($1:102),$L:$L,0)),"")</f>
        <v>successful</v>
      </c>
      <c r="B103" s="15">
        <f>IFERROR(INDEX(Sheet1!L:L,MATCH(ROWS($1:102),$L:$L,0)),"")</f>
        <v>35</v>
      </c>
      <c r="D103" s="17" t="str">
        <f>IFERROR(INDEX(Sheet1!F:F,MATCH(ROWS($1:102),$M:$M,0)),"")</f>
        <v>failed</v>
      </c>
      <c r="E103">
        <f>IFERROR(INDEX(Sheet1!L:L,MATCH(ROWS($1:102),$M:$M,0)),"")</f>
        <v>0</v>
      </c>
      <c r="L103">
        <f>IF(ISNA(MATCH(Sheet1!F103,{"successful"},0)),"-",MAX(Sheet6!L$1:L102)+1)</f>
        <v>102</v>
      </c>
      <c r="M103" t="str">
        <f>IF(ISNA(MATCH(Sheet1!F103,{"failed","canceled"},0)),"-",MAX(Sheet6!M$1:M102)+1)</f>
        <v>-</v>
      </c>
    </row>
    <row r="104" spans="1:13" ht="16" x14ac:dyDescent="0.2">
      <c r="A104" s="16" t="str">
        <f>IFERROR(INDEX(Sheet1!F:F,MATCH(ROWS($1:103),$L:$L,0)),"")</f>
        <v>successful</v>
      </c>
      <c r="B104" s="15">
        <f>IFERROR(INDEX(Sheet1!L:L,MATCH(ROWS($1:103),$L:$L,0)),"")</f>
        <v>65</v>
      </c>
      <c r="D104" s="17" t="str">
        <f>IFERROR(INDEX(Sheet1!F:F,MATCH(ROWS($1:103),$M:$M,0)),"")</f>
        <v>failed</v>
      </c>
      <c r="E104">
        <f>IFERROR(INDEX(Sheet1!L:L,MATCH(ROWS($1:103),$M:$M,0)),"")</f>
        <v>2</v>
      </c>
      <c r="L104">
        <f>IF(ISNA(MATCH(Sheet1!F104,{"successful"},0)),"-",MAX(Sheet6!L$1:L103)+1)</f>
        <v>103</v>
      </c>
      <c r="M104" t="str">
        <f>IF(ISNA(MATCH(Sheet1!F104,{"failed","canceled"},0)),"-",MAX(Sheet6!M$1:M103)+1)</f>
        <v>-</v>
      </c>
    </row>
    <row r="105" spans="1:13" ht="16" x14ac:dyDescent="0.2">
      <c r="A105" s="16" t="str">
        <f>IFERROR(INDEX(Sheet1!F:F,MATCH(ROWS($1:104),$L:$L,0)),"")</f>
        <v>successful</v>
      </c>
      <c r="B105" s="15">
        <f>IFERROR(INDEX(Sheet1!L:L,MATCH(ROWS($1:104),$L:$L,0)),"")</f>
        <v>49</v>
      </c>
      <c r="D105" s="17" t="str">
        <f>IFERROR(INDEX(Sheet1!F:F,MATCH(ROWS($1:104),$M:$M,0)),"")</f>
        <v>failed</v>
      </c>
      <c r="E105">
        <f>IFERROR(INDEX(Sheet1!L:L,MATCH(ROWS($1:104),$M:$M,0)),"")</f>
        <v>0</v>
      </c>
      <c r="L105">
        <f>IF(ISNA(MATCH(Sheet1!F105,{"successful"},0)),"-",MAX(Sheet6!L$1:L104)+1)</f>
        <v>104</v>
      </c>
      <c r="M105" t="str">
        <f>IF(ISNA(MATCH(Sheet1!F105,{"failed","canceled"},0)),"-",MAX(Sheet6!M$1:M104)+1)</f>
        <v>-</v>
      </c>
    </row>
    <row r="106" spans="1:13" ht="16" x14ac:dyDescent="0.2">
      <c r="A106" s="16" t="str">
        <f>IFERROR(INDEX(Sheet1!F:F,MATCH(ROWS($1:105),$L:$L,0)),"")</f>
        <v>successful</v>
      </c>
      <c r="B106" s="15">
        <f>IFERROR(INDEX(Sheet1!L:L,MATCH(ROWS($1:105),$L:$L,0)),"")</f>
        <v>10</v>
      </c>
      <c r="D106" s="17" t="str">
        <f>IFERROR(INDEX(Sheet1!F:F,MATCH(ROWS($1:105),$M:$M,0)),"")</f>
        <v>failed</v>
      </c>
      <c r="E106">
        <f>IFERROR(INDEX(Sheet1!L:L,MATCH(ROWS($1:105),$M:$M,0)),"")</f>
        <v>0</v>
      </c>
      <c r="L106">
        <f>IF(ISNA(MATCH(Sheet1!F106,{"successful"},0)),"-",MAX(Sheet6!L$1:L105)+1)</f>
        <v>105</v>
      </c>
      <c r="M106" t="str">
        <f>IF(ISNA(MATCH(Sheet1!F106,{"failed","canceled"},0)),"-",MAX(Sheet6!M$1:M105)+1)</f>
        <v>-</v>
      </c>
    </row>
    <row r="107" spans="1:13" ht="16" x14ac:dyDescent="0.2">
      <c r="A107" s="16" t="str">
        <f>IFERROR(INDEX(Sheet1!F:F,MATCH(ROWS($1:106),$L:$L,0)),"")</f>
        <v>successful</v>
      </c>
      <c r="B107" s="15">
        <f>IFERROR(INDEX(Sheet1!L:L,MATCH(ROWS($1:106),$L:$L,0)),"")</f>
        <v>60</v>
      </c>
      <c r="D107" s="17" t="str">
        <f>IFERROR(INDEX(Sheet1!F:F,MATCH(ROWS($1:106),$M:$M,0)),"")</f>
        <v>failed</v>
      </c>
      <c r="E107">
        <f>IFERROR(INDEX(Sheet1!L:L,MATCH(ROWS($1:106),$M:$M,0)),"")</f>
        <v>0</v>
      </c>
      <c r="L107">
        <f>IF(ISNA(MATCH(Sheet1!F107,{"successful"},0)),"-",MAX(Sheet6!L$1:L106)+1)</f>
        <v>106</v>
      </c>
      <c r="M107" t="str">
        <f>IF(ISNA(MATCH(Sheet1!F107,{"failed","canceled"},0)),"-",MAX(Sheet6!M$1:M106)+1)</f>
        <v>-</v>
      </c>
    </row>
    <row r="108" spans="1:13" ht="16" x14ac:dyDescent="0.2">
      <c r="A108" s="16" t="str">
        <f>IFERROR(INDEX(Sheet1!F:F,MATCH(ROWS($1:107),$L:$L,0)),"")</f>
        <v>successful</v>
      </c>
      <c r="B108" s="15">
        <f>IFERROR(INDEX(Sheet1!L:L,MATCH(ROWS($1:107),$L:$L,0)),"")</f>
        <v>27</v>
      </c>
      <c r="D108" s="17" t="str">
        <f>IFERROR(INDEX(Sheet1!F:F,MATCH(ROWS($1:107),$M:$M,0)),"")</f>
        <v>failed</v>
      </c>
      <c r="E108">
        <f>IFERROR(INDEX(Sheet1!L:L,MATCH(ROWS($1:107),$M:$M,0)),"")</f>
        <v>2</v>
      </c>
      <c r="L108">
        <f>IF(ISNA(MATCH(Sheet1!F108,{"successful"},0)),"-",MAX(Sheet6!L$1:L107)+1)</f>
        <v>107</v>
      </c>
      <c r="M108" t="str">
        <f>IF(ISNA(MATCH(Sheet1!F108,{"failed","canceled"},0)),"-",MAX(Sheet6!M$1:M107)+1)</f>
        <v>-</v>
      </c>
    </row>
    <row r="109" spans="1:13" ht="16" x14ac:dyDescent="0.2">
      <c r="A109" s="16" t="str">
        <f>IFERROR(INDEX(Sheet1!F:F,MATCH(ROWS($1:108),$L:$L,0)),"")</f>
        <v>successful</v>
      </c>
      <c r="B109" s="15">
        <f>IFERROR(INDEX(Sheet1!L:L,MATCH(ROWS($1:108),$L:$L,0)),"")</f>
        <v>69</v>
      </c>
      <c r="D109" s="17" t="str">
        <f>IFERROR(INDEX(Sheet1!F:F,MATCH(ROWS($1:108),$M:$M,0)),"")</f>
        <v>failed</v>
      </c>
      <c r="E109">
        <f>IFERROR(INDEX(Sheet1!L:L,MATCH(ROWS($1:108),$M:$M,0)),"")</f>
        <v>0</v>
      </c>
      <c r="L109">
        <f>IF(ISNA(MATCH(Sheet1!F109,{"successful"},0)),"-",MAX(Sheet6!L$1:L108)+1)</f>
        <v>108</v>
      </c>
      <c r="M109" t="str">
        <f>IF(ISNA(MATCH(Sheet1!F109,{"failed","canceled"},0)),"-",MAX(Sheet6!M$1:M108)+1)</f>
        <v>-</v>
      </c>
    </row>
    <row r="110" spans="1:13" ht="16" x14ac:dyDescent="0.2">
      <c r="A110" s="16" t="str">
        <f>IFERROR(INDEX(Sheet1!F:F,MATCH(ROWS($1:109),$L:$L,0)),"")</f>
        <v>successful</v>
      </c>
      <c r="B110" s="15">
        <f>IFERROR(INDEX(Sheet1!L:L,MATCH(ROWS($1:109),$L:$L,0)),"")</f>
        <v>47</v>
      </c>
      <c r="D110" s="17" t="str">
        <f>IFERROR(INDEX(Sheet1!F:F,MATCH(ROWS($1:109),$M:$M,0)),"")</f>
        <v>failed</v>
      </c>
      <c r="E110">
        <f>IFERROR(INDEX(Sheet1!L:L,MATCH(ROWS($1:109),$M:$M,0)),"")</f>
        <v>0</v>
      </c>
      <c r="L110">
        <f>IF(ISNA(MATCH(Sheet1!F110,{"successful"},0)),"-",MAX(Sheet6!L$1:L109)+1)</f>
        <v>109</v>
      </c>
      <c r="M110" t="str">
        <f>IF(ISNA(MATCH(Sheet1!F110,{"failed","canceled"},0)),"-",MAX(Sheet6!M$1:M109)+1)</f>
        <v>-</v>
      </c>
    </row>
    <row r="111" spans="1:13" ht="16" x14ac:dyDescent="0.2">
      <c r="A111" s="16" t="str">
        <f>IFERROR(INDEX(Sheet1!F:F,MATCH(ROWS($1:110),$L:$L,0)),"")</f>
        <v>successful</v>
      </c>
      <c r="B111" s="15">
        <f>IFERROR(INDEX(Sheet1!L:L,MATCH(ROWS($1:110),$L:$L,0)),"")</f>
        <v>47</v>
      </c>
      <c r="D111" s="17" t="str">
        <f>IFERROR(INDEX(Sheet1!F:F,MATCH(ROWS($1:110),$M:$M,0)),"")</f>
        <v>failed</v>
      </c>
      <c r="E111">
        <f>IFERROR(INDEX(Sheet1!L:L,MATCH(ROWS($1:110),$M:$M,0)),"")</f>
        <v>0</v>
      </c>
      <c r="L111">
        <f>IF(ISNA(MATCH(Sheet1!F111,{"successful"},0)),"-",MAX(Sheet6!L$1:L110)+1)</f>
        <v>110</v>
      </c>
      <c r="M111" t="str">
        <f>IF(ISNA(MATCH(Sheet1!F111,{"failed","canceled"},0)),"-",MAX(Sheet6!M$1:M110)+1)</f>
        <v>-</v>
      </c>
    </row>
    <row r="112" spans="1:13" ht="16" x14ac:dyDescent="0.2">
      <c r="A112" s="16" t="str">
        <f>IFERROR(INDEX(Sheet1!F:F,MATCH(ROWS($1:111),$L:$L,0)),"")</f>
        <v>successful</v>
      </c>
      <c r="B112" s="15">
        <f>IFERROR(INDEX(Sheet1!L:L,MATCH(ROWS($1:111),$L:$L,0)),"")</f>
        <v>26</v>
      </c>
      <c r="D112" s="17" t="str">
        <f>IFERROR(INDEX(Sheet1!F:F,MATCH(ROWS($1:111),$M:$M,0)),"")</f>
        <v>failed</v>
      </c>
      <c r="E112">
        <f>IFERROR(INDEX(Sheet1!L:L,MATCH(ROWS($1:111),$M:$M,0)),"")</f>
        <v>2</v>
      </c>
      <c r="L112">
        <f>IF(ISNA(MATCH(Sheet1!F112,{"successful"},0)),"-",MAX(Sheet6!L$1:L111)+1)</f>
        <v>111</v>
      </c>
      <c r="M112" t="str">
        <f>IF(ISNA(MATCH(Sheet1!F112,{"failed","canceled"},0)),"-",MAX(Sheet6!M$1:M111)+1)</f>
        <v>-</v>
      </c>
    </row>
    <row r="113" spans="1:13" ht="16" x14ac:dyDescent="0.2">
      <c r="A113" s="16" t="str">
        <f>IFERROR(INDEX(Sheet1!F:F,MATCH(ROWS($1:112),$L:$L,0)),"")</f>
        <v>successful</v>
      </c>
      <c r="B113" s="15">
        <f>IFERROR(INDEX(Sheet1!L:L,MATCH(ROWS($1:112),$L:$L,0)),"")</f>
        <v>53</v>
      </c>
      <c r="D113" s="17" t="str">
        <f>IFERROR(INDEX(Sheet1!F:F,MATCH(ROWS($1:112),$M:$M,0)),"")</f>
        <v>failed</v>
      </c>
      <c r="E113">
        <f>IFERROR(INDEX(Sheet1!L:L,MATCH(ROWS($1:112),$M:$M,0)),"")</f>
        <v>0</v>
      </c>
      <c r="L113">
        <f>IF(ISNA(MATCH(Sheet1!F113,{"successful"},0)),"-",MAX(Sheet6!L$1:L112)+1)</f>
        <v>112</v>
      </c>
      <c r="M113" t="str">
        <f>IF(ISNA(MATCH(Sheet1!F113,{"failed","canceled"},0)),"-",MAX(Sheet6!M$1:M112)+1)</f>
        <v>-</v>
      </c>
    </row>
    <row r="114" spans="1:13" ht="16" x14ac:dyDescent="0.2">
      <c r="A114" s="16" t="str">
        <f>IFERROR(INDEX(Sheet1!F:F,MATCH(ROWS($1:113),$L:$L,0)),"")</f>
        <v>successful</v>
      </c>
      <c r="B114" s="15">
        <f>IFERROR(INDEX(Sheet1!L:L,MATCH(ROWS($1:113),$L:$L,0)),"")</f>
        <v>81</v>
      </c>
      <c r="D114" s="17" t="str">
        <f>IFERROR(INDEX(Sheet1!F:F,MATCH(ROWS($1:113),$M:$M,0)),"")</f>
        <v>failed</v>
      </c>
      <c r="E114">
        <f>IFERROR(INDEX(Sheet1!L:L,MATCH(ROWS($1:113),$M:$M,0)),"")</f>
        <v>7</v>
      </c>
      <c r="L114">
        <f>IF(ISNA(MATCH(Sheet1!F114,{"successful"},0)),"-",MAX(Sheet6!L$1:L113)+1)</f>
        <v>113</v>
      </c>
      <c r="M114" t="str">
        <f>IF(ISNA(MATCH(Sheet1!F114,{"failed","canceled"},0)),"-",MAX(Sheet6!M$1:M113)+1)</f>
        <v>-</v>
      </c>
    </row>
    <row r="115" spans="1:13" ht="16" x14ac:dyDescent="0.2">
      <c r="A115" s="16" t="str">
        <f>IFERROR(INDEX(Sheet1!F:F,MATCH(ROWS($1:114),$L:$L,0)),"")</f>
        <v>successful</v>
      </c>
      <c r="B115" s="15">
        <f>IFERROR(INDEX(Sheet1!L:L,MATCH(ROWS($1:114),$L:$L,0)),"")</f>
        <v>78</v>
      </c>
      <c r="D115" s="17" t="str">
        <f>IFERROR(INDEX(Sheet1!F:F,MATCH(ROWS($1:114),$M:$M,0)),"")</f>
        <v>failed</v>
      </c>
      <c r="E115">
        <f>IFERROR(INDEX(Sheet1!L:L,MATCH(ROWS($1:114),$M:$M,0)),"")</f>
        <v>0</v>
      </c>
      <c r="L115">
        <f>IF(ISNA(MATCH(Sheet1!F115,{"successful"},0)),"-",MAX(Sheet6!L$1:L114)+1)</f>
        <v>114</v>
      </c>
      <c r="M115" t="str">
        <f>IF(ISNA(MATCH(Sheet1!F115,{"failed","canceled"},0)),"-",MAX(Sheet6!M$1:M114)+1)</f>
        <v>-</v>
      </c>
    </row>
    <row r="116" spans="1:13" ht="16" x14ac:dyDescent="0.2">
      <c r="A116" s="16" t="str">
        <f>IFERROR(INDEX(Sheet1!F:F,MATCH(ROWS($1:115),$L:$L,0)),"")</f>
        <v>successful</v>
      </c>
      <c r="B116" s="15">
        <f>IFERROR(INDEX(Sheet1!L:L,MATCH(ROWS($1:115),$L:$L,0)),"")</f>
        <v>35</v>
      </c>
      <c r="D116" s="17" t="str">
        <f>IFERROR(INDEX(Sheet1!F:F,MATCH(ROWS($1:115),$M:$M,0)),"")</f>
        <v>failed</v>
      </c>
      <c r="E116">
        <f>IFERROR(INDEX(Sheet1!L:L,MATCH(ROWS($1:115),$M:$M,0)),"")</f>
        <v>5</v>
      </c>
      <c r="L116">
        <f>IF(ISNA(MATCH(Sheet1!F116,{"successful"},0)),"-",MAX(Sheet6!L$1:L115)+1)</f>
        <v>115</v>
      </c>
      <c r="M116" t="str">
        <f>IF(ISNA(MATCH(Sheet1!F116,{"failed","canceled"},0)),"-",MAX(Sheet6!M$1:M115)+1)</f>
        <v>-</v>
      </c>
    </row>
    <row r="117" spans="1:13" ht="16" x14ac:dyDescent="0.2">
      <c r="A117" s="16" t="str">
        <f>IFERROR(INDEX(Sheet1!F:F,MATCH(ROWS($1:116),$L:$L,0)),"")</f>
        <v>successful</v>
      </c>
      <c r="B117" s="15">
        <f>IFERROR(INDEX(Sheet1!L:L,MATCH(ROWS($1:116),$L:$L,0)),"")</f>
        <v>22</v>
      </c>
      <c r="D117" s="17" t="str">
        <f>IFERROR(INDEX(Sheet1!F:F,MATCH(ROWS($1:116),$M:$M,0)),"")</f>
        <v>failed</v>
      </c>
      <c r="E117">
        <f>IFERROR(INDEX(Sheet1!L:L,MATCH(ROWS($1:116),$M:$M,0)),"")</f>
        <v>0</v>
      </c>
      <c r="L117">
        <f>IF(ISNA(MATCH(Sheet1!F117,{"successful"},0)),"-",MAX(Sheet6!L$1:L116)+1)</f>
        <v>116</v>
      </c>
      <c r="M117" t="str">
        <f>IF(ISNA(MATCH(Sheet1!F117,{"failed","canceled"},0)),"-",MAX(Sheet6!M$1:M116)+1)</f>
        <v>-</v>
      </c>
    </row>
    <row r="118" spans="1:13" ht="16" x14ac:dyDescent="0.2">
      <c r="A118" s="16" t="str">
        <f>IFERROR(INDEX(Sheet1!F:F,MATCH(ROWS($1:117),$L:$L,0)),"")</f>
        <v>successful</v>
      </c>
      <c r="B118" s="15">
        <f>IFERROR(INDEX(Sheet1!L:L,MATCH(ROWS($1:117),$L:$L,0)),"")</f>
        <v>57</v>
      </c>
      <c r="D118" s="17" t="str">
        <f>IFERROR(INDEX(Sheet1!F:F,MATCH(ROWS($1:117),$M:$M,0)),"")</f>
        <v>failed</v>
      </c>
      <c r="E118">
        <f>IFERROR(INDEX(Sheet1!L:L,MATCH(ROWS($1:117),$M:$M,0)),"")</f>
        <v>0</v>
      </c>
      <c r="L118">
        <f>IF(ISNA(MATCH(Sheet1!F118,{"successful"},0)),"-",MAX(Sheet6!L$1:L117)+1)</f>
        <v>117</v>
      </c>
      <c r="M118" t="str">
        <f>IF(ISNA(MATCH(Sheet1!F118,{"failed","canceled"},0)),"-",MAX(Sheet6!M$1:M117)+1)</f>
        <v>-</v>
      </c>
    </row>
    <row r="119" spans="1:13" ht="16" x14ac:dyDescent="0.2">
      <c r="A119" s="16" t="str">
        <f>IFERROR(INDEX(Sheet1!F:F,MATCH(ROWS($1:118),$L:$L,0)),"")</f>
        <v>successful</v>
      </c>
      <c r="B119" s="15">
        <f>IFERROR(INDEX(Sheet1!L:L,MATCH(ROWS($1:118),$L:$L,0)),"")</f>
        <v>27</v>
      </c>
      <c r="D119" s="17" t="str">
        <f>IFERROR(INDEX(Sheet1!F:F,MATCH(ROWS($1:118),$M:$M,0)),"")</f>
        <v>failed</v>
      </c>
      <c r="E119">
        <f>IFERROR(INDEX(Sheet1!L:L,MATCH(ROWS($1:118),$M:$M,0)),"")</f>
        <v>1</v>
      </c>
      <c r="L119">
        <f>IF(ISNA(MATCH(Sheet1!F119,{"successful"},0)),"-",MAX(Sheet6!L$1:L118)+1)</f>
        <v>118</v>
      </c>
      <c r="M119" t="str">
        <f>IF(ISNA(MATCH(Sheet1!F119,{"failed","canceled"},0)),"-",MAX(Sheet6!M$1:M118)+1)</f>
        <v>-</v>
      </c>
    </row>
    <row r="120" spans="1:13" ht="16" x14ac:dyDescent="0.2">
      <c r="A120" s="16" t="str">
        <f>IFERROR(INDEX(Sheet1!F:F,MATCH(ROWS($1:119),$L:$L,0)),"")</f>
        <v>successful</v>
      </c>
      <c r="B120" s="15">
        <f>IFERROR(INDEX(Sheet1!L:L,MATCH(ROWS($1:119),$L:$L,0)),"")</f>
        <v>39</v>
      </c>
      <c r="D120" s="17" t="str">
        <f>IFERROR(INDEX(Sheet1!F:F,MATCH(ROWS($1:119),$M:$M,0)),"")</f>
        <v>failed</v>
      </c>
      <c r="E120">
        <f>IFERROR(INDEX(Sheet1!L:L,MATCH(ROWS($1:119),$M:$M,0)),"")</f>
        <v>0</v>
      </c>
      <c r="L120">
        <f>IF(ISNA(MATCH(Sheet1!F120,{"successful"},0)),"-",MAX(Sheet6!L$1:L119)+1)</f>
        <v>119</v>
      </c>
      <c r="M120" t="str">
        <f>IF(ISNA(MATCH(Sheet1!F120,{"failed","canceled"},0)),"-",MAX(Sheet6!M$1:M119)+1)</f>
        <v>-</v>
      </c>
    </row>
    <row r="121" spans="1:13" ht="16" x14ac:dyDescent="0.2">
      <c r="A121" s="16" t="str">
        <f>IFERROR(INDEX(Sheet1!F:F,MATCH(ROWS($1:120),$L:$L,0)),"")</f>
        <v>successful</v>
      </c>
      <c r="B121" s="15">
        <f>IFERROR(INDEX(Sheet1!L:L,MATCH(ROWS($1:120),$L:$L,0)),"")</f>
        <v>37</v>
      </c>
      <c r="D121" s="17" t="str">
        <f>IFERROR(INDEX(Sheet1!F:F,MATCH(ROWS($1:120),$M:$M,0)),"")</f>
        <v>failed</v>
      </c>
      <c r="E121">
        <f>IFERROR(INDEX(Sheet1!L:L,MATCH(ROWS($1:120),$M:$M,0)),"")</f>
        <v>5</v>
      </c>
      <c r="L121">
        <f>IF(ISNA(MATCH(Sheet1!F121,{"successful"},0)),"-",MAX(Sheet6!L$1:L120)+1)</f>
        <v>120</v>
      </c>
      <c r="M121" t="str">
        <f>IF(ISNA(MATCH(Sheet1!F121,{"failed","canceled"},0)),"-",MAX(Sheet6!M$1:M120)+1)</f>
        <v>-</v>
      </c>
    </row>
    <row r="122" spans="1:13" ht="16" x14ac:dyDescent="0.2">
      <c r="A122" s="16" t="str">
        <f>IFERROR(INDEX(Sheet1!F:F,MATCH(ROWS($1:121),$L:$L,0)),"")</f>
        <v>successful</v>
      </c>
      <c r="B122" s="15">
        <f>IFERROR(INDEX(Sheet1!L:L,MATCH(ROWS($1:121),$L:$L,0)),"")</f>
        <v>137</v>
      </c>
      <c r="D122" s="17" t="str">
        <f>IFERROR(INDEX(Sheet1!F:F,MATCH(ROWS($1:121),$M:$M,0)),"")</f>
        <v>failed</v>
      </c>
      <c r="E122">
        <f>IFERROR(INDEX(Sheet1!L:L,MATCH(ROWS($1:121),$M:$M,0)),"")</f>
        <v>3</v>
      </c>
      <c r="L122" t="str">
        <f>IF(ISNA(MATCH(Sheet1!F122,{"successful"},0)),"-",MAX(Sheet6!L$1:L121)+1)</f>
        <v>-</v>
      </c>
      <c r="M122">
        <f>IF(ISNA(MATCH(Sheet1!F122,{"failed","canceled"},0)),"-",MAX(Sheet6!M$1:M121)+1)</f>
        <v>1</v>
      </c>
    </row>
    <row r="123" spans="1:13" ht="16" x14ac:dyDescent="0.2">
      <c r="A123" s="16" t="str">
        <f>IFERROR(INDEX(Sheet1!F:F,MATCH(ROWS($1:122),$L:$L,0)),"")</f>
        <v>successful</v>
      </c>
      <c r="B123" s="15">
        <f>IFERROR(INDEX(Sheet1!L:L,MATCH(ROWS($1:122),$L:$L,0)),"")</f>
        <v>376</v>
      </c>
      <c r="D123" s="17" t="str">
        <f>IFERROR(INDEX(Sheet1!F:F,MATCH(ROWS($1:122),$M:$M,0)),"")</f>
        <v>failed</v>
      </c>
      <c r="E123">
        <f>IFERROR(INDEX(Sheet1!L:L,MATCH(ROWS($1:122),$M:$M,0)),"")</f>
        <v>6</v>
      </c>
      <c r="L123" t="str">
        <f>IF(ISNA(MATCH(Sheet1!F123,{"successful"},0)),"-",MAX(Sheet6!L$1:L122)+1)</f>
        <v>-</v>
      </c>
      <c r="M123">
        <f>IF(ISNA(MATCH(Sheet1!F123,{"failed","canceled"},0)),"-",MAX(Sheet6!M$1:M122)+1)</f>
        <v>2</v>
      </c>
    </row>
    <row r="124" spans="1:13" ht="16" x14ac:dyDescent="0.2">
      <c r="A124" s="16" t="str">
        <f>IFERROR(INDEX(Sheet1!F:F,MATCH(ROWS($1:123),$L:$L,0)),"")</f>
        <v>successful</v>
      </c>
      <c r="B124" s="15">
        <f>IFERROR(INDEX(Sheet1!L:L,MATCH(ROWS($1:123),$L:$L,0)),"")</f>
        <v>202</v>
      </c>
      <c r="D124" s="17" t="str">
        <f>IFERROR(INDEX(Sheet1!F:F,MATCH(ROWS($1:123),$M:$M,0)),"")</f>
        <v>failed</v>
      </c>
      <c r="E124">
        <f>IFERROR(INDEX(Sheet1!L:L,MATCH(ROWS($1:123),$M:$M,0)),"")</f>
        <v>12</v>
      </c>
      <c r="L124" t="str">
        <f>IF(ISNA(MATCH(Sheet1!F124,{"successful"},0)),"-",MAX(Sheet6!L$1:L123)+1)</f>
        <v>-</v>
      </c>
      <c r="M124">
        <f>IF(ISNA(MATCH(Sheet1!F124,{"failed","canceled"},0)),"-",MAX(Sheet6!M$1:M123)+1)</f>
        <v>3</v>
      </c>
    </row>
    <row r="125" spans="1:13" ht="16" x14ac:dyDescent="0.2">
      <c r="A125" s="16" t="str">
        <f>IFERROR(INDEX(Sheet1!F:F,MATCH(ROWS($1:124),$L:$L,0)),"")</f>
        <v>successful</v>
      </c>
      <c r="B125" s="15">
        <f>IFERROR(INDEX(Sheet1!L:L,MATCH(ROWS($1:124),$L:$L,0)),"")</f>
        <v>328</v>
      </c>
      <c r="D125" s="17" t="str">
        <f>IFERROR(INDEX(Sheet1!F:F,MATCH(ROWS($1:124),$M:$M,0)),"")</f>
        <v>failed</v>
      </c>
      <c r="E125">
        <f>IFERROR(INDEX(Sheet1!L:L,MATCH(ROWS($1:124),$M:$M,0)),"")</f>
        <v>13</v>
      </c>
      <c r="L125" t="str">
        <f>IF(ISNA(MATCH(Sheet1!F125,{"successful"},0)),"-",MAX(Sheet6!L$1:L124)+1)</f>
        <v>-</v>
      </c>
      <c r="M125">
        <f>IF(ISNA(MATCH(Sheet1!F125,{"failed","canceled"},0)),"-",MAX(Sheet6!M$1:M124)+1)</f>
        <v>4</v>
      </c>
    </row>
    <row r="126" spans="1:13" ht="16" x14ac:dyDescent="0.2">
      <c r="A126" s="16" t="str">
        <f>IFERROR(INDEX(Sheet1!F:F,MATCH(ROWS($1:125),$L:$L,0)),"")</f>
        <v>successful</v>
      </c>
      <c r="B126" s="15">
        <f>IFERROR(INDEX(Sheet1!L:L,MATCH(ROWS($1:125),$L:$L,0)),"")</f>
        <v>84</v>
      </c>
      <c r="D126" s="17" t="str">
        <f>IFERROR(INDEX(Sheet1!F:F,MATCH(ROWS($1:125),$M:$M,0)),"")</f>
        <v>failed</v>
      </c>
      <c r="E126">
        <f>IFERROR(INDEX(Sheet1!L:L,MATCH(ROWS($1:125),$M:$M,0)),"")</f>
        <v>5</v>
      </c>
      <c r="L126" t="str">
        <f>IF(ISNA(MATCH(Sheet1!F126,{"successful"},0)),"-",MAX(Sheet6!L$1:L125)+1)</f>
        <v>-</v>
      </c>
      <c r="M126">
        <f>IF(ISNA(MATCH(Sheet1!F126,{"failed","canceled"},0)),"-",MAX(Sheet6!M$1:M125)+1)</f>
        <v>5</v>
      </c>
    </row>
    <row r="127" spans="1:13" ht="16" x14ac:dyDescent="0.2">
      <c r="A127" s="16" t="str">
        <f>IFERROR(INDEX(Sheet1!F:F,MATCH(ROWS($1:126),$L:$L,0)),"")</f>
        <v>successful</v>
      </c>
      <c r="B127" s="15">
        <f>IFERROR(INDEX(Sheet1!L:L,MATCH(ROWS($1:126),$L:$L,0)),"")</f>
        <v>96</v>
      </c>
      <c r="D127" s="17" t="str">
        <f>IFERROR(INDEX(Sheet1!F:F,MATCH(ROWS($1:126),$M:$M,0)),"")</f>
        <v>failed</v>
      </c>
      <c r="E127">
        <f>IFERROR(INDEX(Sheet1!L:L,MATCH(ROWS($1:126),$M:$M,0)),"")</f>
        <v>2</v>
      </c>
      <c r="L127" t="str">
        <f>IF(ISNA(MATCH(Sheet1!F127,{"successful"},0)),"-",MAX(Sheet6!L$1:L126)+1)</f>
        <v>-</v>
      </c>
      <c r="M127">
        <f>IF(ISNA(MATCH(Sheet1!F127,{"failed","canceled"},0)),"-",MAX(Sheet6!M$1:M126)+1)</f>
        <v>6</v>
      </c>
    </row>
    <row r="128" spans="1:13" ht="16" x14ac:dyDescent="0.2">
      <c r="A128" s="16" t="str">
        <f>IFERROR(INDEX(Sheet1!F:F,MATCH(ROWS($1:127),$L:$L,0)),"")</f>
        <v>successful</v>
      </c>
      <c r="B128" s="15">
        <f>IFERROR(INDEX(Sheet1!L:L,MATCH(ROWS($1:127),$L:$L,0)),"")</f>
        <v>223</v>
      </c>
      <c r="D128" s="17" t="str">
        <f>IFERROR(INDEX(Sheet1!F:F,MATCH(ROWS($1:127),$M:$M,0)),"")</f>
        <v>failed</v>
      </c>
      <c r="E128">
        <f>IFERROR(INDEX(Sheet1!L:L,MATCH(ROWS($1:127),$M:$M,0)),"")</f>
        <v>8</v>
      </c>
      <c r="L128" t="str">
        <f>IF(ISNA(MATCH(Sheet1!F128,{"successful"},0)),"-",MAX(Sheet6!L$1:L127)+1)</f>
        <v>-</v>
      </c>
      <c r="M128">
        <f>IF(ISNA(MATCH(Sheet1!F128,{"failed","canceled"},0)),"-",MAX(Sheet6!M$1:M127)+1)</f>
        <v>7</v>
      </c>
    </row>
    <row r="129" spans="1:13" ht="16" x14ac:dyDescent="0.2">
      <c r="A129" s="16" t="str">
        <f>IFERROR(INDEX(Sheet1!F:F,MATCH(ROWS($1:128),$L:$L,0)),"")</f>
        <v>successful</v>
      </c>
      <c r="B129" s="15">
        <f>IFERROR(INDEX(Sheet1!L:L,MATCH(ROWS($1:128),$L:$L,0)),"")</f>
        <v>62</v>
      </c>
      <c r="D129" s="17" t="str">
        <f>IFERROR(INDEX(Sheet1!F:F,MATCH(ROWS($1:128),$M:$M,0)),"")</f>
        <v>failed</v>
      </c>
      <c r="E129">
        <f>IFERROR(INDEX(Sheet1!L:L,MATCH(ROWS($1:128),$M:$M,0)),"")</f>
        <v>0</v>
      </c>
      <c r="L129" t="str">
        <f>IF(ISNA(MATCH(Sheet1!F129,{"successful"},0)),"-",MAX(Sheet6!L$1:L128)+1)</f>
        <v>-</v>
      </c>
      <c r="M129">
        <f>IF(ISNA(MATCH(Sheet1!F129,{"failed","canceled"},0)),"-",MAX(Sheet6!M$1:M128)+1)</f>
        <v>8</v>
      </c>
    </row>
    <row r="130" spans="1:13" ht="16" x14ac:dyDescent="0.2">
      <c r="A130" s="16" t="str">
        <f>IFERROR(INDEX(Sheet1!F:F,MATCH(ROWS($1:129),$L:$L,0)),"")</f>
        <v>successful</v>
      </c>
      <c r="B130" s="15">
        <f>IFERROR(INDEX(Sheet1!L:L,MATCH(ROWS($1:129),$L:$L,0)),"")</f>
        <v>146</v>
      </c>
      <c r="D130" s="17" t="str">
        <f>IFERROR(INDEX(Sheet1!F:F,MATCH(ROWS($1:129),$M:$M,0)),"")</f>
        <v>failed</v>
      </c>
      <c r="E130">
        <f>IFERROR(INDEX(Sheet1!L:L,MATCH(ROWS($1:129),$M:$M,0)),"")</f>
        <v>13</v>
      </c>
      <c r="L130" t="str">
        <f>IF(ISNA(MATCH(Sheet1!F130,{"successful"},0)),"-",MAX(Sheet6!L$1:L129)+1)</f>
        <v>-</v>
      </c>
      <c r="M130">
        <f>IF(ISNA(MATCH(Sheet1!F130,{"failed","canceled"},0)),"-",MAX(Sheet6!M$1:M129)+1)</f>
        <v>9</v>
      </c>
    </row>
    <row r="131" spans="1:13" ht="16" x14ac:dyDescent="0.2">
      <c r="A131" s="16" t="str">
        <f>IFERROR(INDEX(Sheet1!F:F,MATCH(ROWS($1:130),$L:$L,0)),"")</f>
        <v>successful</v>
      </c>
      <c r="B131" s="15">
        <f>IFERROR(INDEX(Sheet1!L:L,MATCH(ROWS($1:130),$L:$L,0)),"")</f>
        <v>235</v>
      </c>
      <c r="D131" s="17" t="str">
        <f>IFERROR(INDEX(Sheet1!F:F,MATCH(ROWS($1:130),$M:$M,0)),"")</f>
        <v>failed</v>
      </c>
      <c r="E131">
        <f>IFERROR(INDEX(Sheet1!L:L,MATCH(ROWS($1:130),$M:$M,0)),"")</f>
        <v>0</v>
      </c>
      <c r="L131" t="str">
        <f>IF(ISNA(MATCH(Sheet1!F131,{"successful"},0)),"-",MAX(Sheet6!L$1:L130)+1)</f>
        <v>-</v>
      </c>
      <c r="M131">
        <f>IF(ISNA(MATCH(Sheet1!F131,{"failed","canceled"},0)),"-",MAX(Sheet6!M$1:M130)+1)</f>
        <v>10</v>
      </c>
    </row>
    <row r="132" spans="1:13" ht="16" x14ac:dyDescent="0.2">
      <c r="A132" s="16" t="str">
        <f>IFERROR(INDEX(Sheet1!F:F,MATCH(ROWS($1:131),$L:$L,0)),"")</f>
        <v>successful</v>
      </c>
      <c r="B132" s="15">
        <f>IFERROR(INDEX(Sheet1!L:L,MATCH(ROWS($1:131),$L:$L,0)),"")</f>
        <v>437</v>
      </c>
      <c r="D132" s="17" t="str">
        <f>IFERROR(INDEX(Sheet1!F:F,MATCH(ROWS($1:131),$M:$M,0)),"")</f>
        <v>failed</v>
      </c>
      <c r="E132">
        <f>IFERROR(INDEX(Sheet1!L:L,MATCH(ROWS($1:131),$M:$M,0)),"")</f>
        <v>5</v>
      </c>
      <c r="L132" t="str">
        <f>IF(ISNA(MATCH(Sheet1!F132,{"successful"},0)),"-",MAX(Sheet6!L$1:L131)+1)</f>
        <v>-</v>
      </c>
      <c r="M132">
        <f>IF(ISNA(MATCH(Sheet1!F132,{"failed","canceled"},0)),"-",MAX(Sheet6!M$1:M131)+1)</f>
        <v>11</v>
      </c>
    </row>
    <row r="133" spans="1:13" ht="16" x14ac:dyDescent="0.2">
      <c r="A133" s="16" t="str">
        <f>IFERROR(INDEX(Sheet1!F:F,MATCH(ROWS($1:132),$L:$L,0)),"")</f>
        <v>successful</v>
      </c>
      <c r="B133" s="15">
        <f>IFERROR(INDEX(Sheet1!L:L,MATCH(ROWS($1:132),$L:$L,0)),"")</f>
        <v>77</v>
      </c>
      <c r="D133" s="17" t="str">
        <f>IFERROR(INDEX(Sheet1!F:F,MATCH(ROWS($1:132),$M:$M,0)),"")</f>
        <v>failed</v>
      </c>
      <c r="E133">
        <f>IFERROR(INDEX(Sheet1!L:L,MATCH(ROWS($1:132),$M:$M,0)),"")</f>
        <v>8</v>
      </c>
      <c r="L133" t="str">
        <f>IF(ISNA(MATCH(Sheet1!F133,{"successful"},0)),"-",MAX(Sheet6!L$1:L132)+1)</f>
        <v>-</v>
      </c>
      <c r="M133">
        <f>IF(ISNA(MATCH(Sheet1!F133,{"failed","canceled"},0)),"-",MAX(Sheet6!M$1:M132)+1)</f>
        <v>12</v>
      </c>
    </row>
    <row r="134" spans="1:13" ht="16" x14ac:dyDescent="0.2">
      <c r="A134" s="16" t="str">
        <f>IFERROR(INDEX(Sheet1!F:F,MATCH(ROWS($1:133),$L:$L,0)),"")</f>
        <v>successful</v>
      </c>
      <c r="B134" s="15">
        <f>IFERROR(INDEX(Sheet1!L:L,MATCH(ROWS($1:133),$L:$L,0)),"")</f>
        <v>108</v>
      </c>
      <c r="D134" s="17" t="str">
        <f>IFERROR(INDEX(Sheet1!F:F,MATCH(ROWS($1:133),$M:$M,0)),"")</f>
        <v>failed</v>
      </c>
      <c r="E134">
        <f>IFERROR(INDEX(Sheet1!L:L,MATCH(ROWS($1:133),$M:$M,0)),"")</f>
        <v>8</v>
      </c>
      <c r="L134" t="str">
        <f>IF(ISNA(MATCH(Sheet1!F134,{"successful"},0)),"-",MAX(Sheet6!L$1:L133)+1)</f>
        <v>-</v>
      </c>
      <c r="M134">
        <f>IF(ISNA(MATCH(Sheet1!F134,{"failed","canceled"},0)),"-",MAX(Sheet6!M$1:M133)+1)</f>
        <v>13</v>
      </c>
    </row>
    <row r="135" spans="1:13" ht="16" x14ac:dyDescent="0.2">
      <c r="A135" s="16" t="str">
        <f>IFERROR(INDEX(Sheet1!F:F,MATCH(ROWS($1:134),$L:$L,0)),"")</f>
        <v>successful</v>
      </c>
      <c r="B135" s="15">
        <f>IFERROR(INDEX(Sheet1!L:L,MATCH(ROWS($1:134),$L:$L,0)),"")</f>
        <v>7</v>
      </c>
      <c r="D135" s="17" t="str">
        <f>IFERROR(INDEX(Sheet1!F:F,MATCH(ROWS($1:134),$M:$M,0)),"")</f>
        <v>failed</v>
      </c>
      <c r="E135">
        <f>IFERROR(INDEX(Sheet1!L:L,MATCH(ROWS($1:134),$M:$M,0)),"")</f>
        <v>0</v>
      </c>
      <c r="L135" t="str">
        <f>IF(ISNA(MATCH(Sheet1!F135,{"successful"},0)),"-",MAX(Sheet6!L$1:L134)+1)</f>
        <v>-</v>
      </c>
      <c r="M135">
        <f>IF(ISNA(MATCH(Sheet1!F135,{"failed","canceled"},0)),"-",MAX(Sheet6!M$1:M134)+1)</f>
        <v>14</v>
      </c>
    </row>
    <row r="136" spans="1:13" ht="16" x14ac:dyDescent="0.2">
      <c r="A136" s="16" t="str">
        <f>IFERROR(INDEX(Sheet1!F:F,MATCH(ROWS($1:135),$L:$L,0)),"")</f>
        <v>successful</v>
      </c>
      <c r="B136" s="15">
        <f>IFERROR(INDEX(Sheet1!L:L,MATCH(ROWS($1:135),$L:$L,0)),"")</f>
        <v>314</v>
      </c>
      <c r="D136" s="17" t="str">
        <f>IFERROR(INDEX(Sheet1!F:F,MATCH(ROWS($1:135),$M:$M,0)),"")</f>
        <v>failed</v>
      </c>
      <c r="E136">
        <f>IFERROR(INDEX(Sheet1!L:L,MATCH(ROWS($1:135),$M:$M,0)),"")</f>
        <v>2</v>
      </c>
      <c r="L136" t="str">
        <f>IF(ISNA(MATCH(Sheet1!F136,{"successful"},0)),"-",MAX(Sheet6!L$1:L135)+1)</f>
        <v>-</v>
      </c>
      <c r="M136">
        <f>IF(ISNA(MATCH(Sheet1!F136,{"failed","canceled"},0)),"-",MAX(Sheet6!M$1:M135)+1)</f>
        <v>15</v>
      </c>
    </row>
    <row r="137" spans="1:13" ht="16" x14ac:dyDescent="0.2">
      <c r="A137" s="16" t="str">
        <f>IFERROR(INDEX(Sheet1!F:F,MATCH(ROWS($1:136),$L:$L,0)),"")</f>
        <v>successful</v>
      </c>
      <c r="B137" s="15">
        <f>IFERROR(INDEX(Sheet1!L:L,MATCH(ROWS($1:136),$L:$L,0)),"")</f>
        <v>188</v>
      </c>
      <c r="D137" s="17" t="str">
        <f>IFERROR(INDEX(Sheet1!F:F,MATCH(ROWS($1:136),$M:$M,0)),"")</f>
        <v>failed</v>
      </c>
      <c r="E137">
        <f>IFERROR(INDEX(Sheet1!L:L,MATCH(ROWS($1:136),$M:$M,0)),"")</f>
        <v>3</v>
      </c>
      <c r="L137" t="str">
        <f>IF(ISNA(MATCH(Sheet1!F137,{"successful"},0)),"-",MAX(Sheet6!L$1:L136)+1)</f>
        <v>-</v>
      </c>
      <c r="M137">
        <f>IF(ISNA(MATCH(Sheet1!F137,{"failed","canceled"},0)),"-",MAX(Sheet6!M$1:M136)+1)</f>
        <v>16</v>
      </c>
    </row>
    <row r="138" spans="1:13" ht="16" x14ac:dyDescent="0.2">
      <c r="A138" s="16" t="str">
        <f>IFERROR(INDEX(Sheet1!F:F,MATCH(ROWS($1:137),$L:$L,0)),"")</f>
        <v>successful</v>
      </c>
      <c r="B138" s="15">
        <f>IFERROR(INDEX(Sheet1!L:L,MATCH(ROWS($1:137),$L:$L,0)),"")</f>
        <v>275</v>
      </c>
      <c r="D138" s="17" t="str">
        <f>IFERROR(INDEX(Sheet1!F:F,MATCH(ROWS($1:137),$M:$M,0)),"")</f>
        <v>failed</v>
      </c>
      <c r="E138">
        <f>IFERROR(INDEX(Sheet1!L:L,MATCH(ROWS($1:137),$M:$M,0)),"")</f>
        <v>0</v>
      </c>
      <c r="L138" t="str">
        <f>IF(ISNA(MATCH(Sheet1!F138,{"successful"},0)),"-",MAX(Sheet6!L$1:L137)+1)</f>
        <v>-</v>
      </c>
      <c r="M138">
        <f>IF(ISNA(MATCH(Sheet1!F138,{"failed","canceled"},0)),"-",MAX(Sheet6!M$1:M137)+1)</f>
        <v>17</v>
      </c>
    </row>
    <row r="139" spans="1:13" ht="16" x14ac:dyDescent="0.2">
      <c r="A139" s="16" t="str">
        <f>IFERROR(INDEX(Sheet1!F:F,MATCH(ROWS($1:138),$L:$L,0)),"")</f>
        <v>successful</v>
      </c>
      <c r="B139" s="15">
        <f>IFERROR(INDEX(Sheet1!L:L,MATCH(ROWS($1:138),$L:$L,0)),"")</f>
        <v>560</v>
      </c>
      <c r="D139" s="17" t="str">
        <f>IFERROR(INDEX(Sheet1!F:F,MATCH(ROWS($1:138),$M:$M,0)),"")</f>
        <v>failed</v>
      </c>
      <c r="E139">
        <f>IFERROR(INDEX(Sheet1!L:L,MATCH(ROWS($1:138),$M:$M,0)),"")</f>
        <v>0</v>
      </c>
      <c r="L139" t="str">
        <f>IF(ISNA(MATCH(Sheet1!F139,{"successful"},0)),"-",MAX(Sheet6!L$1:L138)+1)</f>
        <v>-</v>
      </c>
      <c r="M139">
        <f>IF(ISNA(MATCH(Sheet1!F139,{"failed","canceled"},0)),"-",MAX(Sheet6!M$1:M138)+1)</f>
        <v>18</v>
      </c>
    </row>
    <row r="140" spans="1:13" ht="16" x14ac:dyDescent="0.2">
      <c r="A140" s="16" t="str">
        <f>IFERROR(INDEX(Sheet1!F:F,MATCH(ROWS($1:139),$L:$L,0)),"")</f>
        <v>successful</v>
      </c>
      <c r="B140" s="15">
        <f>IFERROR(INDEX(Sheet1!L:L,MATCH(ROWS($1:139),$L:$L,0)),"")</f>
        <v>688</v>
      </c>
      <c r="D140" s="17" t="str">
        <f>IFERROR(INDEX(Sheet1!F:F,MATCH(ROWS($1:139),$M:$M,0)),"")</f>
        <v>failed</v>
      </c>
      <c r="E140">
        <f>IFERROR(INDEX(Sheet1!L:L,MATCH(ROWS($1:139),$M:$M,0)),"")</f>
        <v>11</v>
      </c>
      <c r="L140" t="str">
        <f>IF(ISNA(MATCH(Sheet1!F140,{"successful"},0)),"-",MAX(Sheet6!L$1:L139)+1)</f>
        <v>-</v>
      </c>
      <c r="M140">
        <f>IF(ISNA(MATCH(Sheet1!F140,{"failed","canceled"},0)),"-",MAX(Sheet6!M$1:M139)+1)</f>
        <v>19</v>
      </c>
    </row>
    <row r="141" spans="1:13" ht="16" x14ac:dyDescent="0.2">
      <c r="A141" s="16" t="str">
        <f>IFERROR(INDEX(Sheet1!F:F,MATCH(ROWS($1:140),$L:$L,0)),"")</f>
        <v>successful</v>
      </c>
      <c r="B141" s="15">
        <f>IFERROR(INDEX(Sheet1!L:L,MATCH(ROWS($1:140),$L:$L,0)),"")</f>
        <v>942</v>
      </c>
      <c r="D141" s="17" t="str">
        <f>IFERROR(INDEX(Sheet1!F:F,MATCH(ROWS($1:140),$M:$M,0)),"")</f>
        <v>failed</v>
      </c>
      <c r="E141">
        <f>IFERROR(INDEX(Sheet1!L:L,MATCH(ROWS($1:140),$M:$M,0)),"")</f>
        <v>0</v>
      </c>
      <c r="L141" t="str">
        <f>IF(ISNA(MATCH(Sheet1!F141,{"successful"},0)),"-",MAX(Sheet6!L$1:L140)+1)</f>
        <v>-</v>
      </c>
      <c r="M141">
        <f>IF(ISNA(MATCH(Sheet1!F141,{"failed","canceled"},0)),"-",MAX(Sheet6!M$1:M140)+1)</f>
        <v>20</v>
      </c>
    </row>
    <row r="142" spans="1:13" ht="16" x14ac:dyDescent="0.2">
      <c r="A142" s="16" t="str">
        <f>IFERROR(INDEX(Sheet1!F:F,MATCH(ROWS($1:141),$L:$L,0)),"")</f>
        <v>successful</v>
      </c>
      <c r="B142" s="15">
        <f>IFERROR(INDEX(Sheet1!L:L,MATCH(ROWS($1:141),$L:$L,0)),"")</f>
        <v>88</v>
      </c>
      <c r="D142" s="17" t="str">
        <f>IFERROR(INDEX(Sheet1!F:F,MATCH(ROWS($1:141),$M:$M,0)),"")</f>
        <v>failed</v>
      </c>
      <c r="E142">
        <f>IFERROR(INDEX(Sheet1!L:L,MATCH(ROWS($1:141),$M:$M,0)),"")</f>
        <v>1</v>
      </c>
      <c r="L142" t="str">
        <f>IF(ISNA(MATCH(Sheet1!F142,{"successful"},0)),"-",MAX(Sheet6!L$1:L141)+1)</f>
        <v>-</v>
      </c>
      <c r="M142">
        <f>IF(ISNA(MATCH(Sheet1!F142,{"failed","canceled"},0)),"-",MAX(Sheet6!M$1:M141)+1)</f>
        <v>21</v>
      </c>
    </row>
    <row r="143" spans="1:13" ht="16" x14ac:dyDescent="0.2">
      <c r="A143" s="16" t="str">
        <f>IFERROR(INDEX(Sheet1!F:F,MATCH(ROWS($1:142),$L:$L,0)),"")</f>
        <v>successful</v>
      </c>
      <c r="B143" s="15">
        <f>IFERROR(INDEX(Sheet1!L:L,MATCH(ROWS($1:142),$L:$L,0)),"")</f>
        <v>220</v>
      </c>
      <c r="D143" s="17" t="str">
        <f>IFERROR(INDEX(Sheet1!F:F,MATCH(ROWS($1:142),$M:$M,0)),"")</f>
        <v>failed</v>
      </c>
      <c r="E143">
        <f>IFERROR(INDEX(Sheet1!L:L,MATCH(ROWS($1:142),$M:$M,0)),"")</f>
        <v>0</v>
      </c>
      <c r="L143" t="str">
        <f>IF(ISNA(MATCH(Sheet1!F143,{"successful"},0)),"-",MAX(Sheet6!L$1:L142)+1)</f>
        <v>-</v>
      </c>
      <c r="M143">
        <f>IF(ISNA(MATCH(Sheet1!F143,{"failed","canceled"},0)),"-",MAX(Sheet6!M$1:M142)+1)</f>
        <v>22</v>
      </c>
    </row>
    <row r="144" spans="1:13" ht="16" x14ac:dyDescent="0.2">
      <c r="A144" s="16" t="str">
        <f>IFERROR(INDEX(Sheet1!F:F,MATCH(ROWS($1:143),$L:$L,0)),"")</f>
        <v>successful</v>
      </c>
      <c r="B144" s="15">
        <f>IFERROR(INDEX(Sheet1!L:L,MATCH(ROWS($1:143),$L:$L,0)),"")</f>
        <v>145</v>
      </c>
      <c r="D144" s="17" t="str">
        <f>IFERROR(INDEX(Sheet1!F:F,MATCH(ROWS($1:143),$M:$M,0)),"")</f>
        <v>failed</v>
      </c>
      <c r="E144">
        <f>IFERROR(INDEX(Sheet1!L:L,MATCH(ROWS($1:143),$M:$M,0)),"")</f>
        <v>17</v>
      </c>
      <c r="L144" t="str">
        <f>IF(ISNA(MATCH(Sheet1!F144,{"successful"},0)),"-",MAX(Sheet6!L$1:L143)+1)</f>
        <v>-</v>
      </c>
      <c r="M144">
        <f>IF(ISNA(MATCH(Sheet1!F144,{"failed","canceled"},0)),"-",MAX(Sheet6!M$1:M143)+1)</f>
        <v>23</v>
      </c>
    </row>
    <row r="145" spans="1:13" ht="16" x14ac:dyDescent="0.2">
      <c r="A145" s="16" t="str">
        <f>IFERROR(INDEX(Sheet1!F:F,MATCH(ROWS($1:144),$L:$L,0)),"")</f>
        <v>successful</v>
      </c>
      <c r="B145" s="15">
        <f>IFERROR(INDEX(Sheet1!L:L,MATCH(ROWS($1:144),$L:$L,0)),"")</f>
        <v>963</v>
      </c>
      <c r="D145" s="17" t="str">
        <f>IFERROR(INDEX(Sheet1!F:F,MATCH(ROWS($1:144),$M:$M,0)),"")</f>
        <v>failed</v>
      </c>
      <c r="E145">
        <f>IFERROR(INDEX(Sheet1!L:L,MATCH(ROWS($1:144),$M:$M,0)),"")</f>
        <v>2</v>
      </c>
      <c r="L145" t="str">
        <f>IF(ISNA(MATCH(Sheet1!F145,{"successful"},0)),"-",MAX(Sheet6!L$1:L144)+1)</f>
        <v>-</v>
      </c>
      <c r="M145">
        <f>IF(ISNA(MATCH(Sheet1!F145,{"failed","canceled"},0)),"-",MAX(Sheet6!M$1:M144)+1)</f>
        <v>24</v>
      </c>
    </row>
    <row r="146" spans="1:13" ht="16" x14ac:dyDescent="0.2">
      <c r="A146" s="16" t="str">
        <f>IFERROR(INDEX(Sheet1!F:F,MATCH(ROWS($1:145),$L:$L,0)),"")</f>
        <v>successful</v>
      </c>
      <c r="B146" s="15">
        <f>IFERROR(INDEX(Sheet1!L:L,MATCH(ROWS($1:145),$L:$L,0)),"")</f>
        <v>91</v>
      </c>
      <c r="D146" s="17" t="str">
        <f>IFERROR(INDEX(Sheet1!F:F,MATCH(ROWS($1:145),$M:$M,0)),"")</f>
        <v>failed</v>
      </c>
      <c r="E146">
        <f>IFERROR(INDEX(Sheet1!L:L,MATCH(ROWS($1:145),$M:$M,0)),"")</f>
        <v>1</v>
      </c>
      <c r="L146" t="str">
        <f>IF(ISNA(MATCH(Sheet1!F146,{"successful"},0)),"-",MAX(Sheet6!L$1:L145)+1)</f>
        <v>-</v>
      </c>
      <c r="M146">
        <f>IF(ISNA(MATCH(Sheet1!F146,{"failed","canceled"},0)),"-",MAX(Sheet6!M$1:M145)+1)</f>
        <v>25</v>
      </c>
    </row>
    <row r="147" spans="1:13" ht="16" x14ac:dyDescent="0.2">
      <c r="A147" s="16" t="str">
        <f>IFERROR(INDEX(Sheet1!F:F,MATCH(ROWS($1:146),$L:$L,0)),"")</f>
        <v>successful</v>
      </c>
      <c r="B147" s="15">
        <f>IFERROR(INDEX(Sheet1!L:L,MATCH(ROWS($1:146),$L:$L,0)),"")</f>
        <v>58</v>
      </c>
      <c r="D147" s="17" t="str">
        <f>IFERROR(INDEX(Sheet1!F:F,MATCH(ROWS($1:146),$M:$M,0)),"")</f>
        <v>failed</v>
      </c>
      <c r="E147">
        <f>IFERROR(INDEX(Sheet1!L:L,MATCH(ROWS($1:146),$M:$M,0)),"")</f>
        <v>2</v>
      </c>
      <c r="L147" t="str">
        <f>IF(ISNA(MATCH(Sheet1!F147,{"successful"},0)),"-",MAX(Sheet6!L$1:L146)+1)</f>
        <v>-</v>
      </c>
      <c r="M147">
        <f>IF(ISNA(MATCH(Sheet1!F147,{"failed","canceled"},0)),"-",MAX(Sheet6!M$1:M146)+1)</f>
        <v>26</v>
      </c>
    </row>
    <row r="148" spans="1:13" ht="16" x14ac:dyDescent="0.2">
      <c r="A148" s="16" t="str">
        <f>IFERROR(INDEX(Sheet1!F:F,MATCH(ROWS($1:147),$L:$L,0)),"")</f>
        <v>successful</v>
      </c>
      <c r="B148" s="15">
        <f>IFERROR(INDEX(Sheet1!L:L,MATCH(ROWS($1:147),$L:$L,0)),"")</f>
        <v>36</v>
      </c>
      <c r="D148" s="17" t="str">
        <f>IFERROR(INDEX(Sheet1!F:F,MATCH(ROWS($1:147),$M:$M,0)),"")</f>
        <v>failed</v>
      </c>
      <c r="E148">
        <f>IFERROR(INDEX(Sheet1!L:L,MATCH(ROWS($1:147),$M:$M,0)),"")</f>
        <v>16</v>
      </c>
      <c r="L148" t="str">
        <f>IF(ISNA(MATCH(Sheet1!F148,{"successful"},0)),"-",MAX(Sheet6!L$1:L147)+1)</f>
        <v>-</v>
      </c>
      <c r="M148">
        <f>IF(ISNA(MATCH(Sheet1!F148,{"failed","canceled"},0)),"-",MAX(Sheet6!M$1:M147)+1)</f>
        <v>27</v>
      </c>
    </row>
    <row r="149" spans="1:13" ht="16" x14ac:dyDescent="0.2">
      <c r="A149" s="16" t="str">
        <f>IFERROR(INDEX(Sheet1!F:F,MATCH(ROWS($1:148),$L:$L,0)),"")</f>
        <v>successful</v>
      </c>
      <c r="B149" s="15">
        <f>IFERROR(INDEX(Sheet1!L:L,MATCH(ROWS($1:148),$L:$L,0)),"")</f>
        <v>165</v>
      </c>
      <c r="D149" s="17" t="str">
        <f>IFERROR(INDEX(Sheet1!F:F,MATCH(ROWS($1:148),$M:$M,0)),"")</f>
        <v>failed</v>
      </c>
      <c r="E149">
        <f>IFERROR(INDEX(Sheet1!L:L,MATCH(ROWS($1:148),$M:$M,0)),"")</f>
        <v>1</v>
      </c>
      <c r="L149" t="str">
        <f>IF(ISNA(MATCH(Sheet1!F149,{"successful"},0)),"-",MAX(Sheet6!L$1:L148)+1)</f>
        <v>-</v>
      </c>
      <c r="M149">
        <f>IF(ISNA(MATCH(Sheet1!F149,{"failed","canceled"},0)),"-",MAX(Sheet6!M$1:M148)+1)</f>
        <v>28</v>
      </c>
    </row>
    <row r="150" spans="1:13" ht="16" x14ac:dyDescent="0.2">
      <c r="A150" s="16" t="str">
        <f>IFERROR(INDEX(Sheet1!F:F,MATCH(ROWS($1:149),$L:$L,0)),"")</f>
        <v>successful</v>
      </c>
      <c r="B150" s="15">
        <f>IFERROR(INDEX(Sheet1!L:L,MATCH(ROWS($1:149),$L:$L,0)),"")</f>
        <v>111</v>
      </c>
      <c r="D150" s="17" t="str">
        <f>IFERROR(INDEX(Sheet1!F:F,MATCH(ROWS($1:149),$M:$M,0)),"")</f>
        <v>failed</v>
      </c>
      <c r="E150">
        <f>IFERROR(INDEX(Sheet1!L:L,MATCH(ROWS($1:149),$M:$M,0)),"")</f>
        <v>4</v>
      </c>
      <c r="L150" t="str">
        <f>IF(ISNA(MATCH(Sheet1!F150,{"successful"},0)),"-",MAX(Sheet6!L$1:L149)+1)</f>
        <v>-</v>
      </c>
      <c r="M150">
        <f>IF(ISNA(MATCH(Sheet1!F150,{"failed","canceled"},0)),"-",MAX(Sheet6!M$1:M149)+1)</f>
        <v>29</v>
      </c>
    </row>
    <row r="151" spans="1:13" ht="16" x14ac:dyDescent="0.2">
      <c r="A151" s="16" t="str">
        <f>IFERROR(INDEX(Sheet1!F:F,MATCH(ROWS($1:150),$L:$L,0)),"")</f>
        <v>successful</v>
      </c>
      <c r="B151" s="15">
        <f>IFERROR(INDEX(Sheet1!L:L,MATCH(ROWS($1:150),$L:$L,0)),"")</f>
        <v>1596</v>
      </c>
      <c r="D151" s="17" t="str">
        <f>IFERROR(INDEX(Sheet1!F:F,MATCH(ROWS($1:150),$M:$M,0)),"")</f>
        <v>failed</v>
      </c>
      <c r="E151">
        <f>IFERROR(INDEX(Sheet1!L:L,MATCH(ROWS($1:150),$M:$M,0)),"")</f>
        <v>5</v>
      </c>
      <c r="L151" t="str">
        <f>IF(ISNA(MATCH(Sheet1!F151,{"successful"},0)),"-",MAX(Sheet6!L$1:L150)+1)</f>
        <v>-</v>
      </c>
      <c r="M151">
        <f>IF(ISNA(MATCH(Sheet1!F151,{"failed","canceled"},0)),"-",MAX(Sheet6!M$1:M150)+1)</f>
        <v>30</v>
      </c>
    </row>
    <row r="152" spans="1:13" ht="16" x14ac:dyDescent="0.2">
      <c r="A152" s="16" t="str">
        <f>IFERROR(INDEX(Sheet1!F:F,MATCH(ROWS($1:151),$L:$L,0)),"")</f>
        <v>successful</v>
      </c>
      <c r="B152" s="15">
        <f>IFERROR(INDEX(Sheet1!L:L,MATCH(ROWS($1:151),$L:$L,0)),"")</f>
        <v>61</v>
      </c>
      <c r="D152" s="17" t="str">
        <f>IFERROR(INDEX(Sheet1!F:F,MATCH(ROWS($1:151),$M:$M,0)),"")</f>
        <v>failed</v>
      </c>
      <c r="E152">
        <f>IFERROR(INDEX(Sheet1!L:L,MATCH(ROWS($1:151),$M:$M,0)),"")</f>
        <v>7</v>
      </c>
      <c r="L152" t="str">
        <f>IF(ISNA(MATCH(Sheet1!F152,{"successful"},0)),"-",MAX(Sheet6!L$1:L151)+1)</f>
        <v>-</v>
      </c>
      <c r="M152">
        <f>IF(ISNA(MATCH(Sheet1!F152,{"failed","canceled"},0)),"-",MAX(Sheet6!M$1:M151)+1)</f>
        <v>31</v>
      </c>
    </row>
    <row r="153" spans="1:13" ht="16" x14ac:dyDescent="0.2">
      <c r="A153" s="16" t="str">
        <f>IFERROR(INDEX(Sheet1!F:F,MATCH(ROWS($1:152),$L:$L,0)),"")</f>
        <v>successful</v>
      </c>
      <c r="B153" s="15">
        <f>IFERROR(INDEX(Sheet1!L:L,MATCH(ROWS($1:152),$L:$L,0)),"")</f>
        <v>287</v>
      </c>
      <c r="D153" s="17" t="str">
        <f>IFERROR(INDEX(Sheet1!F:F,MATCH(ROWS($1:152),$M:$M,0)),"")</f>
        <v>failed</v>
      </c>
      <c r="E153">
        <f>IFERROR(INDEX(Sheet1!L:L,MATCH(ROWS($1:152),$M:$M,0)),"")</f>
        <v>0</v>
      </c>
      <c r="L153" t="str">
        <f>IF(ISNA(MATCH(Sheet1!F153,{"successful"},0)),"-",MAX(Sheet6!L$1:L152)+1)</f>
        <v>-</v>
      </c>
      <c r="M153">
        <f>IF(ISNA(MATCH(Sheet1!F153,{"failed","canceled"},0)),"-",MAX(Sheet6!M$1:M152)+1)</f>
        <v>32</v>
      </c>
    </row>
    <row r="154" spans="1:13" ht="16" x14ac:dyDescent="0.2">
      <c r="A154" s="16" t="str">
        <f>IFERROR(INDEX(Sheet1!F:F,MATCH(ROWS($1:153),$L:$L,0)),"")</f>
        <v>successful</v>
      </c>
      <c r="B154" s="15">
        <f>IFERROR(INDEX(Sheet1!L:L,MATCH(ROWS($1:153),$L:$L,0)),"")</f>
        <v>65</v>
      </c>
      <c r="D154" s="17" t="str">
        <f>IFERROR(INDEX(Sheet1!F:F,MATCH(ROWS($1:153),$M:$M,0)),"")</f>
        <v>failed</v>
      </c>
      <c r="E154">
        <f>IFERROR(INDEX(Sheet1!L:L,MATCH(ROWS($1:153),$M:$M,0)),"")</f>
        <v>12</v>
      </c>
      <c r="L154" t="str">
        <f>IF(ISNA(MATCH(Sheet1!F154,{"successful"},0)),"-",MAX(Sheet6!L$1:L153)+1)</f>
        <v>-</v>
      </c>
      <c r="M154">
        <f>IF(ISNA(MATCH(Sheet1!F154,{"failed","canceled"},0)),"-",MAX(Sheet6!M$1:M153)+1)</f>
        <v>33</v>
      </c>
    </row>
    <row r="155" spans="1:13" ht="16" x14ac:dyDescent="0.2">
      <c r="A155" s="16" t="str">
        <f>IFERROR(INDEX(Sheet1!F:F,MATCH(ROWS($1:154),$L:$L,0)),"")</f>
        <v>successful</v>
      </c>
      <c r="B155" s="15">
        <f>IFERROR(INDEX(Sheet1!L:L,MATCH(ROWS($1:154),$L:$L,0)),"")</f>
        <v>118</v>
      </c>
      <c r="D155" s="17" t="str">
        <f>IFERROR(INDEX(Sheet1!F:F,MATCH(ROWS($1:154),$M:$M,0)),"")</f>
        <v>failed</v>
      </c>
      <c r="E155">
        <f>IFERROR(INDEX(Sheet1!L:L,MATCH(ROWS($1:154),$M:$M,0)),"")</f>
        <v>2</v>
      </c>
      <c r="L155" t="str">
        <f>IF(ISNA(MATCH(Sheet1!F155,{"successful"},0)),"-",MAX(Sheet6!L$1:L154)+1)</f>
        <v>-</v>
      </c>
      <c r="M155">
        <f>IF(ISNA(MATCH(Sheet1!F155,{"failed","canceled"},0)),"-",MAX(Sheet6!M$1:M154)+1)</f>
        <v>34</v>
      </c>
    </row>
    <row r="156" spans="1:13" ht="16" x14ac:dyDescent="0.2">
      <c r="A156" s="16" t="str">
        <f>IFERROR(INDEX(Sheet1!F:F,MATCH(ROWS($1:155),$L:$L,0)),"")</f>
        <v>successful</v>
      </c>
      <c r="B156" s="15">
        <f>IFERROR(INDEX(Sheet1!L:L,MATCH(ROWS($1:155),$L:$L,0)),"")</f>
        <v>113</v>
      </c>
      <c r="D156" s="17" t="str">
        <f>IFERROR(INDEX(Sheet1!F:F,MATCH(ROWS($1:155),$M:$M,0)),"")</f>
        <v>failed</v>
      </c>
      <c r="E156">
        <f>IFERROR(INDEX(Sheet1!L:L,MATCH(ROWS($1:155),$M:$M,0)),"")</f>
        <v>5</v>
      </c>
      <c r="L156" t="str">
        <f>IF(ISNA(MATCH(Sheet1!F156,{"successful"},0)),"-",MAX(Sheet6!L$1:L155)+1)</f>
        <v>-</v>
      </c>
      <c r="M156">
        <f>IF(ISNA(MATCH(Sheet1!F156,{"failed","canceled"},0)),"-",MAX(Sheet6!M$1:M155)+1)</f>
        <v>35</v>
      </c>
    </row>
    <row r="157" spans="1:13" ht="16" x14ac:dyDescent="0.2">
      <c r="A157" s="16" t="str">
        <f>IFERROR(INDEX(Sheet1!F:F,MATCH(ROWS($1:156),$L:$L,0)),"")</f>
        <v>successful</v>
      </c>
      <c r="B157" s="15">
        <f>IFERROR(INDEX(Sheet1!L:L,MATCH(ROWS($1:156),$L:$L,0)),"")</f>
        <v>332</v>
      </c>
      <c r="D157" s="17" t="str">
        <f>IFERROR(INDEX(Sheet1!F:F,MATCH(ROWS($1:156),$M:$M,0)),"")</f>
        <v>failed</v>
      </c>
      <c r="E157">
        <f>IFERROR(INDEX(Sheet1!L:L,MATCH(ROWS($1:156),$M:$M,0)),"")</f>
        <v>2</v>
      </c>
      <c r="L157" t="str">
        <f>IF(ISNA(MATCH(Sheet1!F157,{"successful"},0)),"-",MAX(Sheet6!L$1:L156)+1)</f>
        <v>-</v>
      </c>
      <c r="M157">
        <f>IF(ISNA(MATCH(Sheet1!F157,{"failed","canceled"},0)),"-",MAX(Sheet6!M$1:M156)+1)</f>
        <v>36</v>
      </c>
    </row>
    <row r="158" spans="1:13" ht="16" x14ac:dyDescent="0.2">
      <c r="A158" s="16" t="str">
        <f>IFERROR(INDEX(Sheet1!F:F,MATCH(ROWS($1:157),$L:$L,0)),"")</f>
        <v>successful</v>
      </c>
      <c r="B158" s="15">
        <f>IFERROR(INDEX(Sheet1!L:L,MATCH(ROWS($1:157),$L:$L,0)),"")</f>
        <v>62</v>
      </c>
      <c r="D158" s="17" t="str">
        <f>IFERROR(INDEX(Sheet1!F:F,MATCH(ROWS($1:157),$M:$M,0)),"")</f>
        <v>failed</v>
      </c>
      <c r="E158">
        <f>IFERROR(INDEX(Sheet1!L:L,MATCH(ROWS($1:157),$M:$M,0)),"")</f>
        <v>3</v>
      </c>
      <c r="L158" t="str">
        <f>IF(ISNA(MATCH(Sheet1!F158,{"successful"},0)),"-",MAX(Sheet6!L$1:L157)+1)</f>
        <v>-</v>
      </c>
      <c r="M158">
        <f>IF(ISNA(MATCH(Sheet1!F158,{"failed","canceled"},0)),"-",MAX(Sheet6!M$1:M157)+1)</f>
        <v>37</v>
      </c>
    </row>
    <row r="159" spans="1:13" ht="16" x14ac:dyDescent="0.2">
      <c r="A159" s="16" t="str">
        <f>IFERROR(INDEX(Sheet1!F:F,MATCH(ROWS($1:158),$L:$L,0)),"")</f>
        <v>successful</v>
      </c>
      <c r="B159" s="15">
        <f>IFERROR(INDEX(Sheet1!L:L,MATCH(ROWS($1:158),$L:$L,0)),"")</f>
        <v>951</v>
      </c>
      <c r="D159" s="17" t="str">
        <f>IFERROR(INDEX(Sheet1!F:F,MATCH(ROWS($1:158),$M:$M,0)),"")</f>
        <v>failed</v>
      </c>
      <c r="E159">
        <f>IFERROR(INDEX(Sheet1!L:L,MATCH(ROWS($1:158),$M:$M,0)),"")</f>
        <v>0</v>
      </c>
      <c r="L159" t="str">
        <f>IF(ISNA(MATCH(Sheet1!F159,{"successful"},0)),"-",MAX(Sheet6!L$1:L158)+1)</f>
        <v>-</v>
      </c>
      <c r="M159">
        <f>IF(ISNA(MATCH(Sheet1!F159,{"failed","canceled"},0)),"-",MAX(Sheet6!M$1:M158)+1)</f>
        <v>38</v>
      </c>
    </row>
    <row r="160" spans="1:13" ht="16" x14ac:dyDescent="0.2">
      <c r="A160" s="16" t="str">
        <f>IFERROR(INDEX(Sheet1!F:F,MATCH(ROWS($1:159),$L:$L,0)),"")</f>
        <v>successful</v>
      </c>
      <c r="B160" s="15">
        <f>IFERROR(INDEX(Sheet1!L:L,MATCH(ROWS($1:159),$L:$L,0)),"")</f>
        <v>415</v>
      </c>
      <c r="D160" s="17" t="str">
        <f>IFERROR(INDEX(Sheet1!F:F,MATCH(ROWS($1:159),$M:$M,0)),"")</f>
        <v>failed</v>
      </c>
      <c r="E160">
        <f>IFERROR(INDEX(Sheet1!L:L,MATCH(ROWS($1:159),$M:$M,0)),"")</f>
        <v>49</v>
      </c>
      <c r="L160" t="str">
        <f>IF(ISNA(MATCH(Sheet1!F160,{"successful"},0)),"-",MAX(Sheet6!L$1:L159)+1)</f>
        <v>-</v>
      </c>
      <c r="M160">
        <f>IF(ISNA(MATCH(Sheet1!F160,{"failed","canceled"},0)),"-",MAX(Sheet6!M$1:M159)+1)</f>
        <v>39</v>
      </c>
    </row>
    <row r="161" spans="1:13" ht="16" x14ac:dyDescent="0.2">
      <c r="A161" s="16" t="str">
        <f>IFERROR(INDEX(Sheet1!F:F,MATCH(ROWS($1:160),$L:$L,0)),"")</f>
        <v>successful</v>
      </c>
      <c r="B161" s="15">
        <f>IFERROR(INDEX(Sheet1!L:L,MATCH(ROWS($1:160),$L:$L,0)),"")</f>
        <v>305</v>
      </c>
      <c r="D161" s="17" t="str">
        <f>IFERROR(INDEX(Sheet1!F:F,MATCH(ROWS($1:160),$M:$M,0)),"")</f>
        <v>failed</v>
      </c>
      <c r="E161">
        <f>IFERROR(INDEX(Sheet1!L:L,MATCH(ROWS($1:160),$M:$M,0)),"")</f>
        <v>1</v>
      </c>
      <c r="L161" t="str">
        <f>IF(ISNA(MATCH(Sheet1!F161,{"successful"},0)),"-",MAX(Sheet6!L$1:L160)+1)</f>
        <v>-</v>
      </c>
      <c r="M161">
        <f>IF(ISNA(MATCH(Sheet1!F161,{"failed","canceled"},0)),"-",MAX(Sheet6!M$1:M160)+1)</f>
        <v>40</v>
      </c>
    </row>
    <row r="162" spans="1:13" ht="16" x14ac:dyDescent="0.2">
      <c r="A162" s="16" t="str">
        <f>IFERROR(INDEX(Sheet1!F:F,MATCH(ROWS($1:161),$L:$L,0)),"")</f>
        <v>successful</v>
      </c>
      <c r="B162" s="15">
        <f>IFERROR(INDEX(Sheet1!L:L,MATCH(ROWS($1:161),$L:$L,0)),"")</f>
        <v>2139</v>
      </c>
      <c r="D162" s="17" t="str">
        <f>IFERROR(INDEX(Sheet1!F:F,MATCH(ROWS($1:161),$M:$M,0)),"")</f>
        <v>failed</v>
      </c>
      <c r="E162">
        <f>IFERROR(INDEX(Sheet1!L:L,MATCH(ROWS($1:161),$M:$M,0)),"")</f>
        <v>2</v>
      </c>
      <c r="L162" t="str">
        <f>IF(ISNA(MATCH(Sheet1!F162,{"successful"},0)),"-",MAX(Sheet6!L$1:L161)+1)</f>
        <v>-</v>
      </c>
      <c r="M162">
        <f>IF(ISNA(MATCH(Sheet1!F162,{"failed","canceled"},0)),"-",MAX(Sheet6!M$1:M161)+1)</f>
        <v>41</v>
      </c>
    </row>
    <row r="163" spans="1:13" ht="16" x14ac:dyDescent="0.2">
      <c r="A163" s="16" t="str">
        <f>IFERROR(INDEX(Sheet1!F:F,MATCH(ROWS($1:162),$L:$L,0)),"")</f>
        <v>successful</v>
      </c>
      <c r="B163" s="15">
        <f>IFERROR(INDEX(Sheet1!L:L,MATCH(ROWS($1:162),$L:$L,0)),"")</f>
        <v>79</v>
      </c>
      <c r="D163" s="17" t="str">
        <f>IFERROR(INDEX(Sheet1!F:F,MATCH(ROWS($1:162),$M:$M,0)),"")</f>
        <v>failed</v>
      </c>
      <c r="E163">
        <f>IFERROR(INDEX(Sheet1!L:L,MATCH(ROWS($1:162),$M:$M,0)),"")</f>
        <v>0</v>
      </c>
      <c r="L163" t="str">
        <f>IF(ISNA(MATCH(Sheet1!F163,{"successful"},0)),"-",MAX(Sheet6!L$1:L162)+1)</f>
        <v>-</v>
      </c>
      <c r="M163">
        <f>IF(ISNA(MATCH(Sheet1!F163,{"failed","canceled"},0)),"-",MAX(Sheet6!M$1:M162)+1)</f>
        <v>42</v>
      </c>
    </row>
    <row r="164" spans="1:13" ht="16" x14ac:dyDescent="0.2">
      <c r="A164" s="16" t="str">
        <f>IFERROR(INDEX(Sheet1!F:F,MATCH(ROWS($1:163),$L:$L,0)),"")</f>
        <v>successful</v>
      </c>
      <c r="B164" s="15">
        <f>IFERROR(INDEX(Sheet1!L:L,MATCH(ROWS($1:163),$L:$L,0)),"")</f>
        <v>179</v>
      </c>
      <c r="D164" s="17" t="str">
        <f>IFERROR(INDEX(Sheet1!F:F,MATCH(ROWS($1:163),$M:$M,0)),"")</f>
        <v>failed</v>
      </c>
      <c r="E164">
        <f>IFERROR(INDEX(Sheet1!L:L,MATCH(ROWS($1:163),$M:$M,0)),"")</f>
        <v>0</v>
      </c>
      <c r="L164" t="str">
        <f>IF(ISNA(MATCH(Sheet1!F164,{"successful"},0)),"-",MAX(Sheet6!L$1:L163)+1)</f>
        <v>-</v>
      </c>
      <c r="M164">
        <f>IF(ISNA(MATCH(Sheet1!F164,{"failed","canceled"},0)),"-",MAX(Sheet6!M$1:M163)+1)</f>
        <v>43</v>
      </c>
    </row>
    <row r="165" spans="1:13" ht="16" x14ac:dyDescent="0.2">
      <c r="A165" s="16" t="str">
        <f>IFERROR(INDEX(Sheet1!F:F,MATCH(ROWS($1:164),$L:$L,0)),"")</f>
        <v>successful</v>
      </c>
      <c r="B165" s="15">
        <f>IFERROR(INDEX(Sheet1!L:L,MATCH(ROWS($1:164),$L:$L,0)),"")</f>
        <v>202</v>
      </c>
      <c r="D165" s="17" t="str">
        <f>IFERROR(INDEX(Sheet1!F:F,MATCH(ROWS($1:164),$M:$M,0)),"")</f>
        <v>failed</v>
      </c>
      <c r="E165">
        <f>IFERROR(INDEX(Sheet1!L:L,MATCH(ROWS($1:164),$M:$M,0)),"")</f>
        <v>11</v>
      </c>
      <c r="L165" t="str">
        <f>IF(ISNA(MATCH(Sheet1!F165,{"successful"},0)),"-",MAX(Sheet6!L$1:L164)+1)</f>
        <v>-</v>
      </c>
      <c r="M165">
        <f>IF(ISNA(MATCH(Sheet1!F165,{"failed","canceled"},0)),"-",MAX(Sheet6!M$1:M164)+1)</f>
        <v>44</v>
      </c>
    </row>
    <row r="166" spans="1:13" ht="16" x14ac:dyDescent="0.2">
      <c r="A166" s="16" t="str">
        <f>IFERROR(INDEX(Sheet1!F:F,MATCH(ROWS($1:165),$L:$L,0)),"")</f>
        <v>successful</v>
      </c>
      <c r="B166" s="15">
        <f>IFERROR(INDEX(Sheet1!L:L,MATCH(ROWS($1:165),$L:$L,0)),"")</f>
        <v>760</v>
      </c>
      <c r="D166" s="17" t="str">
        <f>IFERROR(INDEX(Sheet1!F:F,MATCH(ROWS($1:165),$M:$M,0)),"")</f>
        <v>failed</v>
      </c>
      <c r="E166">
        <f>IFERROR(INDEX(Sheet1!L:L,MATCH(ROWS($1:165),$M:$M,0)),"")</f>
        <v>1</v>
      </c>
      <c r="L166" t="str">
        <f>IF(ISNA(MATCH(Sheet1!F166,{"successful"},0)),"-",MAX(Sheet6!L$1:L165)+1)</f>
        <v>-</v>
      </c>
      <c r="M166">
        <f>IF(ISNA(MATCH(Sheet1!F166,{"failed","canceled"},0)),"-",MAX(Sheet6!M$1:M165)+1)</f>
        <v>45</v>
      </c>
    </row>
    <row r="167" spans="1:13" ht="16" x14ac:dyDescent="0.2">
      <c r="A167" s="16" t="str">
        <f>IFERROR(INDEX(Sheet1!F:F,MATCH(ROWS($1:166),$L:$L,0)),"")</f>
        <v>successful</v>
      </c>
      <c r="B167" s="15">
        <f>IFERROR(INDEX(Sheet1!L:L,MATCH(ROWS($1:166),$L:$L,0)),"")</f>
        <v>563</v>
      </c>
      <c r="D167" s="17" t="str">
        <f>IFERROR(INDEX(Sheet1!F:F,MATCH(ROWS($1:166),$M:$M,0)),"")</f>
        <v>failed</v>
      </c>
      <c r="E167">
        <f>IFERROR(INDEX(Sheet1!L:L,MATCH(ROWS($1:166),$M:$M,0)),"")</f>
        <v>8</v>
      </c>
      <c r="L167" t="str">
        <f>IF(ISNA(MATCH(Sheet1!F167,{"successful"},0)),"-",MAX(Sheet6!L$1:L166)+1)</f>
        <v>-</v>
      </c>
      <c r="M167">
        <f>IF(ISNA(MATCH(Sheet1!F167,{"failed","canceled"},0)),"-",MAX(Sheet6!M$1:M166)+1)</f>
        <v>46</v>
      </c>
    </row>
    <row r="168" spans="1:13" ht="16" x14ac:dyDescent="0.2">
      <c r="A168" s="16" t="str">
        <f>IFERROR(INDEX(Sheet1!F:F,MATCH(ROWS($1:167),$L:$L,0)),"")</f>
        <v>successful</v>
      </c>
      <c r="B168" s="15">
        <f>IFERROR(INDEX(Sheet1!L:L,MATCH(ROWS($1:167),$L:$L,0)),"")</f>
        <v>135</v>
      </c>
      <c r="D168" s="17" t="str">
        <f>IFERROR(INDEX(Sheet1!F:F,MATCH(ROWS($1:167),$M:$M,0)),"")</f>
        <v>failed</v>
      </c>
      <c r="E168">
        <f>IFERROR(INDEX(Sheet1!L:L,MATCH(ROWS($1:167),$M:$M,0)),"")</f>
        <v>5</v>
      </c>
      <c r="L168" t="str">
        <f>IF(ISNA(MATCH(Sheet1!F168,{"successful"},0)),"-",MAX(Sheet6!L$1:L167)+1)</f>
        <v>-</v>
      </c>
      <c r="M168">
        <f>IF(ISNA(MATCH(Sheet1!F168,{"failed","canceled"},0)),"-",MAX(Sheet6!M$1:M167)+1)</f>
        <v>47</v>
      </c>
    </row>
    <row r="169" spans="1:13" ht="16" x14ac:dyDescent="0.2">
      <c r="A169" s="16" t="str">
        <f>IFERROR(INDEX(Sheet1!F:F,MATCH(ROWS($1:168),$L:$L,0)),"")</f>
        <v>successful</v>
      </c>
      <c r="B169" s="15">
        <f>IFERROR(INDEX(Sheet1!L:L,MATCH(ROWS($1:168),$L:$L,0)),"")</f>
        <v>290</v>
      </c>
      <c r="D169" s="17" t="str">
        <f>IFERROR(INDEX(Sheet1!F:F,MATCH(ROWS($1:168),$M:$M,0)),"")</f>
        <v>failed</v>
      </c>
      <c r="E169">
        <f>IFERROR(INDEX(Sheet1!L:L,MATCH(ROWS($1:168),$M:$M,0)),"")</f>
        <v>39</v>
      </c>
      <c r="L169" t="str">
        <f>IF(ISNA(MATCH(Sheet1!F169,{"successful"},0)),"-",MAX(Sheet6!L$1:L168)+1)</f>
        <v>-</v>
      </c>
      <c r="M169">
        <f>IF(ISNA(MATCH(Sheet1!F169,{"failed","canceled"},0)),"-",MAX(Sheet6!M$1:M168)+1)</f>
        <v>48</v>
      </c>
    </row>
    <row r="170" spans="1:13" ht="16" x14ac:dyDescent="0.2">
      <c r="A170" s="16" t="str">
        <f>IFERROR(INDEX(Sheet1!F:F,MATCH(ROWS($1:169),$L:$L,0)),"")</f>
        <v>successful</v>
      </c>
      <c r="B170" s="15">
        <f>IFERROR(INDEX(Sheet1!L:L,MATCH(ROWS($1:169),$L:$L,0)),"")</f>
        <v>447</v>
      </c>
      <c r="D170" s="17" t="str">
        <f>IFERROR(INDEX(Sheet1!F:F,MATCH(ROWS($1:169),$M:$M,0)),"")</f>
        <v>failed</v>
      </c>
      <c r="E170">
        <f>IFERROR(INDEX(Sheet1!L:L,MATCH(ROWS($1:169),$M:$M,0)),"")</f>
        <v>0</v>
      </c>
      <c r="L170" t="str">
        <f>IF(ISNA(MATCH(Sheet1!F170,{"successful"},0)),"-",MAX(Sheet6!L$1:L169)+1)</f>
        <v>-</v>
      </c>
      <c r="M170">
        <f>IF(ISNA(MATCH(Sheet1!F170,{"failed","canceled"},0)),"-",MAX(Sheet6!M$1:M169)+1)</f>
        <v>49</v>
      </c>
    </row>
    <row r="171" spans="1:13" ht="16" x14ac:dyDescent="0.2">
      <c r="A171" s="16" t="str">
        <f>IFERROR(INDEX(Sheet1!F:F,MATCH(ROWS($1:170),$L:$L,0)),"")</f>
        <v>successful</v>
      </c>
      <c r="B171" s="15">
        <f>IFERROR(INDEX(Sheet1!L:L,MATCH(ROWS($1:170),$L:$L,0)),"")</f>
        <v>232</v>
      </c>
      <c r="D171" s="17" t="str">
        <f>IFERROR(INDEX(Sheet1!F:F,MATCH(ROWS($1:170),$M:$M,0)),"")</f>
        <v>failed</v>
      </c>
      <c r="E171">
        <f>IFERROR(INDEX(Sheet1!L:L,MATCH(ROWS($1:170),$M:$M,0)),"")</f>
        <v>0</v>
      </c>
      <c r="L171" t="str">
        <f>IF(ISNA(MATCH(Sheet1!F171,{"successful"},0)),"-",MAX(Sheet6!L$1:L170)+1)</f>
        <v>-</v>
      </c>
      <c r="M171">
        <f>IF(ISNA(MATCH(Sheet1!F171,{"failed","canceled"},0)),"-",MAX(Sheet6!M$1:M170)+1)</f>
        <v>50</v>
      </c>
    </row>
    <row r="172" spans="1:13" ht="16" x14ac:dyDescent="0.2">
      <c r="A172" s="16" t="str">
        <f>IFERROR(INDEX(Sheet1!F:F,MATCH(ROWS($1:171),$L:$L,0)),"")</f>
        <v>successful</v>
      </c>
      <c r="B172" s="15">
        <f>IFERROR(INDEX(Sheet1!L:L,MATCH(ROWS($1:171),$L:$L,0)),"")</f>
        <v>168</v>
      </c>
      <c r="D172" s="17" t="str">
        <f>IFERROR(INDEX(Sheet1!F:F,MATCH(ROWS($1:171),$M:$M,0)),"")</f>
        <v>failed</v>
      </c>
      <c r="E172">
        <f>IFERROR(INDEX(Sheet1!L:L,MATCH(ROWS($1:171),$M:$M,0)),"")</f>
        <v>2</v>
      </c>
      <c r="L172" t="str">
        <f>IF(ISNA(MATCH(Sheet1!F172,{"successful"},0)),"-",MAX(Sheet6!L$1:L171)+1)</f>
        <v>-</v>
      </c>
      <c r="M172">
        <f>IF(ISNA(MATCH(Sheet1!F172,{"failed","canceled"},0)),"-",MAX(Sheet6!M$1:M171)+1)</f>
        <v>51</v>
      </c>
    </row>
    <row r="173" spans="1:13" ht="16" x14ac:dyDescent="0.2">
      <c r="A173" s="16" t="str">
        <f>IFERROR(INDEX(Sheet1!F:F,MATCH(ROWS($1:172),$L:$L,0)),"")</f>
        <v>successful</v>
      </c>
      <c r="B173" s="15">
        <f>IFERROR(INDEX(Sheet1!L:L,MATCH(ROWS($1:172),$L:$L,0)),"")</f>
        <v>128</v>
      </c>
      <c r="D173" s="17" t="str">
        <f>IFERROR(INDEX(Sheet1!F:F,MATCH(ROWS($1:172),$M:$M,0)),"")</f>
        <v>failed</v>
      </c>
      <c r="E173">
        <f>IFERROR(INDEX(Sheet1!L:L,MATCH(ROWS($1:172),$M:$M,0)),"")</f>
        <v>170</v>
      </c>
      <c r="L173" t="str">
        <f>IF(ISNA(MATCH(Sheet1!F173,{"successful"},0)),"-",MAX(Sheet6!L$1:L172)+1)</f>
        <v>-</v>
      </c>
      <c r="M173">
        <f>IF(ISNA(MATCH(Sheet1!F173,{"failed","canceled"},0)),"-",MAX(Sheet6!M$1:M172)+1)</f>
        <v>52</v>
      </c>
    </row>
    <row r="174" spans="1:13" ht="16" x14ac:dyDescent="0.2">
      <c r="A174" s="16" t="str">
        <f>IFERROR(INDEX(Sheet1!F:F,MATCH(ROWS($1:173),$L:$L,0)),"")</f>
        <v>successful</v>
      </c>
      <c r="B174" s="15">
        <f>IFERROR(INDEX(Sheet1!L:L,MATCH(ROWS($1:173),$L:$L,0)),"")</f>
        <v>493</v>
      </c>
      <c r="D174" s="17" t="str">
        <f>IFERROR(INDEX(Sheet1!F:F,MATCH(ROWS($1:173),$M:$M,0)),"")</f>
        <v>failed</v>
      </c>
      <c r="E174">
        <f>IFERROR(INDEX(Sheet1!L:L,MATCH(ROWS($1:173),$M:$M,0)),"")</f>
        <v>5</v>
      </c>
      <c r="L174" t="str">
        <f>IF(ISNA(MATCH(Sheet1!F174,{"successful"},0)),"-",MAX(Sheet6!L$1:L173)+1)</f>
        <v>-</v>
      </c>
      <c r="M174">
        <f>IF(ISNA(MATCH(Sheet1!F174,{"failed","canceled"},0)),"-",MAX(Sheet6!M$1:M173)+1)</f>
        <v>53</v>
      </c>
    </row>
    <row r="175" spans="1:13" ht="16" x14ac:dyDescent="0.2">
      <c r="A175" s="16" t="str">
        <f>IFERROR(INDEX(Sheet1!F:F,MATCH(ROWS($1:174),$L:$L,0)),"")</f>
        <v>successful</v>
      </c>
      <c r="B175" s="15">
        <f>IFERROR(INDEX(Sheet1!L:L,MATCH(ROWS($1:174),$L:$L,0)),"")</f>
        <v>131</v>
      </c>
      <c r="D175" s="17" t="str">
        <f>IFERROR(INDEX(Sheet1!F:F,MATCH(ROWS($1:174),$M:$M,0)),"")</f>
        <v>failed</v>
      </c>
      <c r="E175">
        <f>IFERROR(INDEX(Sheet1!L:L,MATCH(ROWS($1:174),$M:$M,0)),"")</f>
        <v>14</v>
      </c>
      <c r="L175" t="str">
        <f>IF(ISNA(MATCH(Sheet1!F175,{"successful"},0)),"-",MAX(Sheet6!L$1:L174)+1)</f>
        <v>-</v>
      </c>
      <c r="M175">
        <f>IF(ISNA(MATCH(Sheet1!F175,{"failed","canceled"},0)),"-",MAX(Sheet6!M$1:M174)+1)</f>
        <v>54</v>
      </c>
    </row>
    <row r="176" spans="1:13" ht="16" x14ac:dyDescent="0.2">
      <c r="A176" s="16" t="str">
        <f>IFERROR(INDEX(Sheet1!F:F,MATCH(ROWS($1:175),$L:$L,0)),"")</f>
        <v>successful</v>
      </c>
      <c r="B176" s="15">
        <f>IFERROR(INDEX(Sheet1!L:L,MATCH(ROWS($1:175),$L:$L,0)),"")</f>
        <v>50</v>
      </c>
      <c r="D176" s="17" t="str">
        <f>IFERROR(INDEX(Sheet1!F:F,MATCH(ROWS($1:175),$M:$M,0)),"")</f>
        <v>failed</v>
      </c>
      <c r="E176">
        <f>IFERROR(INDEX(Sheet1!L:L,MATCH(ROWS($1:175),$M:$M,0)),"")</f>
        <v>1</v>
      </c>
      <c r="L176" t="str">
        <f>IF(ISNA(MATCH(Sheet1!F176,{"successful"},0)),"-",MAX(Sheet6!L$1:L175)+1)</f>
        <v>-</v>
      </c>
      <c r="M176">
        <f>IF(ISNA(MATCH(Sheet1!F176,{"failed","canceled"},0)),"-",MAX(Sheet6!M$1:M175)+1)</f>
        <v>55</v>
      </c>
    </row>
    <row r="177" spans="1:13" ht="16" x14ac:dyDescent="0.2">
      <c r="A177" s="16" t="str">
        <f>IFERROR(INDEX(Sheet1!F:F,MATCH(ROWS($1:176),$L:$L,0)),"")</f>
        <v>successful</v>
      </c>
      <c r="B177" s="15">
        <f>IFERROR(INDEX(Sheet1!L:L,MATCH(ROWS($1:176),$L:$L,0)),"")</f>
        <v>665</v>
      </c>
      <c r="D177" s="17" t="str">
        <f>IFERROR(INDEX(Sheet1!F:F,MATCH(ROWS($1:176),$M:$M,0)),"")</f>
        <v>failed</v>
      </c>
      <c r="E177">
        <f>IFERROR(INDEX(Sheet1!L:L,MATCH(ROWS($1:176),$M:$M,0)),"")</f>
        <v>0</v>
      </c>
      <c r="L177" t="str">
        <f>IF(ISNA(MATCH(Sheet1!F177,{"successful"},0)),"-",MAX(Sheet6!L$1:L176)+1)</f>
        <v>-</v>
      </c>
      <c r="M177">
        <f>IF(ISNA(MATCH(Sheet1!F177,{"failed","canceled"},0)),"-",MAX(Sheet6!M$1:M176)+1)</f>
        <v>56</v>
      </c>
    </row>
    <row r="178" spans="1:13" ht="16" x14ac:dyDescent="0.2">
      <c r="A178" s="16" t="str">
        <f>IFERROR(INDEX(Sheet1!F:F,MATCH(ROWS($1:177),$L:$L,0)),"")</f>
        <v>successful</v>
      </c>
      <c r="B178" s="15">
        <f>IFERROR(INDEX(Sheet1!L:L,MATCH(ROWS($1:177),$L:$L,0)),"")</f>
        <v>129</v>
      </c>
      <c r="D178" s="17" t="str">
        <f>IFERROR(INDEX(Sheet1!F:F,MATCH(ROWS($1:177),$M:$M,0)),"")</f>
        <v>failed</v>
      </c>
      <c r="E178">
        <f>IFERROR(INDEX(Sheet1!L:L,MATCH(ROWS($1:177),$M:$M,0)),"")</f>
        <v>124</v>
      </c>
      <c r="L178" t="str">
        <f>IF(ISNA(MATCH(Sheet1!F178,{"successful"},0)),"-",MAX(Sheet6!L$1:L177)+1)</f>
        <v>-</v>
      </c>
      <c r="M178">
        <f>IF(ISNA(MATCH(Sheet1!F178,{"failed","canceled"},0)),"-",MAX(Sheet6!M$1:M177)+1)</f>
        <v>57</v>
      </c>
    </row>
    <row r="179" spans="1:13" ht="16" x14ac:dyDescent="0.2">
      <c r="A179" s="16" t="str">
        <f>IFERROR(INDEX(Sheet1!F:F,MATCH(ROWS($1:178),$L:$L,0)),"")</f>
        <v>successful</v>
      </c>
      <c r="B179" s="15">
        <f>IFERROR(INDEX(Sheet1!L:L,MATCH(ROWS($1:178),$L:$L,0)),"")</f>
        <v>142</v>
      </c>
      <c r="D179" s="17" t="str">
        <f>IFERROR(INDEX(Sheet1!F:F,MATCH(ROWS($1:178),$M:$M,0)),"")</f>
        <v>failed</v>
      </c>
      <c r="E179">
        <f>IFERROR(INDEX(Sheet1!L:L,MATCH(ROWS($1:178),$M:$M,0)),"")</f>
        <v>0</v>
      </c>
      <c r="L179" t="str">
        <f>IF(ISNA(MATCH(Sheet1!F179,{"successful"},0)),"-",MAX(Sheet6!L$1:L178)+1)</f>
        <v>-</v>
      </c>
      <c r="M179">
        <f>IF(ISNA(MATCH(Sheet1!F179,{"failed","canceled"},0)),"-",MAX(Sheet6!M$1:M178)+1)</f>
        <v>58</v>
      </c>
    </row>
    <row r="180" spans="1:13" ht="16" x14ac:dyDescent="0.2">
      <c r="A180" s="16" t="str">
        <f>IFERROR(INDEX(Sheet1!F:F,MATCH(ROWS($1:179),$L:$L,0)),"")</f>
        <v>successful</v>
      </c>
      <c r="B180" s="15">
        <f>IFERROR(INDEX(Sheet1!L:L,MATCH(ROWS($1:179),$L:$L,0)),"")</f>
        <v>2436</v>
      </c>
      <c r="D180" s="17" t="str">
        <f>IFERROR(INDEX(Sheet1!F:F,MATCH(ROWS($1:179),$M:$M,0)),"")</f>
        <v>failed</v>
      </c>
      <c r="E180">
        <f>IFERROR(INDEX(Sheet1!L:L,MATCH(ROWS($1:179),$M:$M,0)),"")</f>
        <v>0</v>
      </c>
      <c r="L180" t="str">
        <f>IF(ISNA(MATCH(Sheet1!F180,{"successful"},0)),"-",MAX(Sheet6!L$1:L179)+1)</f>
        <v>-</v>
      </c>
      <c r="M180">
        <f>IF(ISNA(MATCH(Sheet1!F180,{"failed","canceled"},0)),"-",MAX(Sheet6!M$1:M179)+1)</f>
        <v>59</v>
      </c>
    </row>
    <row r="181" spans="1:13" ht="16" x14ac:dyDescent="0.2">
      <c r="A181" s="16" t="str">
        <f>IFERROR(INDEX(Sheet1!F:F,MATCH(ROWS($1:180),$L:$L,0)),"")</f>
        <v>successful</v>
      </c>
      <c r="B181" s="15">
        <f>IFERROR(INDEX(Sheet1!L:L,MATCH(ROWS($1:180),$L:$L,0)),"")</f>
        <v>244</v>
      </c>
      <c r="D181" s="17" t="str">
        <f>IFERROR(INDEX(Sheet1!F:F,MATCH(ROWS($1:180),$M:$M,0)),"")</f>
        <v>failed</v>
      </c>
      <c r="E181">
        <f>IFERROR(INDEX(Sheet1!L:L,MATCH(ROWS($1:180),$M:$M,0)),"")</f>
        <v>55</v>
      </c>
      <c r="L181" t="str">
        <f>IF(ISNA(MATCH(Sheet1!F181,{"successful"},0)),"-",MAX(Sheet6!L$1:L180)+1)</f>
        <v>-</v>
      </c>
      <c r="M181">
        <f>IF(ISNA(MATCH(Sheet1!F181,{"failed","canceled"},0)),"-",MAX(Sheet6!M$1:M180)+1)</f>
        <v>60</v>
      </c>
    </row>
    <row r="182" spans="1:13" ht="16" x14ac:dyDescent="0.2">
      <c r="A182" s="16" t="str">
        <f>IFERROR(INDEX(Sheet1!F:F,MATCH(ROWS($1:181),$L:$L,0)),"")</f>
        <v>successful</v>
      </c>
      <c r="B182" s="15">
        <f>IFERROR(INDEX(Sheet1!L:L,MATCH(ROWS($1:181),$L:$L,0)),"")</f>
        <v>298</v>
      </c>
      <c r="D182" s="17" t="str">
        <f>IFERROR(INDEX(Sheet1!F:F,MATCH(ROWS($1:181),$M:$M,0)),"")</f>
        <v>failed</v>
      </c>
      <c r="E182">
        <f>IFERROR(INDEX(Sheet1!L:L,MATCH(ROWS($1:181),$M:$M,0)),"")</f>
        <v>140</v>
      </c>
      <c r="L182" t="str">
        <f>IF(ISNA(MATCH(Sheet1!F182,{"successful"},0)),"-",MAX(Sheet6!L$1:L181)+1)</f>
        <v>-</v>
      </c>
      <c r="M182">
        <f>IF(ISNA(MATCH(Sheet1!F182,{"failed","canceled"},0)),"-",MAX(Sheet6!M$1:M181)+1)</f>
        <v>61</v>
      </c>
    </row>
    <row r="183" spans="1:13" ht="16" x14ac:dyDescent="0.2">
      <c r="A183" s="16" t="str">
        <f>IFERROR(INDEX(Sheet1!F:F,MATCH(ROWS($1:182),$L:$L,0)),"")</f>
        <v>successful</v>
      </c>
      <c r="B183" s="15">
        <f>IFERROR(INDEX(Sheet1!L:L,MATCH(ROWS($1:182),$L:$L,0)),"")</f>
        <v>251</v>
      </c>
      <c r="D183" s="17" t="str">
        <f>IFERROR(INDEX(Sheet1!F:F,MATCH(ROWS($1:182),$M:$M,0)),"")</f>
        <v>failed</v>
      </c>
      <c r="E183">
        <f>IFERROR(INDEX(Sheet1!L:L,MATCH(ROWS($1:182),$M:$M,0)),"")</f>
        <v>21</v>
      </c>
      <c r="L183" t="str">
        <f>IF(ISNA(MATCH(Sheet1!F183,{"successful"},0)),"-",MAX(Sheet6!L$1:L182)+1)</f>
        <v>-</v>
      </c>
      <c r="M183">
        <f>IF(ISNA(MATCH(Sheet1!F183,{"failed","canceled"},0)),"-",MAX(Sheet6!M$1:M182)+1)</f>
        <v>62</v>
      </c>
    </row>
    <row r="184" spans="1:13" ht="16" x14ac:dyDescent="0.2">
      <c r="A184" s="16" t="str">
        <f>IFERROR(INDEX(Sheet1!F:F,MATCH(ROWS($1:183),$L:$L,0)),"")</f>
        <v>successful</v>
      </c>
      <c r="B184" s="15">
        <f>IFERROR(INDEX(Sheet1!L:L,MATCH(ROWS($1:183),$L:$L,0)),"")</f>
        <v>108</v>
      </c>
      <c r="D184" s="17" t="str">
        <f>IFERROR(INDEX(Sheet1!F:F,MATCH(ROWS($1:183),$M:$M,0)),"")</f>
        <v>failed</v>
      </c>
      <c r="E184">
        <f>IFERROR(INDEX(Sheet1!L:L,MATCH(ROWS($1:183),$M:$M,0)),"")</f>
        <v>1</v>
      </c>
      <c r="L184" t="str">
        <f>IF(ISNA(MATCH(Sheet1!F184,{"successful"},0)),"-",MAX(Sheet6!L$1:L183)+1)</f>
        <v>-</v>
      </c>
      <c r="M184">
        <f>IF(ISNA(MATCH(Sheet1!F184,{"failed","canceled"},0)),"-",MAX(Sheet6!M$1:M183)+1)</f>
        <v>63</v>
      </c>
    </row>
    <row r="185" spans="1:13" ht="16" x14ac:dyDescent="0.2">
      <c r="A185" s="16" t="str">
        <f>IFERROR(INDEX(Sheet1!F:F,MATCH(ROWS($1:184),$L:$L,0)),"")</f>
        <v>successful</v>
      </c>
      <c r="B185" s="15">
        <f>IFERROR(INDEX(Sheet1!L:L,MATCH(ROWS($1:184),$L:$L,0)),"")</f>
        <v>82</v>
      </c>
      <c r="D185" s="17" t="str">
        <f>IFERROR(INDEX(Sheet1!F:F,MATCH(ROWS($1:184),$M:$M,0)),"")</f>
        <v>failed</v>
      </c>
      <c r="E185">
        <f>IFERROR(INDEX(Sheet1!L:L,MATCH(ROWS($1:184),$M:$M,0)),"")</f>
        <v>147</v>
      </c>
      <c r="L185" t="str">
        <f>IF(ISNA(MATCH(Sheet1!F185,{"successful"},0)),"-",MAX(Sheet6!L$1:L184)+1)</f>
        <v>-</v>
      </c>
      <c r="M185">
        <f>IF(ISNA(MATCH(Sheet1!F185,{"failed","canceled"},0)),"-",MAX(Sheet6!M$1:M184)+1)</f>
        <v>64</v>
      </c>
    </row>
    <row r="186" spans="1:13" ht="16" x14ac:dyDescent="0.2">
      <c r="A186" s="16" t="str">
        <f>IFERROR(INDEX(Sheet1!F:F,MATCH(ROWS($1:185),$L:$L,0)),"")</f>
        <v>successful</v>
      </c>
      <c r="B186" s="15">
        <f>IFERROR(INDEX(Sheet1!L:L,MATCH(ROWS($1:185),$L:$L,0)),"")</f>
        <v>74</v>
      </c>
      <c r="D186" s="17" t="str">
        <f>IFERROR(INDEX(Sheet1!F:F,MATCH(ROWS($1:185),$M:$M,0)),"")</f>
        <v>failed</v>
      </c>
      <c r="E186">
        <f>IFERROR(INDEX(Sheet1!L:L,MATCH(ROWS($1:185),$M:$M,0)),"")</f>
        <v>11</v>
      </c>
      <c r="L186" t="str">
        <f>IF(ISNA(MATCH(Sheet1!F186,{"successful"},0)),"-",MAX(Sheet6!L$1:L185)+1)</f>
        <v>-</v>
      </c>
      <c r="M186">
        <f>IF(ISNA(MATCH(Sheet1!F186,{"failed","canceled"},0)),"-",MAX(Sheet6!M$1:M185)+1)</f>
        <v>65</v>
      </c>
    </row>
    <row r="187" spans="1:13" ht="16" x14ac:dyDescent="0.2">
      <c r="A187" s="16" t="str">
        <f>IFERROR(INDEX(Sheet1!F:F,MATCH(ROWS($1:186),$L:$L,0)),"")</f>
        <v>successful</v>
      </c>
      <c r="B187" s="15">
        <f>IFERROR(INDEX(Sheet1!L:L,MATCH(ROWS($1:186),$L:$L,0)),"")</f>
        <v>189</v>
      </c>
      <c r="D187" s="17" t="str">
        <f>IFERROR(INDEX(Sheet1!F:F,MATCH(ROWS($1:186),$M:$M,0)),"")</f>
        <v>failed</v>
      </c>
      <c r="E187">
        <f>IFERROR(INDEX(Sheet1!L:L,MATCH(ROWS($1:186),$M:$M,0)),"")</f>
        <v>125</v>
      </c>
      <c r="L187" t="str">
        <f>IF(ISNA(MATCH(Sheet1!F187,{"successful"},0)),"-",MAX(Sheet6!L$1:L186)+1)</f>
        <v>-</v>
      </c>
      <c r="M187">
        <f>IF(ISNA(MATCH(Sheet1!F187,{"failed","canceled"},0)),"-",MAX(Sheet6!M$1:M186)+1)</f>
        <v>66</v>
      </c>
    </row>
    <row r="188" spans="1:13" ht="16" x14ac:dyDescent="0.2">
      <c r="A188" s="16" t="str">
        <f>IFERROR(INDEX(Sheet1!F:F,MATCH(ROWS($1:187),$L:$L,0)),"")</f>
        <v>successful</v>
      </c>
      <c r="B188" s="15">
        <f>IFERROR(INDEX(Sheet1!L:L,MATCH(ROWS($1:187),$L:$L,0)),"")</f>
        <v>80</v>
      </c>
      <c r="D188" s="17" t="str">
        <f>IFERROR(INDEX(Sheet1!F:F,MATCH(ROWS($1:187),$M:$M,0)),"")</f>
        <v>failed</v>
      </c>
      <c r="E188">
        <f>IFERROR(INDEX(Sheet1!L:L,MATCH(ROWS($1:187),$M:$M,0)),"")</f>
        <v>1</v>
      </c>
      <c r="L188" t="str">
        <f>IF(ISNA(MATCH(Sheet1!F188,{"successful"},0)),"-",MAX(Sheet6!L$1:L187)+1)</f>
        <v>-</v>
      </c>
      <c r="M188">
        <f>IF(ISNA(MATCH(Sheet1!F188,{"failed","canceled"},0)),"-",MAX(Sheet6!M$1:M187)+1)</f>
        <v>67</v>
      </c>
    </row>
    <row r="189" spans="1:13" ht="16" x14ac:dyDescent="0.2">
      <c r="A189" s="16" t="str">
        <f>IFERROR(INDEX(Sheet1!F:F,MATCH(ROWS($1:188),$L:$L,0)),"")</f>
        <v>successful</v>
      </c>
      <c r="B189" s="15">
        <f>IFERROR(INDEX(Sheet1!L:L,MATCH(ROWS($1:188),$L:$L,0)),"")</f>
        <v>576</v>
      </c>
      <c r="D189" s="17" t="str">
        <f>IFERROR(INDEX(Sheet1!F:F,MATCH(ROWS($1:188),$M:$M,0)),"")</f>
        <v>failed</v>
      </c>
      <c r="E189">
        <f>IFERROR(INDEX(Sheet1!L:L,MATCH(ROWS($1:188),$M:$M,0)),"")</f>
        <v>0</v>
      </c>
      <c r="L189" t="str">
        <f>IF(ISNA(MATCH(Sheet1!F189,{"successful"},0)),"-",MAX(Sheet6!L$1:L188)+1)</f>
        <v>-</v>
      </c>
      <c r="M189">
        <f>IF(ISNA(MATCH(Sheet1!F189,{"failed","canceled"},0)),"-",MAX(Sheet6!M$1:M188)+1)</f>
        <v>68</v>
      </c>
    </row>
    <row r="190" spans="1:13" ht="16" x14ac:dyDescent="0.2">
      <c r="A190" s="16" t="str">
        <f>IFERROR(INDEX(Sheet1!F:F,MATCH(ROWS($1:189),$L:$L,0)),"")</f>
        <v>successful</v>
      </c>
      <c r="B190" s="15">
        <f>IFERROR(INDEX(Sheet1!L:L,MATCH(ROWS($1:189),$L:$L,0)),"")</f>
        <v>202</v>
      </c>
      <c r="D190" s="17" t="str">
        <f>IFERROR(INDEX(Sheet1!F:F,MATCH(ROWS($1:189),$M:$M,0)),"")</f>
        <v>failed</v>
      </c>
      <c r="E190">
        <f>IFERROR(INDEX(Sheet1!L:L,MATCH(ROWS($1:189),$M:$M,0)),"")</f>
        <v>0</v>
      </c>
      <c r="L190" t="str">
        <f>IF(ISNA(MATCH(Sheet1!F190,{"successful"},0)),"-",MAX(Sheet6!L$1:L189)+1)</f>
        <v>-</v>
      </c>
      <c r="M190">
        <f>IF(ISNA(MATCH(Sheet1!F190,{"failed","canceled"},0)),"-",MAX(Sheet6!M$1:M189)+1)</f>
        <v>69</v>
      </c>
    </row>
    <row r="191" spans="1:13" ht="16" x14ac:dyDescent="0.2">
      <c r="A191" s="16" t="str">
        <f>IFERROR(INDEX(Sheet1!F:F,MATCH(ROWS($1:190),$L:$L,0)),"")</f>
        <v>successful</v>
      </c>
      <c r="B191" s="15">
        <f>IFERROR(INDEX(Sheet1!L:L,MATCH(ROWS($1:190),$L:$L,0)),"")</f>
        <v>238</v>
      </c>
      <c r="D191" s="17" t="str">
        <f>IFERROR(INDEX(Sheet1!F:F,MATCH(ROWS($1:190),$M:$M,0)),"")</f>
        <v>failed</v>
      </c>
      <c r="E191">
        <f>IFERROR(INDEX(Sheet1!L:L,MATCH(ROWS($1:190),$M:$M,0)),"")</f>
        <v>3</v>
      </c>
      <c r="L191" t="str">
        <f>IF(ISNA(MATCH(Sheet1!F191,{"successful"},0)),"-",MAX(Sheet6!L$1:L190)+1)</f>
        <v>-</v>
      </c>
      <c r="M191">
        <f>IF(ISNA(MATCH(Sheet1!F191,{"failed","canceled"},0)),"-",MAX(Sheet6!M$1:M190)+1)</f>
        <v>70</v>
      </c>
    </row>
    <row r="192" spans="1:13" ht="16" x14ac:dyDescent="0.2">
      <c r="A192" s="16" t="str">
        <f>IFERROR(INDEX(Sheet1!F:F,MATCH(ROWS($1:191),$L:$L,0)),"")</f>
        <v>successful</v>
      </c>
      <c r="B192" s="15">
        <f>IFERROR(INDEX(Sheet1!L:L,MATCH(ROWS($1:191),$L:$L,0)),"")</f>
        <v>36</v>
      </c>
      <c r="D192" s="17" t="str">
        <f>IFERROR(INDEX(Sheet1!F:F,MATCH(ROWS($1:191),$M:$M,0)),"")</f>
        <v>failed</v>
      </c>
      <c r="E192">
        <f>IFERROR(INDEX(Sheet1!L:L,MATCH(ROWS($1:191),$M:$M,0)),"")</f>
        <v>0</v>
      </c>
      <c r="L192" t="str">
        <f>IF(ISNA(MATCH(Sheet1!F192,{"successful"},0)),"-",MAX(Sheet6!L$1:L191)+1)</f>
        <v>-</v>
      </c>
      <c r="M192">
        <f>IF(ISNA(MATCH(Sheet1!F192,{"failed","canceled"},0)),"-",MAX(Sheet6!M$1:M191)+1)</f>
        <v>71</v>
      </c>
    </row>
    <row r="193" spans="1:13" ht="16" x14ac:dyDescent="0.2">
      <c r="A193" s="16" t="str">
        <f>IFERROR(INDEX(Sheet1!F:F,MATCH(ROWS($1:192),$L:$L,0)),"")</f>
        <v>successful</v>
      </c>
      <c r="B193" s="15">
        <f>IFERROR(INDEX(Sheet1!L:L,MATCH(ROWS($1:192),$L:$L,0)),"")</f>
        <v>150</v>
      </c>
      <c r="D193" s="17" t="str">
        <f>IFERROR(INDEX(Sheet1!F:F,MATCH(ROWS($1:192),$M:$M,0)),"")</f>
        <v>failed</v>
      </c>
      <c r="E193">
        <f>IFERROR(INDEX(Sheet1!L:L,MATCH(ROWS($1:192),$M:$M,0)),"")</f>
        <v>0</v>
      </c>
      <c r="L193" t="str">
        <f>IF(ISNA(MATCH(Sheet1!F193,{"successful"},0)),"-",MAX(Sheet6!L$1:L192)+1)</f>
        <v>-</v>
      </c>
      <c r="M193">
        <f>IF(ISNA(MATCH(Sheet1!F193,{"failed","canceled"},0)),"-",MAX(Sheet6!M$1:M192)+1)</f>
        <v>72</v>
      </c>
    </row>
    <row r="194" spans="1:13" ht="16" x14ac:dyDescent="0.2">
      <c r="A194" s="16" t="str">
        <f>IFERROR(INDEX(Sheet1!F:F,MATCH(ROWS($1:193),$L:$L,0)),"")</f>
        <v>successful</v>
      </c>
      <c r="B194" s="15">
        <f>IFERROR(INDEX(Sheet1!L:L,MATCH(ROWS($1:193),$L:$L,0)),"")</f>
        <v>146</v>
      </c>
      <c r="D194" s="17" t="str">
        <f>IFERROR(INDEX(Sheet1!F:F,MATCH(ROWS($1:193),$M:$M,0)),"")</f>
        <v>failed</v>
      </c>
      <c r="E194">
        <f>IFERROR(INDEX(Sheet1!L:L,MATCH(ROWS($1:193),$M:$M,0)),"")</f>
        <v>0</v>
      </c>
      <c r="L194" t="str">
        <f>IF(ISNA(MATCH(Sheet1!F194,{"successful"},0)),"-",MAX(Sheet6!L$1:L193)+1)</f>
        <v>-</v>
      </c>
      <c r="M194">
        <f>IF(ISNA(MATCH(Sheet1!F194,{"failed","canceled"},0)),"-",MAX(Sheet6!M$1:M193)+1)</f>
        <v>73</v>
      </c>
    </row>
    <row r="195" spans="1:13" ht="16" x14ac:dyDescent="0.2">
      <c r="A195" s="16" t="str">
        <f>IFERROR(INDEX(Sheet1!F:F,MATCH(ROWS($1:194),$L:$L,0)),"")</f>
        <v>successful</v>
      </c>
      <c r="B195" s="15">
        <f>IFERROR(INDEX(Sheet1!L:L,MATCH(ROWS($1:194),$L:$L,0)),"")</f>
        <v>222</v>
      </c>
      <c r="D195" s="17" t="str">
        <f>IFERROR(INDEX(Sheet1!F:F,MATCH(ROWS($1:194),$M:$M,0)),"")</f>
        <v>failed</v>
      </c>
      <c r="E195">
        <f>IFERROR(INDEX(Sheet1!L:L,MATCH(ROWS($1:194),$M:$M,0)),"")</f>
        <v>0</v>
      </c>
      <c r="L195" t="str">
        <f>IF(ISNA(MATCH(Sheet1!F195,{"successful"},0)),"-",MAX(Sheet6!L$1:L194)+1)</f>
        <v>-</v>
      </c>
      <c r="M195">
        <f>IF(ISNA(MATCH(Sheet1!F195,{"failed","canceled"},0)),"-",MAX(Sheet6!M$1:M194)+1)</f>
        <v>74</v>
      </c>
    </row>
    <row r="196" spans="1:13" ht="16" x14ac:dyDescent="0.2">
      <c r="A196" s="16" t="str">
        <f>IFERROR(INDEX(Sheet1!F:F,MATCH(ROWS($1:195),$L:$L,0)),"")</f>
        <v>successful</v>
      </c>
      <c r="B196" s="15">
        <f>IFERROR(INDEX(Sheet1!L:L,MATCH(ROWS($1:195),$L:$L,0)),"")</f>
        <v>120</v>
      </c>
      <c r="D196" s="17" t="str">
        <f>IFERROR(INDEX(Sheet1!F:F,MATCH(ROWS($1:195),$M:$M,0)),"")</f>
        <v>failed</v>
      </c>
      <c r="E196">
        <f>IFERROR(INDEX(Sheet1!L:L,MATCH(ROWS($1:195),$M:$M,0)),"")</f>
        <v>3</v>
      </c>
      <c r="L196" t="str">
        <f>IF(ISNA(MATCH(Sheet1!F196,{"successful"},0)),"-",MAX(Sheet6!L$1:L195)+1)</f>
        <v>-</v>
      </c>
      <c r="M196">
        <f>IF(ISNA(MATCH(Sheet1!F196,{"failed","canceled"},0)),"-",MAX(Sheet6!M$1:M195)+1)</f>
        <v>75</v>
      </c>
    </row>
    <row r="197" spans="1:13" ht="16" x14ac:dyDescent="0.2">
      <c r="A197" s="16" t="str">
        <f>IFERROR(INDEX(Sheet1!F:F,MATCH(ROWS($1:196),$L:$L,0)),"")</f>
        <v>successful</v>
      </c>
      <c r="B197" s="15">
        <f>IFERROR(INDEX(Sheet1!L:L,MATCH(ROWS($1:196),$L:$L,0)),"")</f>
        <v>126</v>
      </c>
      <c r="D197" s="17" t="str">
        <f>IFERROR(INDEX(Sheet1!F:F,MATCH(ROWS($1:196),$M:$M,0)),"")</f>
        <v>failed</v>
      </c>
      <c r="E197">
        <f>IFERROR(INDEX(Sheet1!L:L,MATCH(ROWS($1:196),$M:$M,0)),"")</f>
        <v>0</v>
      </c>
      <c r="L197" t="str">
        <f>IF(ISNA(MATCH(Sheet1!F197,{"successful"},0)),"-",MAX(Sheet6!L$1:L196)+1)</f>
        <v>-</v>
      </c>
      <c r="M197">
        <f>IF(ISNA(MATCH(Sheet1!F197,{"failed","canceled"},0)),"-",MAX(Sheet6!M$1:M196)+1)</f>
        <v>76</v>
      </c>
    </row>
    <row r="198" spans="1:13" ht="16" x14ac:dyDescent="0.2">
      <c r="A198" s="16" t="str">
        <f>IFERROR(INDEX(Sheet1!F:F,MATCH(ROWS($1:197),$L:$L,0)),"")</f>
        <v>successful</v>
      </c>
      <c r="B198" s="15">
        <f>IFERROR(INDEX(Sheet1!L:L,MATCH(ROWS($1:197),$L:$L,0)),"")</f>
        <v>158</v>
      </c>
      <c r="D198" s="17" t="str">
        <f>IFERROR(INDEX(Sheet1!F:F,MATCH(ROWS($1:197),$M:$M,0)),"")</f>
        <v>failed</v>
      </c>
      <c r="E198">
        <f>IFERROR(INDEX(Sheet1!L:L,MATCH(ROWS($1:197),$M:$M,0)),"")</f>
        <v>1</v>
      </c>
      <c r="L198" t="str">
        <f>IF(ISNA(MATCH(Sheet1!F198,{"successful"},0)),"-",MAX(Sheet6!L$1:L197)+1)</f>
        <v>-</v>
      </c>
      <c r="M198">
        <f>IF(ISNA(MATCH(Sheet1!F198,{"failed","canceled"},0)),"-",MAX(Sheet6!M$1:M197)+1)</f>
        <v>77</v>
      </c>
    </row>
    <row r="199" spans="1:13" ht="16" x14ac:dyDescent="0.2">
      <c r="A199" s="16" t="str">
        <f>IFERROR(INDEX(Sheet1!F:F,MATCH(ROWS($1:198),$L:$L,0)),"")</f>
        <v>successful</v>
      </c>
      <c r="B199" s="15">
        <f>IFERROR(INDEX(Sheet1!L:L,MATCH(ROWS($1:198),$L:$L,0)),"")</f>
        <v>316</v>
      </c>
      <c r="D199" s="17" t="str">
        <f>IFERROR(INDEX(Sheet1!F:F,MATCH(ROWS($1:198),$M:$M,0)),"")</f>
        <v>failed</v>
      </c>
      <c r="E199">
        <f>IFERROR(INDEX(Sheet1!L:L,MATCH(ROWS($1:198),$M:$M,0)),"")</f>
        <v>3</v>
      </c>
      <c r="L199" t="str">
        <f>IF(ISNA(MATCH(Sheet1!F199,{"successful"},0)),"-",MAX(Sheet6!L$1:L198)+1)</f>
        <v>-</v>
      </c>
      <c r="M199">
        <f>IF(ISNA(MATCH(Sheet1!F199,{"failed","canceled"},0)),"-",MAX(Sheet6!M$1:M198)+1)</f>
        <v>78</v>
      </c>
    </row>
    <row r="200" spans="1:13" ht="16" x14ac:dyDescent="0.2">
      <c r="A200" s="16" t="str">
        <f>IFERROR(INDEX(Sheet1!F:F,MATCH(ROWS($1:199),$L:$L,0)),"")</f>
        <v>successful</v>
      </c>
      <c r="B200" s="15">
        <f>IFERROR(INDEX(Sheet1!L:L,MATCH(ROWS($1:199),$L:$L,0)),"")</f>
        <v>284</v>
      </c>
      <c r="D200" s="17" t="str">
        <f>IFERROR(INDEX(Sheet1!F:F,MATCH(ROWS($1:199),$M:$M,0)),"")</f>
        <v>failed</v>
      </c>
      <c r="E200">
        <f>IFERROR(INDEX(Sheet1!L:L,MATCH(ROWS($1:199),$M:$M,0)),"")</f>
        <v>22</v>
      </c>
      <c r="L200" t="str">
        <f>IF(ISNA(MATCH(Sheet1!F200,{"successful"},0)),"-",MAX(Sheet6!L$1:L199)+1)</f>
        <v>-</v>
      </c>
      <c r="M200">
        <f>IF(ISNA(MATCH(Sheet1!F200,{"failed","canceled"},0)),"-",MAX(Sheet6!M$1:M199)+1)</f>
        <v>79</v>
      </c>
    </row>
    <row r="201" spans="1:13" ht="16" x14ac:dyDescent="0.2">
      <c r="A201" s="16" t="str">
        <f>IFERROR(INDEX(Sheet1!F:F,MATCH(ROWS($1:200),$L:$L,0)),"")</f>
        <v>successful</v>
      </c>
      <c r="B201" s="15">
        <f>IFERROR(INDEX(Sheet1!L:L,MATCH(ROWS($1:200),$L:$L,0)),"")</f>
        <v>51</v>
      </c>
      <c r="D201" s="17" t="str">
        <f>IFERROR(INDEX(Sheet1!F:F,MATCH(ROWS($1:200),$M:$M,0)),"")</f>
        <v>failed</v>
      </c>
      <c r="E201">
        <f>IFERROR(INDEX(Sheet1!L:L,MATCH(ROWS($1:200),$M:$M,0)),"")</f>
        <v>26</v>
      </c>
      <c r="L201" t="str">
        <f>IF(ISNA(MATCH(Sheet1!F201,{"successful"},0)),"-",MAX(Sheet6!L$1:L200)+1)</f>
        <v>-</v>
      </c>
      <c r="M201">
        <f>IF(ISNA(MATCH(Sheet1!F201,{"failed","canceled"},0)),"-",MAX(Sheet6!M$1:M200)+1)</f>
        <v>80</v>
      </c>
    </row>
    <row r="202" spans="1:13" ht="16" x14ac:dyDescent="0.2">
      <c r="A202" s="16" t="str">
        <f>IFERROR(INDEX(Sheet1!F:F,MATCH(ROWS($1:201),$L:$L,0)),"")</f>
        <v>successful</v>
      </c>
      <c r="B202" s="15">
        <f>IFERROR(INDEX(Sheet1!L:L,MATCH(ROWS($1:201),$L:$L,0)),"")</f>
        <v>158</v>
      </c>
      <c r="D202" s="17" t="str">
        <f>IFERROR(INDEX(Sheet1!F:F,MATCH(ROWS($1:201),$M:$M,0)),"")</f>
        <v>failed</v>
      </c>
      <c r="E202">
        <f>IFERROR(INDEX(Sheet1!L:L,MATCH(ROWS($1:201),$M:$M,0)),"")</f>
        <v>4</v>
      </c>
      <c r="L202" t="str">
        <f>IF(ISNA(MATCH(Sheet1!F202,{"successful"},0)),"-",MAX(Sheet6!L$1:L201)+1)</f>
        <v>-</v>
      </c>
      <c r="M202">
        <f>IF(ISNA(MATCH(Sheet1!F202,{"failed","canceled"},0)),"-",MAX(Sheet6!M$1:M201)+1)</f>
        <v>81</v>
      </c>
    </row>
    <row r="203" spans="1:13" ht="16" x14ac:dyDescent="0.2">
      <c r="A203" s="16" t="str">
        <f>IFERROR(INDEX(Sheet1!F:F,MATCH(ROWS($1:202),$L:$L,0)),"")</f>
        <v>successful</v>
      </c>
      <c r="B203" s="15">
        <f>IFERROR(INDEX(Sheet1!L:L,MATCH(ROWS($1:202),$L:$L,0)),"")</f>
        <v>337</v>
      </c>
      <c r="D203" s="17" t="str">
        <f>IFERROR(INDEX(Sheet1!F:F,MATCH(ROWS($1:202),$M:$M,0)),"")</f>
        <v>failed</v>
      </c>
      <c r="E203">
        <f>IFERROR(INDEX(Sheet1!L:L,MATCH(ROWS($1:202),$M:$M,0)),"")</f>
        <v>0</v>
      </c>
      <c r="L203" t="str">
        <f>IF(ISNA(MATCH(Sheet1!F203,{"successful"},0)),"-",MAX(Sheet6!L$1:L202)+1)</f>
        <v>-</v>
      </c>
      <c r="M203">
        <f>IF(ISNA(MATCH(Sheet1!F203,{"failed","canceled"},0)),"-",MAX(Sheet6!M$1:M202)+1)</f>
        <v>82</v>
      </c>
    </row>
    <row r="204" spans="1:13" ht="16" x14ac:dyDescent="0.2">
      <c r="A204" s="16" t="str">
        <f>IFERROR(INDEX(Sheet1!F:F,MATCH(ROWS($1:203),$L:$L,0)),"")</f>
        <v>successful</v>
      </c>
      <c r="B204" s="15">
        <f>IFERROR(INDEX(Sheet1!L:L,MATCH(ROWS($1:203),$L:$L,0)),"")</f>
        <v>186</v>
      </c>
      <c r="D204" s="17" t="str">
        <f>IFERROR(INDEX(Sheet1!F:F,MATCH(ROWS($1:203),$M:$M,0)),"")</f>
        <v>failed</v>
      </c>
      <c r="E204">
        <f>IFERROR(INDEX(Sheet1!L:L,MATCH(ROWS($1:203),$M:$M,0)),"")</f>
        <v>4</v>
      </c>
      <c r="L204" t="str">
        <f>IF(ISNA(MATCH(Sheet1!F204,{"successful"},0)),"-",MAX(Sheet6!L$1:L203)+1)</f>
        <v>-</v>
      </c>
      <c r="M204">
        <f>IF(ISNA(MATCH(Sheet1!F204,{"failed","canceled"},0)),"-",MAX(Sheet6!M$1:M203)+1)</f>
        <v>83</v>
      </c>
    </row>
    <row r="205" spans="1:13" ht="16" x14ac:dyDescent="0.2">
      <c r="A205" s="16" t="str">
        <f>IFERROR(INDEX(Sheet1!F:F,MATCH(ROWS($1:204),$L:$L,0)),"")</f>
        <v>successful</v>
      </c>
      <c r="B205" s="15">
        <f>IFERROR(INDEX(Sheet1!L:L,MATCH(ROWS($1:204),$L:$L,0)),"")</f>
        <v>58</v>
      </c>
      <c r="D205" s="17" t="str">
        <f>IFERROR(INDEX(Sheet1!F:F,MATCH(ROWS($1:204),$M:$M,0)),"")</f>
        <v>failed</v>
      </c>
      <c r="E205">
        <f>IFERROR(INDEX(Sheet1!L:L,MATCH(ROWS($1:204),$M:$M,0)),"")</f>
        <v>9</v>
      </c>
      <c r="L205" t="str">
        <f>IF(ISNA(MATCH(Sheet1!F205,{"successful"},0)),"-",MAX(Sheet6!L$1:L204)+1)</f>
        <v>-</v>
      </c>
      <c r="M205">
        <f>IF(ISNA(MATCH(Sheet1!F205,{"failed","canceled"},0)),"-",MAX(Sheet6!M$1:M204)+1)</f>
        <v>84</v>
      </c>
    </row>
    <row r="206" spans="1:13" ht="16" x14ac:dyDescent="0.2">
      <c r="A206" s="16" t="str">
        <f>IFERROR(INDEX(Sheet1!F:F,MATCH(ROWS($1:205),$L:$L,0)),"")</f>
        <v>successful</v>
      </c>
      <c r="B206" s="15">
        <f>IFERROR(INDEX(Sheet1!L:L,MATCH(ROWS($1:205),$L:$L,0)),"")</f>
        <v>82</v>
      </c>
      <c r="D206" s="17" t="str">
        <f>IFERROR(INDEX(Sheet1!F:F,MATCH(ROWS($1:205),$M:$M,0)),"")</f>
        <v>failed</v>
      </c>
      <c r="E206">
        <f>IFERROR(INDEX(Sheet1!L:L,MATCH(ROWS($1:205),$M:$M,0)),"")</f>
        <v>5</v>
      </c>
      <c r="L206" t="str">
        <f>IF(ISNA(MATCH(Sheet1!F206,{"successful"},0)),"-",MAX(Sheet6!L$1:L205)+1)</f>
        <v>-</v>
      </c>
      <c r="M206">
        <f>IF(ISNA(MATCH(Sheet1!F206,{"failed","canceled"},0)),"-",MAX(Sheet6!M$1:M205)+1)</f>
        <v>85</v>
      </c>
    </row>
    <row r="207" spans="1:13" ht="16" x14ac:dyDescent="0.2">
      <c r="A207" s="16" t="str">
        <f>IFERROR(INDEX(Sheet1!F:F,MATCH(ROWS($1:206),$L:$L,0)),"")</f>
        <v>successful</v>
      </c>
      <c r="B207" s="15">
        <f>IFERROR(INDEX(Sheet1!L:L,MATCH(ROWS($1:206),$L:$L,0)),"")</f>
        <v>736</v>
      </c>
      <c r="D207" s="17" t="str">
        <f>IFERROR(INDEX(Sheet1!F:F,MATCH(ROWS($1:206),$M:$M,0)),"")</f>
        <v>failed</v>
      </c>
      <c r="E207">
        <f>IFERROR(INDEX(Sheet1!L:L,MATCH(ROWS($1:206),$M:$M,0)),"")</f>
        <v>14</v>
      </c>
      <c r="L207" t="str">
        <f>IF(ISNA(MATCH(Sheet1!F207,{"successful"},0)),"-",MAX(Sheet6!L$1:L206)+1)</f>
        <v>-</v>
      </c>
      <c r="M207">
        <f>IF(ISNA(MATCH(Sheet1!F207,{"failed","canceled"},0)),"-",MAX(Sheet6!M$1:M206)+1)</f>
        <v>86</v>
      </c>
    </row>
    <row r="208" spans="1:13" ht="16" x14ac:dyDescent="0.2">
      <c r="A208" s="16" t="str">
        <f>IFERROR(INDEX(Sheet1!F:F,MATCH(ROWS($1:207),$L:$L,0)),"")</f>
        <v>successful</v>
      </c>
      <c r="B208" s="15">
        <f>IFERROR(INDEX(Sheet1!L:L,MATCH(ROWS($1:207),$L:$L,0)),"")</f>
        <v>1151</v>
      </c>
      <c r="D208" s="17" t="str">
        <f>IFERROR(INDEX(Sheet1!F:F,MATCH(ROWS($1:207),$M:$M,0)),"")</f>
        <v>failed</v>
      </c>
      <c r="E208">
        <f>IFERROR(INDEX(Sheet1!L:L,MATCH(ROWS($1:207),$M:$M,0)),"")</f>
        <v>1</v>
      </c>
      <c r="L208" t="str">
        <f>IF(ISNA(MATCH(Sheet1!F208,{"successful"},0)),"-",MAX(Sheet6!L$1:L207)+1)</f>
        <v>-</v>
      </c>
      <c r="M208">
        <f>IF(ISNA(MATCH(Sheet1!F208,{"failed","canceled"},0)),"-",MAX(Sheet6!M$1:M207)+1)</f>
        <v>87</v>
      </c>
    </row>
    <row r="209" spans="1:13" ht="16" x14ac:dyDescent="0.2">
      <c r="A209" s="16" t="str">
        <f>IFERROR(INDEX(Sheet1!F:F,MATCH(ROWS($1:208),$L:$L,0)),"")</f>
        <v>successful</v>
      </c>
      <c r="B209" s="15">
        <f>IFERROR(INDEX(Sheet1!L:L,MATCH(ROWS($1:208),$L:$L,0)),"")</f>
        <v>34</v>
      </c>
      <c r="D209" s="17" t="str">
        <f>IFERROR(INDEX(Sheet1!F:F,MATCH(ROWS($1:208),$M:$M,0)),"")</f>
        <v>failed</v>
      </c>
      <c r="E209">
        <f>IFERROR(INDEX(Sheet1!L:L,MATCH(ROWS($1:208),$M:$M,0)),"")</f>
        <v>10</v>
      </c>
      <c r="L209" t="str">
        <f>IF(ISNA(MATCH(Sheet1!F209,{"successful"},0)),"-",MAX(Sheet6!L$1:L208)+1)</f>
        <v>-</v>
      </c>
      <c r="M209">
        <f>IF(ISNA(MATCH(Sheet1!F209,{"failed","canceled"},0)),"-",MAX(Sheet6!M$1:M208)+1)</f>
        <v>88</v>
      </c>
    </row>
    <row r="210" spans="1:13" ht="16" x14ac:dyDescent="0.2">
      <c r="A210" s="16" t="str">
        <f>IFERROR(INDEX(Sheet1!F:F,MATCH(ROWS($1:209),$L:$L,0)),"")</f>
        <v>successful</v>
      </c>
      <c r="B210" s="15">
        <f>IFERROR(INDEX(Sheet1!L:L,MATCH(ROWS($1:209),$L:$L,0)),"")</f>
        <v>498</v>
      </c>
      <c r="D210" s="17" t="str">
        <f>IFERROR(INDEX(Sheet1!F:F,MATCH(ROWS($1:209),$M:$M,0)),"")</f>
        <v>failed</v>
      </c>
      <c r="E210">
        <f>IFERROR(INDEX(Sheet1!L:L,MATCH(ROWS($1:209),$M:$M,0)),"")</f>
        <v>3</v>
      </c>
      <c r="L210" t="str">
        <f>IF(ISNA(MATCH(Sheet1!F210,{"successful"},0)),"-",MAX(Sheet6!L$1:L209)+1)</f>
        <v>-</v>
      </c>
      <c r="M210">
        <f>IF(ISNA(MATCH(Sheet1!F210,{"failed","canceled"},0)),"-",MAX(Sheet6!M$1:M209)+1)</f>
        <v>89</v>
      </c>
    </row>
    <row r="211" spans="1:13" ht="16" x14ac:dyDescent="0.2">
      <c r="A211" s="16" t="str">
        <f>IFERROR(INDEX(Sheet1!F:F,MATCH(ROWS($1:210),$L:$L,0)),"")</f>
        <v>successful</v>
      </c>
      <c r="B211" s="15">
        <f>IFERROR(INDEX(Sheet1!L:L,MATCH(ROWS($1:210),$L:$L,0)),"")</f>
        <v>167</v>
      </c>
      <c r="D211" s="17" t="str">
        <f>IFERROR(INDEX(Sheet1!F:F,MATCH(ROWS($1:210),$M:$M,0)),"")</f>
        <v>failed</v>
      </c>
      <c r="E211">
        <f>IFERROR(INDEX(Sheet1!L:L,MATCH(ROWS($1:210),$M:$M,0)),"")</f>
        <v>1</v>
      </c>
      <c r="L211" t="str">
        <f>IF(ISNA(MATCH(Sheet1!F211,{"successful"},0)),"-",MAX(Sheet6!L$1:L210)+1)</f>
        <v>-</v>
      </c>
      <c r="M211">
        <f>IF(ISNA(MATCH(Sheet1!F211,{"failed","canceled"},0)),"-",MAX(Sheet6!M$1:M210)+1)</f>
        <v>90</v>
      </c>
    </row>
    <row r="212" spans="1:13" ht="16" x14ac:dyDescent="0.2">
      <c r="A212" s="16" t="str">
        <f>IFERROR(INDEX(Sheet1!F:F,MATCH(ROWS($1:211),$L:$L,0)),"")</f>
        <v>successful</v>
      </c>
      <c r="B212" s="15">
        <f>IFERROR(INDEX(Sheet1!L:L,MATCH(ROWS($1:211),$L:$L,0)),"")</f>
        <v>340</v>
      </c>
      <c r="D212" s="17" t="str">
        <f>IFERROR(INDEX(Sheet1!F:F,MATCH(ROWS($1:211),$M:$M,0)),"")</f>
        <v>failed</v>
      </c>
      <c r="E212">
        <f>IFERROR(INDEX(Sheet1!L:L,MATCH(ROWS($1:211),$M:$M,0)),"")</f>
        <v>0</v>
      </c>
      <c r="L212" t="str">
        <f>IF(ISNA(MATCH(Sheet1!F212,{"successful"},0)),"-",MAX(Sheet6!L$1:L211)+1)</f>
        <v>-</v>
      </c>
      <c r="M212">
        <f>IF(ISNA(MATCH(Sheet1!F212,{"failed","canceled"},0)),"-",MAX(Sheet6!M$1:M211)+1)</f>
        <v>91</v>
      </c>
    </row>
    <row r="213" spans="1:13" ht="16" x14ac:dyDescent="0.2">
      <c r="A213" s="16" t="str">
        <f>IFERROR(INDEX(Sheet1!F:F,MATCH(ROWS($1:212),$L:$L,0)),"")</f>
        <v>successful</v>
      </c>
      <c r="B213" s="15">
        <f>IFERROR(INDEX(Sheet1!L:L,MATCH(ROWS($1:212),$L:$L,0)),"")</f>
        <v>438</v>
      </c>
      <c r="D213" s="17" t="str">
        <f>IFERROR(INDEX(Sheet1!F:F,MATCH(ROWS($1:212),$M:$M,0)),"")</f>
        <v>failed</v>
      </c>
      <c r="E213">
        <f>IFERROR(INDEX(Sheet1!L:L,MATCH(ROWS($1:212),$M:$M,0)),"")</f>
        <v>5</v>
      </c>
      <c r="L213" t="str">
        <f>IF(ISNA(MATCH(Sheet1!F213,{"successful"},0)),"-",MAX(Sheet6!L$1:L212)+1)</f>
        <v>-</v>
      </c>
      <c r="M213">
        <f>IF(ISNA(MATCH(Sheet1!F213,{"failed","canceled"},0)),"-",MAX(Sheet6!M$1:M212)+1)</f>
        <v>92</v>
      </c>
    </row>
    <row r="214" spans="1:13" ht="16" x14ac:dyDescent="0.2">
      <c r="A214" s="16" t="str">
        <f>IFERROR(INDEX(Sheet1!F:F,MATCH(ROWS($1:213),$L:$L,0)),"")</f>
        <v>successful</v>
      </c>
      <c r="B214" s="15">
        <f>IFERROR(INDEX(Sheet1!L:L,MATCH(ROWS($1:213),$L:$L,0)),"")</f>
        <v>555</v>
      </c>
      <c r="D214" s="17" t="str">
        <f>IFERROR(INDEX(Sheet1!F:F,MATCH(ROWS($1:213),$M:$M,0)),"")</f>
        <v>failed</v>
      </c>
      <c r="E214">
        <f>IFERROR(INDEX(Sheet1!L:L,MATCH(ROWS($1:213),$M:$M,0)),"")</f>
        <v>2</v>
      </c>
      <c r="L214" t="str">
        <f>IF(ISNA(MATCH(Sheet1!F214,{"successful"},0)),"-",MAX(Sheet6!L$1:L213)+1)</f>
        <v>-</v>
      </c>
      <c r="M214">
        <f>IF(ISNA(MATCH(Sheet1!F214,{"failed","canceled"},0)),"-",MAX(Sheet6!M$1:M213)+1)</f>
        <v>93</v>
      </c>
    </row>
    <row r="215" spans="1:13" ht="16" x14ac:dyDescent="0.2">
      <c r="A215" s="16" t="str">
        <f>IFERROR(INDEX(Sheet1!F:F,MATCH(ROWS($1:214),$L:$L,0)),"")</f>
        <v>successful</v>
      </c>
      <c r="B215" s="15">
        <f>IFERROR(INDEX(Sheet1!L:L,MATCH(ROWS($1:214),$L:$L,0)),"")</f>
        <v>266</v>
      </c>
      <c r="D215" s="17" t="str">
        <f>IFERROR(INDEX(Sheet1!F:F,MATCH(ROWS($1:214),$M:$M,0)),"")</f>
        <v>failed</v>
      </c>
      <c r="E215">
        <f>IFERROR(INDEX(Sheet1!L:L,MATCH(ROWS($1:214),$M:$M,0)),"")</f>
        <v>68</v>
      </c>
      <c r="L215" t="str">
        <f>IF(ISNA(MATCH(Sheet1!F215,{"successful"},0)),"-",MAX(Sheet6!L$1:L214)+1)</f>
        <v>-</v>
      </c>
      <c r="M215">
        <f>IF(ISNA(MATCH(Sheet1!F215,{"failed","canceled"},0)),"-",MAX(Sheet6!M$1:M214)+1)</f>
        <v>94</v>
      </c>
    </row>
    <row r="216" spans="1:13" ht="16" x14ac:dyDescent="0.2">
      <c r="A216" s="16" t="str">
        <f>IFERROR(INDEX(Sheet1!F:F,MATCH(ROWS($1:215),$L:$L,0)),"")</f>
        <v>successful</v>
      </c>
      <c r="B216" s="15">
        <f>IFERROR(INDEX(Sheet1!L:L,MATCH(ROWS($1:215),$L:$L,0)),"")</f>
        <v>69</v>
      </c>
      <c r="D216" s="17" t="str">
        <f>IFERROR(INDEX(Sheet1!F:F,MATCH(ROWS($1:215),$M:$M,0)),"")</f>
        <v>failed</v>
      </c>
      <c r="E216">
        <f>IFERROR(INDEX(Sheet1!L:L,MATCH(ROWS($1:215),$M:$M,0)),"")</f>
        <v>3</v>
      </c>
      <c r="L216" t="str">
        <f>IF(ISNA(MATCH(Sheet1!F216,{"successful"},0)),"-",MAX(Sheet6!L$1:L215)+1)</f>
        <v>-</v>
      </c>
      <c r="M216">
        <f>IF(ISNA(MATCH(Sheet1!F216,{"failed","canceled"},0)),"-",MAX(Sheet6!M$1:M215)+1)</f>
        <v>95</v>
      </c>
    </row>
    <row r="217" spans="1:13" ht="16" x14ac:dyDescent="0.2">
      <c r="A217" s="16" t="str">
        <f>IFERROR(INDEX(Sheet1!F:F,MATCH(ROWS($1:216),$L:$L,0)),"")</f>
        <v>successful</v>
      </c>
      <c r="B217" s="15">
        <f>IFERROR(INDEX(Sheet1!L:L,MATCH(ROWS($1:216),$L:$L,0)),"")</f>
        <v>80</v>
      </c>
      <c r="D217" s="17" t="str">
        <f>IFERROR(INDEX(Sheet1!F:F,MATCH(ROWS($1:216),$M:$M,0)),"")</f>
        <v>failed</v>
      </c>
      <c r="E217">
        <f>IFERROR(INDEX(Sheet1!L:L,MATCH(ROWS($1:216),$M:$M,0)),"")</f>
        <v>34</v>
      </c>
      <c r="L217" t="str">
        <f>IF(ISNA(MATCH(Sheet1!F217,{"successful"},0)),"-",MAX(Sheet6!L$1:L216)+1)</f>
        <v>-</v>
      </c>
      <c r="M217">
        <f>IF(ISNA(MATCH(Sheet1!F217,{"failed","canceled"},0)),"-",MAX(Sheet6!M$1:M216)+1)</f>
        <v>96</v>
      </c>
    </row>
    <row r="218" spans="1:13" ht="16" x14ac:dyDescent="0.2">
      <c r="A218" s="16" t="str">
        <f>IFERROR(INDEX(Sheet1!F:F,MATCH(ROWS($1:217),$L:$L,0)),"")</f>
        <v>successful</v>
      </c>
      <c r="B218" s="15">
        <f>IFERROR(INDEX(Sheet1!L:L,MATCH(ROWS($1:217),$L:$L,0)),"")</f>
        <v>493</v>
      </c>
      <c r="D218" s="17" t="str">
        <f>IFERROR(INDEX(Sheet1!F:F,MATCH(ROWS($1:217),$M:$M,0)),"")</f>
        <v>failed</v>
      </c>
      <c r="E218">
        <f>IFERROR(INDEX(Sheet1!L:L,MATCH(ROWS($1:217),$M:$M,0)),"")</f>
        <v>0</v>
      </c>
      <c r="L218" t="str">
        <f>IF(ISNA(MATCH(Sheet1!F218,{"successful"},0)),"-",MAX(Sheet6!L$1:L217)+1)</f>
        <v>-</v>
      </c>
      <c r="M218">
        <f>IF(ISNA(MATCH(Sheet1!F218,{"failed","canceled"},0)),"-",MAX(Sheet6!M$1:M217)+1)</f>
        <v>97</v>
      </c>
    </row>
    <row r="219" spans="1:13" ht="16" x14ac:dyDescent="0.2">
      <c r="A219" s="16" t="str">
        <f>IFERROR(INDEX(Sheet1!F:F,MATCH(ROWS($1:218),$L:$L,0)),"")</f>
        <v>successful</v>
      </c>
      <c r="B219" s="15">
        <f>IFERROR(INDEX(Sheet1!L:L,MATCH(ROWS($1:218),$L:$L,0)),"")</f>
        <v>31</v>
      </c>
      <c r="D219" s="17" t="str">
        <f>IFERROR(INDEX(Sheet1!F:F,MATCH(ROWS($1:218),$M:$M,0)),"")</f>
        <v>failed</v>
      </c>
      <c r="E219">
        <f>IFERROR(INDEX(Sheet1!L:L,MATCH(ROWS($1:218),$M:$M,0)),"")</f>
        <v>3</v>
      </c>
      <c r="L219" t="str">
        <f>IF(ISNA(MATCH(Sheet1!F219,{"successful"},0)),"-",MAX(Sheet6!L$1:L218)+1)</f>
        <v>-</v>
      </c>
      <c r="M219">
        <f>IF(ISNA(MATCH(Sheet1!F219,{"failed","canceled"},0)),"-",MAX(Sheet6!M$1:M218)+1)</f>
        <v>98</v>
      </c>
    </row>
    <row r="220" spans="1:13" ht="16" x14ac:dyDescent="0.2">
      <c r="A220" s="16" t="str">
        <f>IFERROR(INDEX(Sheet1!F:F,MATCH(ROWS($1:219),$L:$L,0)),"")</f>
        <v>successful</v>
      </c>
      <c r="B220" s="15">
        <f>IFERROR(INDEX(Sheet1!L:L,MATCH(ROWS($1:219),$L:$L,0)),"")</f>
        <v>236</v>
      </c>
      <c r="D220" s="17" t="str">
        <f>IFERROR(INDEX(Sheet1!F:F,MATCH(ROWS($1:219),$M:$M,0)),"")</f>
        <v>failed</v>
      </c>
      <c r="E220">
        <f>IFERROR(INDEX(Sheet1!L:L,MATCH(ROWS($1:219),$M:$M,0)),"")</f>
        <v>0</v>
      </c>
      <c r="L220" t="str">
        <f>IF(ISNA(MATCH(Sheet1!F220,{"successful"},0)),"-",MAX(Sheet6!L$1:L219)+1)</f>
        <v>-</v>
      </c>
      <c r="M220">
        <f>IF(ISNA(MATCH(Sheet1!F220,{"failed","canceled"},0)),"-",MAX(Sheet6!M$1:M219)+1)</f>
        <v>99</v>
      </c>
    </row>
    <row r="221" spans="1:13" ht="16" x14ac:dyDescent="0.2">
      <c r="A221" s="16" t="str">
        <f>IFERROR(INDEX(Sheet1!F:F,MATCH(ROWS($1:220),$L:$L,0)),"")</f>
        <v>successful</v>
      </c>
      <c r="B221" s="15">
        <f>IFERROR(INDEX(Sheet1!L:L,MATCH(ROWS($1:220),$L:$L,0)),"")</f>
        <v>89</v>
      </c>
      <c r="D221" s="17" t="str">
        <f>IFERROR(INDEX(Sheet1!F:F,MATCH(ROWS($1:220),$M:$M,0)),"")</f>
        <v>failed</v>
      </c>
      <c r="E221">
        <f>IFERROR(INDEX(Sheet1!L:L,MATCH(ROWS($1:220),$M:$M,0)),"")</f>
        <v>70</v>
      </c>
      <c r="L221" t="str">
        <f>IF(ISNA(MATCH(Sheet1!F221,{"successful"},0)),"-",MAX(Sheet6!L$1:L220)+1)</f>
        <v>-</v>
      </c>
      <c r="M221">
        <f>IF(ISNA(MATCH(Sheet1!F221,{"failed","canceled"},0)),"-",MAX(Sheet6!M$1:M220)+1)</f>
        <v>100</v>
      </c>
    </row>
    <row r="222" spans="1:13" ht="16" x14ac:dyDescent="0.2">
      <c r="A222" s="16" t="str">
        <f>IFERROR(INDEX(Sheet1!F:F,MATCH(ROWS($1:221),$L:$L,0)),"")</f>
        <v>successful</v>
      </c>
      <c r="B222" s="15">
        <f>IFERROR(INDEX(Sheet1!L:L,MATCH(ROWS($1:221),$L:$L,0)),"")</f>
        <v>299</v>
      </c>
      <c r="D222" s="17" t="str">
        <f>IFERROR(INDEX(Sheet1!F:F,MATCH(ROWS($1:221),$M:$M,0)),"")</f>
        <v>failed</v>
      </c>
      <c r="E222">
        <f>IFERROR(INDEX(Sheet1!L:L,MATCH(ROWS($1:221),$M:$M,0)),"")</f>
        <v>1</v>
      </c>
      <c r="L222" t="str">
        <f>IF(ISNA(MATCH(Sheet1!F222,{"successful"},0)),"-",MAX(Sheet6!L$1:L221)+1)</f>
        <v>-</v>
      </c>
      <c r="M222">
        <f>IF(ISNA(MATCH(Sheet1!F222,{"failed","canceled"},0)),"-",MAX(Sheet6!M$1:M221)+1)</f>
        <v>101</v>
      </c>
    </row>
    <row r="223" spans="1:13" ht="16" x14ac:dyDescent="0.2">
      <c r="A223" s="16" t="str">
        <f>IFERROR(INDEX(Sheet1!F:F,MATCH(ROWS($1:222),$L:$L,0)),"")</f>
        <v>successful</v>
      </c>
      <c r="B223" s="15">
        <f>IFERROR(INDEX(Sheet1!L:L,MATCH(ROWS($1:222),$L:$L,0)),"")</f>
        <v>55</v>
      </c>
      <c r="D223" s="17" t="str">
        <f>IFERROR(INDEX(Sheet1!F:F,MATCH(ROWS($1:222),$M:$M,0)),"")</f>
        <v>failed</v>
      </c>
      <c r="E223">
        <f>IFERROR(INDEX(Sheet1!L:L,MATCH(ROWS($1:222),$M:$M,0)),"")</f>
        <v>1</v>
      </c>
      <c r="L223" t="str">
        <f>IF(ISNA(MATCH(Sheet1!F223,{"successful"},0)),"-",MAX(Sheet6!L$1:L222)+1)</f>
        <v>-</v>
      </c>
      <c r="M223">
        <f>IF(ISNA(MATCH(Sheet1!F223,{"failed","canceled"},0)),"-",MAX(Sheet6!M$1:M222)+1)</f>
        <v>102</v>
      </c>
    </row>
    <row r="224" spans="1:13" ht="16" x14ac:dyDescent="0.2">
      <c r="A224" s="16" t="str">
        <f>IFERROR(INDEX(Sheet1!F:F,MATCH(ROWS($1:223),$L:$L,0)),"")</f>
        <v>successful</v>
      </c>
      <c r="B224" s="15">
        <f>IFERROR(INDEX(Sheet1!L:L,MATCH(ROWS($1:223),$L:$L,0)),"")</f>
        <v>325</v>
      </c>
      <c r="D224" s="17" t="str">
        <f>IFERROR(INDEX(Sheet1!F:F,MATCH(ROWS($1:223),$M:$M,0)),"")</f>
        <v>failed</v>
      </c>
      <c r="E224">
        <f>IFERROR(INDEX(Sheet1!L:L,MATCH(ROWS($1:223),$M:$M,0)),"")</f>
        <v>1</v>
      </c>
      <c r="L224" t="str">
        <f>IF(ISNA(MATCH(Sheet1!F224,{"successful"},0)),"-",MAX(Sheet6!L$1:L223)+1)</f>
        <v>-</v>
      </c>
      <c r="M224">
        <f>IF(ISNA(MATCH(Sheet1!F224,{"failed","canceled"},0)),"-",MAX(Sheet6!M$1:M223)+1)</f>
        <v>103</v>
      </c>
    </row>
    <row r="225" spans="1:13" ht="16" x14ac:dyDescent="0.2">
      <c r="A225" s="16" t="str">
        <f>IFERROR(INDEX(Sheet1!F:F,MATCH(ROWS($1:224),$L:$L,0)),"")</f>
        <v>successful</v>
      </c>
      <c r="B225" s="15">
        <f>IFERROR(INDEX(Sheet1!L:L,MATCH(ROWS($1:224),$L:$L,0)),"")</f>
        <v>524</v>
      </c>
      <c r="D225" s="17" t="str">
        <f>IFERROR(INDEX(Sheet1!F:F,MATCH(ROWS($1:224),$M:$M,0)),"")</f>
        <v>failed</v>
      </c>
      <c r="E225">
        <f>IFERROR(INDEX(Sheet1!L:L,MATCH(ROWS($1:224),$M:$M,0)),"")</f>
        <v>2</v>
      </c>
      <c r="L225" t="str">
        <f>IF(ISNA(MATCH(Sheet1!F225,{"successful"},0)),"-",MAX(Sheet6!L$1:L224)+1)</f>
        <v>-</v>
      </c>
      <c r="M225">
        <f>IF(ISNA(MATCH(Sheet1!F225,{"failed","canceled"},0)),"-",MAX(Sheet6!M$1:M224)+1)</f>
        <v>104</v>
      </c>
    </row>
    <row r="226" spans="1:13" ht="16" x14ac:dyDescent="0.2">
      <c r="A226" s="16" t="str">
        <f>IFERROR(INDEX(Sheet1!F:F,MATCH(ROWS($1:225),$L:$L,0)),"")</f>
        <v>successful</v>
      </c>
      <c r="B226" s="15">
        <f>IFERROR(INDEX(Sheet1!L:L,MATCH(ROWS($1:225),$L:$L,0)),"")</f>
        <v>285</v>
      </c>
      <c r="D226" s="17" t="str">
        <f>IFERROR(INDEX(Sheet1!F:F,MATCH(ROWS($1:225),$M:$M,0)),"")</f>
        <v>failed</v>
      </c>
      <c r="E226">
        <f>IFERROR(INDEX(Sheet1!L:L,MATCH(ROWS($1:225),$M:$M,0)),"")</f>
        <v>2</v>
      </c>
      <c r="L226" t="str">
        <f>IF(ISNA(MATCH(Sheet1!F226,{"successful"},0)),"-",MAX(Sheet6!L$1:L225)+1)</f>
        <v>-</v>
      </c>
      <c r="M226">
        <f>IF(ISNA(MATCH(Sheet1!F226,{"failed","canceled"},0)),"-",MAX(Sheet6!M$1:M225)+1)</f>
        <v>105</v>
      </c>
    </row>
    <row r="227" spans="1:13" ht="16" x14ac:dyDescent="0.2">
      <c r="A227" s="16" t="str">
        <f>IFERROR(INDEX(Sheet1!F:F,MATCH(ROWS($1:226),$L:$L,0)),"")</f>
        <v>successful</v>
      </c>
      <c r="B227" s="15">
        <f>IFERROR(INDEX(Sheet1!L:L,MATCH(ROWS($1:226),$L:$L,0)),"")</f>
        <v>179</v>
      </c>
      <c r="D227" s="17" t="str">
        <f>IFERROR(INDEX(Sheet1!F:F,MATCH(ROWS($1:226),$M:$M,0)),"")</f>
        <v>failed</v>
      </c>
      <c r="E227">
        <f>IFERROR(INDEX(Sheet1!L:L,MATCH(ROWS($1:226),$M:$M,0)),"")</f>
        <v>34</v>
      </c>
      <c r="L227" t="str">
        <f>IF(ISNA(MATCH(Sheet1!F227,{"successful"},0)),"-",MAX(Sheet6!L$1:L226)+1)</f>
        <v>-</v>
      </c>
      <c r="M227">
        <f>IF(ISNA(MATCH(Sheet1!F227,{"failed","canceled"},0)),"-",MAX(Sheet6!M$1:M226)+1)</f>
        <v>106</v>
      </c>
    </row>
    <row r="228" spans="1:13" ht="16" x14ac:dyDescent="0.2">
      <c r="A228" s="16" t="str">
        <f>IFERROR(INDEX(Sheet1!F:F,MATCH(ROWS($1:227),$L:$L,0)),"")</f>
        <v>successful</v>
      </c>
      <c r="B228" s="15">
        <f>IFERROR(INDEX(Sheet1!L:L,MATCH(ROWS($1:227),$L:$L,0)),"")</f>
        <v>188</v>
      </c>
      <c r="D228" s="17" t="str">
        <f>IFERROR(INDEX(Sheet1!F:F,MATCH(ROWS($1:227),$M:$M,0)),"")</f>
        <v>failed</v>
      </c>
      <c r="E228">
        <f>IFERROR(INDEX(Sheet1!L:L,MATCH(ROWS($1:227),$M:$M,0)),"")</f>
        <v>2</v>
      </c>
      <c r="L228" t="str">
        <f>IF(ISNA(MATCH(Sheet1!F228,{"successful"},0)),"-",MAX(Sheet6!L$1:L227)+1)</f>
        <v>-</v>
      </c>
      <c r="M228">
        <f>IF(ISNA(MATCH(Sheet1!F228,{"failed","canceled"},0)),"-",MAX(Sheet6!M$1:M227)+1)</f>
        <v>107</v>
      </c>
    </row>
    <row r="229" spans="1:13" ht="16" x14ac:dyDescent="0.2">
      <c r="A229" s="16" t="str">
        <f>IFERROR(INDEX(Sheet1!F:F,MATCH(ROWS($1:228),$L:$L,0)),"")</f>
        <v>successful</v>
      </c>
      <c r="B229" s="15">
        <f>IFERROR(INDEX(Sheet1!L:L,MATCH(ROWS($1:228),$L:$L,0)),"")</f>
        <v>379</v>
      </c>
      <c r="D229" s="17" t="str">
        <f>IFERROR(INDEX(Sheet1!F:F,MATCH(ROWS($1:228),$M:$M,0)),"")</f>
        <v>failed</v>
      </c>
      <c r="E229">
        <f>IFERROR(INDEX(Sheet1!L:L,MATCH(ROWS($1:228),$M:$M,0)),"")</f>
        <v>0</v>
      </c>
      <c r="L229" t="str">
        <f>IF(ISNA(MATCH(Sheet1!F229,{"successful"},0)),"-",MAX(Sheet6!L$1:L228)+1)</f>
        <v>-</v>
      </c>
      <c r="M229">
        <f>IF(ISNA(MATCH(Sheet1!F229,{"failed","canceled"},0)),"-",MAX(Sheet6!M$1:M228)+1)</f>
        <v>108</v>
      </c>
    </row>
    <row r="230" spans="1:13" ht="16" x14ac:dyDescent="0.2">
      <c r="A230" s="16" t="str">
        <f>IFERROR(INDEX(Sheet1!F:F,MATCH(ROWS($1:229),$L:$L,0)),"")</f>
        <v>successful</v>
      </c>
      <c r="B230" s="15">
        <f>IFERROR(INDEX(Sheet1!L:L,MATCH(ROWS($1:229),$L:$L,0)),"")</f>
        <v>119</v>
      </c>
      <c r="D230" s="17" t="str">
        <f>IFERROR(INDEX(Sheet1!F:F,MATCH(ROWS($1:229),$M:$M,0)),"")</f>
        <v>failed</v>
      </c>
      <c r="E230">
        <f>IFERROR(INDEX(Sheet1!L:L,MATCH(ROWS($1:229),$M:$M,0)),"")</f>
        <v>1</v>
      </c>
      <c r="L230" t="str">
        <f>IF(ISNA(MATCH(Sheet1!F230,{"successful"},0)),"-",MAX(Sheet6!L$1:L229)+1)</f>
        <v>-</v>
      </c>
      <c r="M230">
        <f>IF(ISNA(MATCH(Sheet1!F230,{"failed","canceled"},0)),"-",MAX(Sheet6!M$1:M229)+1)</f>
        <v>109</v>
      </c>
    </row>
    <row r="231" spans="1:13" ht="16" x14ac:dyDescent="0.2">
      <c r="A231" s="16" t="str">
        <f>IFERROR(INDEX(Sheet1!F:F,MATCH(ROWS($1:230),$L:$L,0)),"")</f>
        <v>successful</v>
      </c>
      <c r="B231" s="15">
        <f>IFERROR(INDEX(Sheet1!L:L,MATCH(ROWS($1:230),$L:$L,0)),"")</f>
        <v>167</v>
      </c>
      <c r="D231" s="17" t="str">
        <f>IFERROR(INDEX(Sheet1!F:F,MATCH(ROWS($1:230),$M:$M,0)),"")</f>
        <v>failed</v>
      </c>
      <c r="E231">
        <f>IFERROR(INDEX(Sheet1!L:L,MATCH(ROWS($1:230),$M:$M,0)),"")</f>
        <v>8</v>
      </c>
      <c r="L231" t="str">
        <f>IF(ISNA(MATCH(Sheet1!F231,{"successful"},0)),"-",MAX(Sheet6!L$1:L230)+1)</f>
        <v>-</v>
      </c>
      <c r="M231">
        <f>IF(ISNA(MATCH(Sheet1!F231,{"failed","canceled"},0)),"-",MAX(Sheet6!M$1:M230)+1)</f>
        <v>110</v>
      </c>
    </row>
    <row r="232" spans="1:13" ht="16" x14ac:dyDescent="0.2">
      <c r="A232" s="16" t="str">
        <f>IFERROR(INDEX(Sheet1!F:F,MATCH(ROWS($1:231),$L:$L,0)),"")</f>
        <v>successful</v>
      </c>
      <c r="B232" s="15">
        <f>IFERROR(INDEX(Sheet1!L:L,MATCH(ROWS($1:231),$L:$L,0)),"")</f>
        <v>221</v>
      </c>
      <c r="D232" s="17" t="str">
        <f>IFERROR(INDEX(Sheet1!F:F,MATCH(ROWS($1:231),$M:$M,0)),"")</f>
        <v>failed</v>
      </c>
      <c r="E232">
        <f>IFERROR(INDEX(Sheet1!L:L,MATCH(ROWS($1:231),$M:$M,0)),"")</f>
        <v>4</v>
      </c>
      <c r="L232" t="str">
        <f>IF(ISNA(MATCH(Sheet1!F232,{"successful"},0)),"-",MAX(Sheet6!L$1:L231)+1)</f>
        <v>-</v>
      </c>
      <c r="M232">
        <f>IF(ISNA(MATCH(Sheet1!F232,{"failed","canceled"},0)),"-",MAX(Sheet6!M$1:M231)+1)</f>
        <v>111</v>
      </c>
    </row>
    <row r="233" spans="1:13" ht="16" x14ac:dyDescent="0.2">
      <c r="A233" s="16" t="str">
        <f>IFERROR(INDEX(Sheet1!F:F,MATCH(ROWS($1:232),$L:$L,0)),"")</f>
        <v>successful</v>
      </c>
      <c r="B233" s="15">
        <f>IFERROR(INDEX(Sheet1!L:L,MATCH(ROWS($1:232),$L:$L,0)),"")</f>
        <v>964</v>
      </c>
      <c r="D233" s="17" t="str">
        <f>IFERROR(INDEX(Sheet1!F:F,MATCH(ROWS($1:232),$M:$M,0)),"")</f>
        <v>failed</v>
      </c>
      <c r="E233">
        <f>IFERROR(INDEX(Sheet1!L:L,MATCH(ROWS($1:232),$M:$M,0)),"")</f>
        <v>28</v>
      </c>
      <c r="L233" t="str">
        <f>IF(ISNA(MATCH(Sheet1!F233,{"successful"},0)),"-",MAX(Sheet6!L$1:L232)+1)</f>
        <v>-</v>
      </c>
      <c r="M233">
        <f>IF(ISNA(MATCH(Sheet1!F233,{"failed","canceled"},0)),"-",MAX(Sheet6!M$1:M232)+1)</f>
        <v>112</v>
      </c>
    </row>
    <row r="234" spans="1:13" ht="16" x14ac:dyDescent="0.2">
      <c r="A234" s="16" t="str">
        <f>IFERROR(INDEX(Sheet1!F:F,MATCH(ROWS($1:233),$L:$L,0)),"")</f>
        <v>successful</v>
      </c>
      <c r="B234" s="15">
        <f>IFERROR(INDEX(Sheet1!L:L,MATCH(ROWS($1:233),$L:$L,0)),"")</f>
        <v>286</v>
      </c>
      <c r="D234" s="17" t="str">
        <f>IFERROR(INDEX(Sheet1!F:F,MATCH(ROWS($1:233),$M:$M,0)),"")</f>
        <v>failed</v>
      </c>
      <c r="E234">
        <f>IFERROR(INDEX(Sheet1!L:L,MATCH(ROWS($1:233),$M:$M,0)),"")</f>
        <v>0</v>
      </c>
      <c r="L234" t="str">
        <f>IF(ISNA(MATCH(Sheet1!F234,{"successful"},0)),"-",MAX(Sheet6!L$1:L233)+1)</f>
        <v>-</v>
      </c>
      <c r="M234">
        <f>IF(ISNA(MATCH(Sheet1!F234,{"failed","canceled"},0)),"-",MAX(Sheet6!M$1:M233)+1)</f>
        <v>113</v>
      </c>
    </row>
    <row r="235" spans="1:13" ht="16" x14ac:dyDescent="0.2">
      <c r="A235" s="16" t="str">
        <f>IFERROR(INDEX(Sheet1!F:F,MATCH(ROWS($1:234),$L:$L,0)),"")</f>
        <v>successful</v>
      </c>
      <c r="B235" s="15">
        <f>IFERROR(INDEX(Sheet1!L:L,MATCH(ROWS($1:234),$L:$L,0)),"")</f>
        <v>613</v>
      </c>
      <c r="D235" s="17" t="str">
        <f>IFERROR(INDEX(Sheet1!F:F,MATCH(ROWS($1:234),$M:$M,0)),"")</f>
        <v>failed</v>
      </c>
      <c r="E235">
        <f>IFERROR(INDEX(Sheet1!L:L,MATCH(ROWS($1:234),$M:$M,0)),"")</f>
        <v>6</v>
      </c>
      <c r="L235" t="str">
        <f>IF(ISNA(MATCH(Sheet1!F235,{"successful"},0)),"-",MAX(Sheet6!L$1:L234)+1)</f>
        <v>-</v>
      </c>
      <c r="M235">
        <f>IF(ISNA(MATCH(Sheet1!F235,{"failed","canceled"},0)),"-",MAX(Sheet6!M$1:M234)+1)</f>
        <v>114</v>
      </c>
    </row>
    <row r="236" spans="1:13" ht="16" x14ac:dyDescent="0.2">
      <c r="A236" s="16" t="str">
        <f>IFERROR(INDEX(Sheet1!F:F,MATCH(ROWS($1:235),$L:$L,0)),"")</f>
        <v>successful</v>
      </c>
      <c r="B236" s="15">
        <f>IFERROR(INDEX(Sheet1!L:L,MATCH(ROWS($1:235),$L:$L,0)),"")</f>
        <v>29</v>
      </c>
      <c r="D236" s="17" t="str">
        <f>IFERROR(INDEX(Sheet1!F:F,MATCH(ROWS($1:235),$M:$M,0)),"")</f>
        <v>failed</v>
      </c>
      <c r="E236">
        <f>IFERROR(INDEX(Sheet1!L:L,MATCH(ROWS($1:235),$M:$M,0)),"")</f>
        <v>22</v>
      </c>
      <c r="L236" t="str">
        <f>IF(ISNA(MATCH(Sheet1!F236,{"successful"},0)),"-",MAX(Sheet6!L$1:L235)+1)</f>
        <v>-</v>
      </c>
      <c r="M236">
        <f>IF(ISNA(MATCH(Sheet1!F236,{"failed","canceled"},0)),"-",MAX(Sheet6!M$1:M235)+1)</f>
        <v>115</v>
      </c>
    </row>
    <row r="237" spans="1:13" ht="16" x14ac:dyDescent="0.2">
      <c r="A237" s="16" t="str">
        <f>IFERROR(INDEX(Sheet1!F:F,MATCH(ROWS($1:236),$L:$L,0)),"")</f>
        <v>successful</v>
      </c>
      <c r="B237" s="15">
        <f>IFERROR(INDEX(Sheet1!L:L,MATCH(ROWS($1:236),$L:$L,0)),"")</f>
        <v>165</v>
      </c>
      <c r="D237" s="17" t="str">
        <f>IFERROR(INDEX(Sheet1!F:F,MATCH(ROWS($1:236),$M:$M,0)),"")</f>
        <v>failed</v>
      </c>
      <c r="E237">
        <f>IFERROR(INDEX(Sheet1!L:L,MATCH(ROWS($1:236),$M:$M,0)),"")</f>
        <v>0</v>
      </c>
      <c r="L237" t="str">
        <f>IF(ISNA(MATCH(Sheet1!F237,{"successful"},0)),"-",MAX(Sheet6!L$1:L236)+1)</f>
        <v>-</v>
      </c>
      <c r="M237">
        <f>IF(ISNA(MATCH(Sheet1!F237,{"failed","canceled"},0)),"-",MAX(Sheet6!M$1:M236)+1)</f>
        <v>116</v>
      </c>
    </row>
    <row r="238" spans="1:13" ht="16" x14ac:dyDescent="0.2">
      <c r="A238" s="16" t="str">
        <f>IFERROR(INDEX(Sheet1!F:F,MATCH(ROWS($1:237),$L:$L,0)),"")</f>
        <v>successful</v>
      </c>
      <c r="B238" s="15">
        <f>IFERROR(INDEX(Sheet1!L:L,MATCH(ROWS($1:237),$L:$L,0)),"")</f>
        <v>97</v>
      </c>
      <c r="D238" s="17" t="str">
        <f>IFERROR(INDEX(Sheet1!F:F,MATCH(ROWS($1:237),$M:$M,0)),"")</f>
        <v>failed</v>
      </c>
      <c r="E238">
        <f>IFERROR(INDEX(Sheet1!L:L,MATCH(ROWS($1:237),$M:$M,0)),"")</f>
        <v>1</v>
      </c>
      <c r="L238" t="str">
        <f>IF(ISNA(MATCH(Sheet1!F238,{"successful"},0)),"-",MAX(Sheet6!L$1:L237)+1)</f>
        <v>-</v>
      </c>
      <c r="M238">
        <f>IF(ISNA(MATCH(Sheet1!F238,{"failed","canceled"},0)),"-",MAX(Sheet6!M$1:M237)+1)</f>
        <v>117</v>
      </c>
    </row>
    <row r="239" spans="1:13" ht="16" x14ac:dyDescent="0.2">
      <c r="A239" s="16" t="str">
        <f>IFERROR(INDEX(Sheet1!F:F,MATCH(ROWS($1:238),$L:$L,0)),"")</f>
        <v>successful</v>
      </c>
      <c r="B239" s="15">
        <f>IFERROR(INDEX(Sheet1!L:L,MATCH(ROWS($1:238),$L:$L,0)),"")</f>
        <v>303</v>
      </c>
      <c r="D239" s="17" t="str">
        <f>IFERROR(INDEX(Sheet1!F:F,MATCH(ROWS($1:238),$M:$M,0)),"")</f>
        <v>failed</v>
      </c>
      <c r="E239">
        <f>IFERROR(INDEX(Sheet1!L:L,MATCH(ROWS($1:238),$M:$M,0)),"")</f>
        <v>20</v>
      </c>
      <c r="L239" t="str">
        <f>IF(ISNA(MATCH(Sheet1!F239,{"successful"},0)),"-",MAX(Sheet6!L$1:L238)+1)</f>
        <v>-</v>
      </c>
      <c r="M239">
        <f>IF(ISNA(MATCH(Sheet1!F239,{"failed","canceled"},0)),"-",MAX(Sheet6!M$1:M238)+1)</f>
        <v>118</v>
      </c>
    </row>
    <row r="240" spans="1:13" ht="16" x14ac:dyDescent="0.2">
      <c r="A240" s="16" t="str">
        <f>IFERROR(INDEX(Sheet1!F:F,MATCH(ROWS($1:239),$L:$L,0)),"")</f>
        <v>successful</v>
      </c>
      <c r="B240" s="15">
        <f>IFERROR(INDEX(Sheet1!L:L,MATCH(ROWS($1:239),$L:$L,0)),"")</f>
        <v>267</v>
      </c>
      <c r="D240" s="17" t="str">
        <f>IFERROR(INDEX(Sheet1!F:F,MATCH(ROWS($1:239),$M:$M,0)),"")</f>
        <v>failed</v>
      </c>
      <c r="E240">
        <f>IFERROR(INDEX(Sheet1!L:L,MATCH(ROWS($1:239),$M:$M,0)),"")</f>
        <v>0</v>
      </c>
      <c r="L240" t="str">
        <f>IF(ISNA(MATCH(Sheet1!F240,{"successful"},0)),"-",MAX(Sheet6!L$1:L239)+1)</f>
        <v>-</v>
      </c>
      <c r="M240">
        <f>IF(ISNA(MATCH(Sheet1!F240,{"failed","canceled"},0)),"-",MAX(Sheet6!M$1:M239)+1)</f>
        <v>119</v>
      </c>
    </row>
    <row r="241" spans="1:13" ht="16" x14ac:dyDescent="0.2">
      <c r="A241" s="16" t="str">
        <f>IFERROR(INDEX(Sheet1!F:F,MATCH(ROWS($1:240),$L:$L,0)),"")</f>
        <v>successful</v>
      </c>
      <c r="B241" s="15">
        <f>IFERROR(INDEX(Sheet1!L:L,MATCH(ROWS($1:240),$L:$L,0)),"")</f>
        <v>302</v>
      </c>
      <c r="D241" s="17" t="str">
        <f>IFERROR(INDEX(Sheet1!F:F,MATCH(ROWS($1:240),$M:$M,0)),"")</f>
        <v>failed</v>
      </c>
      <c r="E241">
        <f>IFERROR(INDEX(Sheet1!L:L,MATCH(ROWS($1:240),$M:$M,0)),"")</f>
        <v>1</v>
      </c>
      <c r="L241" t="str">
        <f>IF(ISNA(MATCH(Sheet1!F241,{"successful"},0)),"-",MAX(Sheet6!L$1:L240)+1)</f>
        <v>-</v>
      </c>
      <c r="M241">
        <f>IF(ISNA(MATCH(Sheet1!F241,{"failed","canceled"},0)),"-",MAX(Sheet6!M$1:M240)+1)</f>
        <v>120</v>
      </c>
    </row>
    <row r="242" spans="1:13" ht="16" x14ac:dyDescent="0.2">
      <c r="A242" s="16" t="str">
        <f>IFERROR(INDEX(Sheet1!F:F,MATCH(ROWS($1:241),$L:$L,0)),"")</f>
        <v>successful</v>
      </c>
      <c r="B242" s="15">
        <f>IFERROR(INDEX(Sheet1!L:L,MATCH(ROWS($1:241),$L:$L,0)),"")</f>
        <v>87</v>
      </c>
      <c r="D242" s="17" t="str">
        <f>IFERROR(INDEX(Sheet1!F:F,MATCH(ROWS($1:241),$M:$M,0)),"")</f>
        <v>failed</v>
      </c>
      <c r="E242">
        <f>IFERROR(INDEX(Sheet1!L:L,MATCH(ROWS($1:241),$M:$M,0)),"")</f>
        <v>3</v>
      </c>
      <c r="L242">
        <f>IF(ISNA(MATCH(Sheet1!F242,{"successful"},0)),"-",MAX(Sheet6!L$1:L241)+1)</f>
        <v>121</v>
      </c>
      <c r="M242" t="str">
        <f>IF(ISNA(MATCH(Sheet1!F242,{"failed","canceled"},0)),"-",MAX(Sheet6!M$1:M241)+1)</f>
        <v>-</v>
      </c>
    </row>
    <row r="243" spans="1:13" ht="16" x14ac:dyDescent="0.2">
      <c r="A243" s="16" t="str">
        <f>IFERROR(INDEX(Sheet1!F:F,MATCH(ROWS($1:242),$L:$L,0)),"")</f>
        <v>successful</v>
      </c>
      <c r="B243" s="15">
        <f>IFERROR(INDEX(Sheet1!L:L,MATCH(ROWS($1:242),$L:$L,0)),"")</f>
        <v>354</v>
      </c>
      <c r="D243" s="17" t="str">
        <f>IFERROR(INDEX(Sheet1!F:F,MATCH(ROWS($1:242),$M:$M,0)),"")</f>
        <v>failed</v>
      </c>
      <c r="E243">
        <f>IFERROR(INDEX(Sheet1!L:L,MATCH(ROWS($1:242),$M:$M,0)),"")</f>
        <v>2</v>
      </c>
      <c r="L243">
        <f>IF(ISNA(MATCH(Sheet1!F243,{"successful"},0)),"-",MAX(Sheet6!L$1:L242)+1)</f>
        <v>122</v>
      </c>
      <c r="M243" t="str">
        <f>IF(ISNA(MATCH(Sheet1!F243,{"failed","canceled"},0)),"-",MAX(Sheet6!M$1:M242)+1)</f>
        <v>-</v>
      </c>
    </row>
    <row r="244" spans="1:13" ht="16" x14ac:dyDescent="0.2">
      <c r="A244" s="16" t="str">
        <f>IFERROR(INDEX(Sheet1!F:F,MATCH(ROWS($1:243),$L:$L,0)),"")</f>
        <v>successful</v>
      </c>
      <c r="B244" s="15">
        <f>IFERROR(INDEX(Sheet1!L:L,MATCH(ROWS($1:243),$L:$L,0)),"")</f>
        <v>86</v>
      </c>
      <c r="D244" s="17" t="str">
        <f>IFERROR(INDEX(Sheet1!F:F,MATCH(ROWS($1:243),$M:$M,0)),"")</f>
        <v>failed</v>
      </c>
      <c r="E244">
        <f>IFERROR(INDEX(Sheet1!L:L,MATCH(ROWS($1:243),$M:$M,0)),"")</f>
        <v>0</v>
      </c>
      <c r="L244">
        <f>IF(ISNA(MATCH(Sheet1!F244,{"successful"},0)),"-",MAX(Sheet6!L$1:L243)+1)</f>
        <v>123</v>
      </c>
      <c r="M244" t="str">
        <f>IF(ISNA(MATCH(Sheet1!F244,{"failed","canceled"},0)),"-",MAX(Sheet6!M$1:M243)+1)</f>
        <v>-</v>
      </c>
    </row>
    <row r="245" spans="1:13" ht="16" x14ac:dyDescent="0.2">
      <c r="A245" s="16" t="str">
        <f>IFERROR(INDEX(Sheet1!F:F,MATCH(ROWS($1:244),$L:$L,0)),"")</f>
        <v>successful</v>
      </c>
      <c r="B245" s="15">
        <f>IFERROR(INDEX(Sheet1!L:L,MATCH(ROWS($1:244),$L:$L,0)),"")</f>
        <v>26</v>
      </c>
      <c r="D245" s="17" t="str">
        <f>IFERROR(INDEX(Sheet1!F:F,MATCH(ROWS($1:244),$M:$M,0)),"")</f>
        <v>failed</v>
      </c>
      <c r="E245">
        <f>IFERROR(INDEX(Sheet1!L:L,MATCH(ROWS($1:244),$M:$M,0)),"")</f>
        <v>2</v>
      </c>
      <c r="L245">
        <f>IF(ISNA(MATCH(Sheet1!F245,{"successful"},0)),"-",MAX(Sheet6!L$1:L244)+1)</f>
        <v>124</v>
      </c>
      <c r="M245" t="str">
        <f>IF(ISNA(MATCH(Sheet1!F245,{"failed","canceled"},0)),"-",MAX(Sheet6!M$1:M244)+1)</f>
        <v>-</v>
      </c>
    </row>
    <row r="246" spans="1:13" ht="16" x14ac:dyDescent="0.2">
      <c r="A246" s="16" t="str">
        <f>IFERROR(INDEX(Sheet1!F:F,MATCH(ROWS($1:245),$L:$L,0)),"")</f>
        <v>successful</v>
      </c>
      <c r="B246" s="15">
        <f>IFERROR(INDEX(Sheet1!L:L,MATCH(ROWS($1:245),$L:$L,0)),"")</f>
        <v>113</v>
      </c>
      <c r="D246" s="17" t="str">
        <f>IFERROR(INDEX(Sheet1!F:F,MATCH(ROWS($1:245),$M:$M,0)),"")</f>
        <v>failed</v>
      </c>
      <c r="E246">
        <f>IFERROR(INDEX(Sheet1!L:L,MATCH(ROWS($1:245),$M:$M,0)),"")</f>
        <v>1</v>
      </c>
      <c r="L246">
        <f>IF(ISNA(MATCH(Sheet1!F246,{"successful"},0)),"-",MAX(Sheet6!L$1:L245)+1)</f>
        <v>125</v>
      </c>
      <c r="M246" t="str">
        <f>IF(ISNA(MATCH(Sheet1!F246,{"failed","canceled"},0)),"-",MAX(Sheet6!M$1:M245)+1)</f>
        <v>-</v>
      </c>
    </row>
    <row r="247" spans="1:13" ht="16" x14ac:dyDescent="0.2">
      <c r="A247" s="16" t="str">
        <f>IFERROR(INDEX(Sheet1!F:F,MATCH(ROWS($1:246),$L:$L,0)),"")</f>
        <v>successful</v>
      </c>
      <c r="B247" s="15">
        <f>IFERROR(INDEX(Sheet1!L:L,MATCH(ROWS($1:246),$L:$L,0)),"")</f>
        <v>65</v>
      </c>
      <c r="D247" s="17" t="str">
        <f>IFERROR(INDEX(Sheet1!F:F,MATCH(ROWS($1:246),$M:$M,0)),"")</f>
        <v>failed</v>
      </c>
      <c r="E247">
        <f>IFERROR(INDEX(Sheet1!L:L,MATCH(ROWS($1:246),$M:$M,0)),"")</f>
        <v>0</v>
      </c>
      <c r="L247">
        <f>IF(ISNA(MATCH(Sheet1!F247,{"successful"},0)),"-",MAX(Sheet6!L$1:L246)+1)</f>
        <v>126</v>
      </c>
      <c r="M247" t="str">
        <f>IF(ISNA(MATCH(Sheet1!F247,{"failed","canceled"},0)),"-",MAX(Sheet6!M$1:M246)+1)</f>
        <v>-</v>
      </c>
    </row>
    <row r="248" spans="1:13" ht="16" x14ac:dyDescent="0.2">
      <c r="A248" s="16" t="str">
        <f>IFERROR(INDEX(Sheet1!F:F,MATCH(ROWS($1:247),$L:$L,0)),"")</f>
        <v>successful</v>
      </c>
      <c r="B248" s="15">
        <f>IFERROR(INDEX(Sheet1!L:L,MATCH(ROWS($1:247),$L:$L,0)),"")</f>
        <v>134</v>
      </c>
      <c r="D248" s="17" t="str">
        <f>IFERROR(INDEX(Sheet1!F:F,MATCH(ROWS($1:247),$M:$M,0)),"")</f>
        <v>failed</v>
      </c>
      <c r="E248">
        <f>IFERROR(INDEX(Sheet1!L:L,MATCH(ROWS($1:247),$M:$M,0)),"")</f>
        <v>1</v>
      </c>
      <c r="L248">
        <f>IF(ISNA(MATCH(Sheet1!F248,{"successful"},0)),"-",MAX(Sheet6!L$1:L247)+1)</f>
        <v>127</v>
      </c>
      <c r="M248" t="str">
        <f>IF(ISNA(MATCH(Sheet1!F248,{"failed","canceled"},0)),"-",MAX(Sheet6!M$1:M247)+1)</f>
        <v>-</v>
      </c>
    </row>
    <row r="249" spans="1:13" ht="16" x14ac:dyDescent="0.2">
      <c r="A249" s="16" t="str">
        <f>IFERROR(INDEX(Sheet1!F:F,MATCH(ROWS($1:248),$L:$L,0)),"")</f>
        <v>successful</v>
      </c>
      <c r="B249" s="15">
        <f>IFERROR(INDEX(Sheet1!L:L,MATCH(ROWS($1:248),$L:$L,0)),"")</f>
        <v>119</v>
      </c>
      <c r="D249" s="17" t="str">
        <f>IFERROR(INDEX(Sheet1!F:F,MATCH(ROWS($1:248),$M:$M,0)),"")</f>
        <v>failed</v>
      </c>
      <c r="E249">
        <f>IFERROR(INDEX(Sheet1!L:L,MATCH(ROWS($1:248),$M:$M,0)),"")</f>
        <v>0</v>
      </c>
      <c r="L249">
        <f>IF(ISNA(MATCH(Sheet1!F249,{"successful"},0)),"-",MAX(Sheet6!L$1:L248)+1)</f>
        <v>128</v>
      </c>
      <c r="M249" t="str">
        <f>IF(ISNA(MATCH(Sheet1!F249,{"failed","canceled"},0)),"-",MAX(Sheet6!M$1:M248)+1)</f>
        <v>-</v>
      </c>
    </row>
    <row r="250" spans="1:13" ht="16" x14ac:dyDescent="0.2">
      <c r="A250" s="16" t="str">
        <f>IFERROR(INDEX(Sheet1!F:F,MATCH(ROWS($1:249),$L:$L,0)),"")</f>
        <v>successful</v>
      </c>
      <c r="B250" s="15">
        <f>IFERROR(INDEX(Sheet1!L:L,MATCH(ROWS($1:249),$L:$L,0)),"")</f>
        <v>159</v>
      </c>
      <c r="D250" s="17" t="str">
        <f>IFERROR(INDEX(Sheet1!F:F,MATCH(ROWS($1:249),$M:$M,0)),"")</f>
        <v>failed</v>
      </c>
      <c r="E250">
        <f>IFERROR(INDEX(Sheet1!L:L,MATCH(ROWS($1:249),$M:$M,0)),"")</f>
        <v>5</v>
      </c>
      <c r="L250">
        <f>IF(ISNA(MATCH(Sheet1!F250,{"successful"},0)),"-",MAX(Sheet6!L$1:L249)+1)</f>
        <v>129</v>
      </c>
      <c r="M250" t="str">
        <f>IF(ISNA(MATCH(Sheet1!F250,{"failed","canceled"},0)),"-",MAX(Sheet6!M$1:M249)+1)</f>
        <v>-</v>
      </c>
    </row>
    <row r="251" spans="1:13" ht="16" x14ac:dyDescent="0.2">
      <c r="A251" s="16" t="str">
        <f>IFERROR(INDEX(Sheet1!F:F,MATCH(ROWS($1:250),$L:$L,0)),"")</f>
        <v>successful</v>
      </c>
      <c r="B251" s="15">
        <f>IFERROR(INDEX(Sheet1!L:L,MATCH(ROWS($1:250),$L:$L,0)),"")</f>
        <v>167</v>
      </c>
      <c r="D251" s="17" t="str">
        <f>IFERROR(INDEX(Sheet1!F:F,MATCH(ROWS($1:250),$M:$M,0)),"")</f>
        <v>failed</v>
      </c>
      <c r="E251">
        <f>IFERROR(INDEX(Sheet1!L:L,MATCH(ROWS($1:250),$M:$M,0)),"")</f>
        <v>1</v>
      </c>
      <c r="L251">
        <f>IF(ISNA(MATCH(Sheet1!F251,{"successful"},0)),"-",MAX(Sheet6!L$1:L250)+1)</f>
        <v>130</v>
      </c>
      <c r="M251" t="str">
        <f>IF(ISNA(MATCH(Sheet1!F251,{"failed","canceled"},0)),"-",MAX(Sheet6!M$1:M250)+1)</f>
        <v>-</v>
      </c>
    </row>
    <row r="252" spans="1:13" ht="16" x14ac:dyDescent="0.2">
      <c r="A252" s="16" t="str">
        <f>IFERROR(INDEX(Sheet1!F:F,MATCH(ROWS($1:251),$L:$L,0)),"")</f>
        <v>successful</v>
      </c>
      <c r="B252" s="15">
        <f>IFERROR(INDEX(Sheet1!L:L,MATCH(ROWS($1:251),$L:$L,0)),"")</f>
        <v>43</v>
      </c>
      <c r="D252" s="17" t="str">
        <f>IFERROR(INDEX(Sheet1!F:F,MATCH(ROWS($1:251),$M:$M,0)),"")</f>
        <v>failed</v>
      </c>
      <c r="E252">
        <f>IFERROR(INDEX(Sheet1!L:L,MATCH(ROWS($1:251),$M:$M,0)),"")</f>
        <v>1</v>
      </c>
      <c r="L252">
        <f>IF(ISNA(MATCH(Sheet1!F252,{"successful"},0)),"-",MAX(Sheet6!L$1:L251)+1)</f>
        <v>131</v>
      </c>
      <c r="M252" t="str">
        <f>IF(ISNA(MATCH(Sheet1!F252,{"failed","canceled"},0)),"-",MAX(Sheet6!M$1:M251)+1)</f>
        <v>-</v>
      </c>
    </row>
    <row r="253" spans="1:13" ht="16" x14ac:dyDescent="0.2">
      <c r="A253" s="16" t="str">
        <f>IFERROR(INDEX(Sheet1!F:F,MATCH(ROWS($1:252),$L:$L,0)),"")</f>
        <v>successful</v>
      </c>
      <c r="B253" s="15">
        <f>IFERROR(INDEX(Sheet1!L:L,MATCH(ROWS($1:252),$L:$L,0)),"")</f>
        <v>1062</v>
      </c>
      <c r="D253" s="17" t="str">
        <f>IFERROR(INDEX(Sheet1!F:F,MATCH(ROWS($1:252),$M:$M,0)),"")</f>
        <v>failed</v>
      </c>
      <c r="E253">
        <f>IFERROR(INDEX(Sheet1!L:L,MATCH(ROWS($1:252),$M:$M,0)),"")</f>
        <v>2</v>
      </c>
      <c r="L253">
        <f>IF(ISNA(MATCH(Sheet1!F253,{"successful"},0)),"-",MAX(Sheet6!L$1:L252)+1)</f>
        <v>132</v>
      </c>
      <c r="M253" t="str">
        <f>IF(ISNA(MATCH(Sheet1!F253,{"failed","canceled"},0)),"-",MAX(Sheet6!M$1:M252)+1)</f>
        <v>-</v>
      </c>
    </row>
    <row r="254" spans="1:13" ht="16" x14ac:dyDescent="0.2">
      <c r="A254" s="16" t="str">
        <f>IFERROR(INDEX(Sheet1!F:F,MATCH(ROWS($1:253),$L:$L,0)),"")</f>
        <v>successful</v>
      </c>
      <c r="B254" s="15">
        <f>IFERROR(INDEX(Sheet1!L:L,MATCH(ROWS($1:253),$L:$L,0)),"")</f>
        <v>9</v>
      </c>
      <c r="D254" s="17" t="str">
        <f>IFERROR(INDEX(Sheet1!F:F,MATCH(ROWS($1:253),$M:$M,0)),"")</f>
        <v>failed</v>
      </c>
      <c r="E254">
        <f>IFERROR(INDEX(Sheet1!L:L,MATCH(ROWS($1:253),$M:$M,0)),"")</f>
        <v>0</v>
      </c>
      <c r="L254">
        <f>IF(ISNA(MATCH(Sheet1!F254,{"successful"},0)),"-",MAX(Sheet6!L$1:L253)+1)</f>
        <v>133</v>
      </c>
      <c r="M254" t="str">
        <f>IF(ISNA(MATCH(Sheet1!F254,{"failed","canceled"},0)),"-",MAX(Sheet6!M$1:M253)+1)</f>
        <v>-</v>
      </c>
    </row>
    <row r="255" spans="1:13" ht="16" x14ac:dyDescent="0.2">
      <c r="A255" s="16" t="str">
        <f>IFERROR(INDEX(Sheet1!F:F,MATCH(ROWS($1:254),$L:$L,0)),"")</f>
        <v>successful</v>
      </c>
      <c r="B255" s="15">
        <f>IFERROR(INDEX(Sheet1!L:L,MATCH(ROWS($1:254),$L:$L,0)),"")</f>
        <v>89</v>
      </c>
      <c r="D255" s="17" t="str">
        <f>IFERROR(INDEX(Sheet1!F:F,MATCH(ROWS($1:254),$M:$M,0)),"")</f>
        <v>failed</v>
      </c>
      <c r="E255">
        <f>IFERROR(INDEX(Sheet1!L:L,MATCH(ROWS($1:254),$M:$M,0)),"")</f>
        <v>9</v>
      </c>
      <c r="L255">
        <f>IF(ISNA(MATCH(Sheet1!F255,{"successful"},0)),"-",MAX(Sheet6!L$1:L254)+1)</f>
        <v>134</v>
      </c>
      <c r="M255" t="str">
        <f>IF(ISNA(MATCH(Sheet1!F255,{"failed","canceled"},0)),"-",MAX(Sheet6!M$1:M254)+1)</f>
        <v>-</v>
      </c>
    </row>
    <row r="256" spans="1:13" ht="16" x14ac:dyDescent="0.2">
      <c r="A256" s="16" t="str">
        <f>IFERROR(INDEX(Sheet1!F:F,MATCH(ROWS($1:255),$L:$L,0)),"")</f>
        <v>successful</v>
      </c>
      <c r="B256" s="15">
        <f>IFERROR(INDEX(Sheet1!L:L,MATCH(ROWS($1:255),$L:$L,0)),"")</f>
        <v>174</v>
      </c>
      <c r="D256" s="17" t="str">
        <f>IFERROR(INDEX(Sheet1!F:F,MATCH(ROWS($1:255),$M:$M,0)),"")</f>
        <v>failed</v>
      </c>
      <c r="E256">
        <f>IFERROR(INDEX(Sheet1!L:L,MATCH(ROWS($1:255),$M:$M,0)),"")</f>
        <v>4</v>
      </c>
      <c r="L256">
        <f>IF(ISNA(MATCH(Sheet1!F256,{"successful"},0)),"-",MAX(Sheet6!L$1:L255)+1)</f>
        <v>135</v>
      </c>
      <c r="M256" t="str">
        <f>IF(ISNA(MATCH(Sheet1!F256,{"failed","canceled"},0)),"-",MAX(Sheet6!M$1:M255)+1)</f>
        <v>-</v>
      </c>
    </row>
    <row r="257" spans="1:13" ht="16" x14ac:dyDescent="0.2">
      <c r="A257" s="16" t="str">
        <f>IFERROR(INDEX(Sheet1!F:F,MATCH(ROWS($1:256),$L:$L,0)),"")</f>
        <v>successful</v>
      </c>
      <c r="B257" s="15">
        <f>IFERROR(INDEX(Sheet1!L:L,MATCH(ROWS($1:256),$L:$L,0)),"")</f>
        <v>14</v>
      </c>
      <c r="D257" s="17" t="str">
        <f>IFERROR(INDEX(Sheet1!F:F,MATCH(ROWS($1:256),$M:$M,0)),"")</f>
        <v>failed</v>
      </c>
      <c r="E257">
        <f>IFERROR(INDEX(Sheet1!L:L,MATCH(ROWS($1:256),$M:$M,0)),"")</f>
        <v>4</v>
      </c>
      <c r="L257">
        <f>IF(ISNA(MATCH(Sheet1!F257,{"successful"},0)),"-",MAX(Sheet6!L$1:L256)+1)</f>
        <v>136</v>
      </c>
      <c r="M257" t="str">
        <f>IF(ISNA(MATCH(Sheet1!F257,{"failed","canceled"},0)),"-",MAX(Sheet6!M$1:M256)+1)</f>
        <v>-</v>
      </c>
    </row>
    <row r="258" spans="1:13" ht="16" x14ac:dyDescent="0.2">
      <c r="A258" s="16" t="str">
        <f>IFERROR(INDEX(Sheet1!F:F,MATCH(ROWS($1:257),$L:$L,0)),"")</f>
        <v>successful</v>
      </c>
      <c r="B258" s="15">
        <f>IFERROR(INDEX(Sheet1!L:L,MATCH(ROWS($1:257),$L:$L,0)),"")</f>
        <v>48</v>
      </c>
      <c r="D258" s="17" t="str">
        <f>IFERROR(INDEX(Sheet1!F:F,MATCH(ROWS($1:257),$M:$M,0)),"")</f>
        <v>failed</v>
      </c>
      <c r="E258">
        <f>IFERROR(INDEX(Sheet1!L:L,MATCH(ROWS($1:257),$M:$M,0)),"")</f>
        <v>1</v>
      </c>
      <c r="L258">
        <f>IF(ISNA(MATCH(Sheet1!F258,{"successful"},0)),"-",MAX(Sheet6!L$1:L257)+1)</f>
        <v>137</v>
      </c>
      <c r="M258" t="str">
        <f>IF(ISNA(MATCH(Sheet1!F258,{"failed","canceled"},0)),"-",MAX(Sheet6!M$1:M257)+1)</f>
        <v>-</v>
      </c>
    </row>
    <row r="259" spans="1:13" ht="16" x14ac:dyDescent="0.2">
      <c r="A259" s="16" t="str">
        <f>IFERROR(INDEX(Sheet1!F:F,MATCH(ROWS($1:258),$L:$L,0)),"")</f>
        <v>successful</v>
      </c>
      <c r="B259" s="15">
        <f>IFERROR(INDEX(Sheet1!L:L,MATCH(ROWS($1:258),$L:$L,0)),"")</f>
        <v>133</v>
      </c>
      <c r="D259" s="17" t="str">
        <f>IFERROR(INDEX(Sheet1!F:F,MATCH(ROWS($1:258),$M:$M,0)),"")</f>
        <v>failed</v>
      </c>
      <c r="E259">
        <f>IFERROR(INDEX(Sheet1!L:L,MATCH(ROWS($1:258),$M:$M,0)),"")</f>
        <v>1</v>
      </c>
      <c r="L259">
        <f>IF(ISNA(MATCH(Sheet1!F259,{"successful"},0)),"-",MAX(Sheet6!L$1:L258)+1)</f>
        <v>138</v>
      </c>
      <c r="M259" t="str">
        <f>IF(ISNA(MATCH(Sheet1!F259,{"failed","canceled"},0)),"-",MAX(Sheet6!M$1:M258)+1)</f>
        <v>-</v>
      </c>
    </row>
    <row r="260" spans="1:13" ht="16" x14ac:dyDescent="0.2">
      <c r="A260" s="16" t="str">
        <f>IFERROR(INDEX(Sheet1!F:F,MATCH(ROWS($1:259),$L:$L,0)),"")</f>
        <v>successful</v>
      </c>
      <c r="B260" s="15">
        <f>IFERROR(INDEX(Sheet1!L:L,MATCH(ROWS($1:259),$L:$L,0)),"")</f>
        <v>83</v>
      </c>
      <c r="D260" s="17" t="str">
        <f>IFERROR(INDEX(Sheet1!F:F,MATCH(ROWS($1:259),$M:$M,0)),"")</f>
        <v>failed</v>
      </c>
      <c r="E260">
        <f>IFERROR(INDEX(Sheet1!L:L,MATCH(ROWS($1:259),$M:$M,0)),"")</f>
        <v>7</v>
      </c>
      <c r="L260">
        <f>IF(ISNA(MATCH(Sheet1!F260,{"successful"},0)),"-",MAX(Sheet6!L$1:L259)+1)</f>
        <v>139</v>
      </c>
      <c r="M260" t="str">
        <f>IF(ISNA(MATCH(Sheet1!F260,{"failed","canceled"},0)),"-",MAX(Sheet6!M$1:M259)+1)</f>
        <v>-</v>
      </c>
    </row>
    <row r="261" spans="1:13" ht="16" x14ac:dyDescent="0.2">
      <c r="A261" s="16" t="str">
        <f>IFERROR(INDEX(Sheet1!F:F,MATCH(ROWS($1:260),$L:$L,0)),"")</f>
        <v>successful</v>
      </c>
      <c r="B261" s="15">
        <f>IFERROR(INDEX(Sheet1!L:L,MATCH(ROWS($1:260),$L:$L,0)),"")</f>
        <v>149</v>
      </c>
      <c r="D261" s="17" t="str">
        <f>IFERROR(INDEX(Sheet1!F:F,MATCH(ROWS($1:260),$M:$M,0)),"")</f>
        <v>failed</v>
      </c>
      <c r="E261">
        <f>IFERROR(INDEX(Sheet1!L:L,MATCH(ROWS($1:260),$M:$M,0)),"")</f>
        <v>5</v>
      </c>
      <c r="L261">
        <f>IF(ISNA(MATCH(Sheet1!F261,{"successful"},0)),"-",MAX(Sheet6!L$1:L260)+1)</f>
        <v>140</v>
      </c>
      <c r="M261" t="str">
        <f>IF(ISNA(MATCH(Sheet1!F261,{"failed","canceled"},0)),"-",MAX(Sheet6!M$1:M260)+1)</f>
        <v>-</v>
      </c>
    </row>
    <row r="262" spans="1:13" ht="16" x14ac:dyDescent="0.2">
      <c r="A262" s="16" t="str">
        <f>IFERROR(INDEX(Sheet1!F:F,MATCH(ROWS($1:261),$L:$L,0)),"")</f>
        <v>successful</v>
      </c>
      <c r="B262" s="15">
        <f>IFERROR(INDEX(Sheet1!L:L,MATCH(ROWS($1:261),$L:$L,0)),"")</f>
        <v>49</v>
      </c>
      <c r="D262" s="17" t="str">
        <f>IFERROR(INDEX(Sheet1!F:F,MATCH(ROWS($1:261),$M:$M,0)),"")</f>
        <v>failed</v>
      </c>
      <c r="E262">
        <f>IFERROR(INDEX(Sheet1!L:L,MATCH(ROWS($1:261),$M:$M,0)),"")</f>
        <v>1</v>
      </c>
      <c r="L262">
        <f>IF(ISNA(MATCH(Sheet1!F262,{"successful"},0)),"-",MAX(Sheet6!L$1:L261)+1)</f>
        <v>141</v>
      </c>
      <c r="M262" t="str">
        <f>IF(ISNA(MATCH(Sheet1!F262,{"failed","canceled"},0)),"-",MAX(Sheet6!M$1:M261)+1)</f>
        <v>-</v>
      </c>
    </row>
    <row r="263" spans="1:13" ht="16" x14ac:dyDescent="0.2">
      <c r="A263" s="16" t="str">
        <f>IFERROR(INDEX(Sheet1!F:F,MATCH(ROWS($1:262),$L:$L,0)),"")</f>
        <v>successful</v>
      </c>
      <c r="B263" s="15">
        <f>IFERROR(INDEX(Sheet1!L:L,MATCH(ROWS($1:262),$L:$L,0)),"")</f>
        <v>251</v>
      </c>
      <c r="D263" s="17" t="str">
        <f>IFERROR(INDEX(Sheet1!F:F,MATCH(ROWS($1:262),$M:$M,0)),"")</f>
        <v>failed</v>
      </c>
      <c r="E263">
        <f>IFERROR(INDEX(Sheet1!L:L,MATCH(ROWS($1:262),$M:$M,0)),"")</f>
        <v>0</v>
      </c>
      <c r="L263">
        <f>IF(ISNA(MATCH(Sheet1!F263,{"successful"},0)),"-",MAX(Sheet6!L$1:L262)+1)</f>
        <v>142</v>
      </c>
      <c r="M263" t="str">
        <f>IF(ISNA(MATCH(Sheet1!F263,{"failed","canceled"},0)),"-",MAX(Sheet6!M$1:M262)+1)</f>
        <v>-</v>
      </c>
    </row>
    <row r="264" spans="1:13" ht="16" x14ac:dyDescent="0.2">
      <c r="A264" s="16" t="str">
        <f>IFERROR(INDEX(Sheet1!F:F,MATCH(ROWS($1:263),$L:$L,0)),"")</f>
        <v>successful</v>
      </c>
      <c r="B264" s="15">
        <f>IFERROR(INDEX(Sheet1!L:L,MATCH(ROWS($1:263),$L:$L,0)),"")</f>
        <v>22</v>
      </c>
      <c r="D264" s="17" t="str">
        <f>IFERROR(INDEX(Sheet1!F:F,MATCH(ROWS($1:263),$M:$M,0)),"")</f>
        <v>failed</v>
      </c>
      <c r="E264">
        <f>IFERROR(INDEX(Sheet1!L:L,MATCH(ROWS($1:263),$M:$M,0)),"")</f>
        <v>0</v>
      </c>
      <c r="L264">
        <f>IF(ISNA(MATCH(Sheet1!F264,{"successful"},0)),"-",MAX(Sheet6!L$1:L263)+1)</f>
        <v>143</v>
      </c>
      <c r="M264" t="str">
        <f>IF(ISNA(MATCH(Sheet1!F264,{"failed","canceled"},0)),"-",MAX(Sheet6!M$1:M263)+1)</f>
        <v>-</v>
      </c>
    </row>
    <row r="265" spans="1:13" ht="16" x14ac:dyDescent="0.2">
      <c r="A265" s="16" t="str">
        <f>IFERROR(INDEX(Sheet1!F:F,MATCH(ROWS($1:264),$L:$L,0)),"")</f>
        <v>successful</v>
      </c>
      <c r="B265" s="15">
        <f>IFERROR(INDEX(Sheet1!L:L,MATCH(ROWS($1:264),$L:$L,0)),"")</f>
        <v>48</v>
      </c>
      <c r="D265" s="17" t="str">
        <f>IFERROR(INDEX(Sheet1!F:F,MATCH(ROWS($1:264),$M:$M,0)),"")</f>
        <v>failed</v>
      </c>
      <c r="E265">
        <f>IFERROR(INDEX(Sheet1!L:L,MATCH(ROWS($1:264),$M:$M,0)),"")</f>
        <v>1</v>
      </c>
      <c r="L265">
        <f>IF(ISNA(MATCH(Sheet1!F265,{"successful"},0)),"-",MAX(Sheet6!L$1:L264)+1)</f>
        <v>144</v>
      </c>
      <c r="M265" t="str">
        <f>IF(ISNA(MATCH(Sheet1!F265,{"failed","canceled"},0)),"-",MAX(Sheet6!M$1:M264)+1)</f>
        <v>-</v>
      </c>
    </row>
    <row r="266" spans="1:13" ht="16" x14ac:dyDescent="0.2">
      <c r="A266" s="16" t="str">
        <f>IFERROR(INDEX(Sheet1!F:F,MATCH(ROWS($1:265),$L:$L,0)),"")</f>
        <v>successful</v>
      </c>
      <c r="B266" s="15">
        <f>IFERROR(INDEX(Sheet1!L:L,MATCH(ROWS($1:265),$L:$L,0)),"")</f>
        <v>383</v>
      </c>
      <c r="D266" s="17" t="str">
        <f>IFERROR(INDEX(Sheet1!F:F,MATCH(ROWS($1:265),$M:$M,0)),"")</f>
        <v>failed</v>
      </c>
      <c r="E266">
        <f>IFERROR(INDEX(Sheet1!L:L,MATCH(ROWS($1:265),$M:$M,0)),"")</f>
        <v>2</v>
      </c>
      <c r="L266">
        <f>IF(ISNA(MATCH(Sheet1!F266,{"successful"},0)),"-",MAX(Sheet6!L$1:L265)+1)</f>
        <v>145</v>
      </c>
      <c r="M266" t="str">
        <f>IF(ISNA(MATCH(Sheet1!F266,{"failed","canceled"},0)),"-",MAX(Sheet6!M$1:M265)+1)</f>
        <v>-</v>
      </c>
    </row>
    <row r="267" spans="1:13" ht="16" x14ac:dyDescent="0.2">
      <c r="A267" s="16" t="str">
        <f>IFERROR(INDEX(Sheet1!F:F,MATCH(ROWS($1:266),$L:$L,0)),"")</f>
        <v>successful</v>
      </c>
      <c r="B267" s="15">
        <f>IFERROR(INDEX(Sheet1!L:L,MATCH(ROWS($1:266),$L:$L,0)),"")</f>
        <v>237</v>
      </c>
      <c r="D267" s="17" t="str">
        <f>IFERROR(INDEX(Sheet1!F:F,MATCH(ROWS($1:266),$M:$M,0)),"")</f>
        <v>failed</v>
      </c>
      <c r="E267">
        <f>IFERROR(INDEX(Sheet1!L:L,MATCH(ROWS($1:266),$M:$M,0)),"")</f>
        <v>0</v>
      </c>
      <c r="L267">
        <f>IF(ISNA(MATCH(Sheet1!F267,{"successful"},0)),"-",MAX(Sheet6!L$1:L266)+1)</f>
        <v>146</v>
      </c>
      <c r="M267" t="str">
        <f>IF(ISNA(MATCH(Sheet1!F267,{"failed","canceled"},0)),"-",MAX(Sheet6!M$1:M266)+1)</f>
        <v>-</v>
      </c>
    </row>
    <row r="268" spans="1:13" ht="16" x14ac:dyDescent="0.2">
      <c r="A268" s="16" t="str">
        <f>IFERROR(INDEX(Sheet1!F:F,MATCH(ROWS($1:267),$L:$L,0)),"")</f>
        <v>successful</v>
      </c>
      <c r="B268" s="15">
        <f>IFERROR(INDEX(Sheet1!L:L,MATCH(ROWS($1:267),$L:$L,0)),"")</f>
        <v>13</v>
      </c>
      <c r="D268" s="17" t="str">
        <f>IFERROR(INDEX(Sheet1!F:F,MATCH(ROWS($1:267),$M:$M,0)),"")</f>
        <v>failed</v>
      </c>
      <c r="E268">
        <f>IFERROR(INDEX(Sheet1!L:L,MATCH(ROWS($1:267),$M:$M,0)),"")</f>
        <v>4</v>
      </c>
      <c r="L268">
        <f>IF(ISNA(MATCH(Sheet1!F268,{"successful"},0)),"-",MAX(Sheet6!L$1:L267)+1)</f>
        <v>147</v>
      </c>
      <c r="M268" t="str">
        <f>IF(ISNA(MATCH(Sheet1!F268,{"failed","canceled"},0)),"-",MAX(Sheet6!M$1:M267)+1)</f>
        <v>-</v>
      </c>
    </row>
    <row r="269" spans="1:13" ht="16" x14ac:dyDescent="0.2">
      <c r="A269" s="16" t="str">
        <f>IFERROR(INDEX(Sheet1!F:F,MATCH(ROWS($1:268),$L:$L,0)),"")</f>
        <v>successful</v>
      </c>
      <c r="B269" s="15">
        <f>IFERROR(INDEX(Sheet1!L:L,MATCH(ROWS($1:268),$L:$L,0)),"")</f>
        <v>562</v>
      </c>
      <c r="D269" s="17" t="str">
        <f>IFERROR(INDEX(Sheet1!F:F,MATCH(ROWS($1:268),$M:$M,0)),"")</f>
        <v>failed</v>
      </c>
      <c r="E269">
        <f>IFERROR(INDEX(Sheet1!L:L,MATCH(ROWS($1:268),$M:$M,0)),"")</f>
        <v>7</v>
      </c>
      <c r="L269">
        <f>IF(ISNA(MATCH(Sheet1!F269,{"successful"},0)),"-",MAX(Sheet6!L$1:L268)+1)</f>
        <v>148</v>
      </c>
      <c r="M269" t="str">
        <f>IF(ISNA(MATCH(Sheet1!F269,{"failed","canceled"},0)),"-",MAX(Sheet6!M$1:M268)+1)</f>
        <v>-</v>
      </c>
    </row>
    <row r="270" spans="1:13" ht="16" x14ac:dyDescent="0.2">
      <c r="A270" s="16" t="str">
        <f>IFERROR(INDEX(Sheet1!F:F,MATCH(ROWS($1:269),$L:$L,0)),"")</f>
        <v>successful</v>
      </c>
      <c r="B270" s="15">
        <f>IFERROR(INDEX(Sheet1!L:L,MATCH(ROWS($1:269),$L:$L,0)),"")</f>
        <v>71</v>
      </c>
      <c r="D270" s="17" t="str">
        <f>IFERROR(INDEX(Sheet1!F:F,MATCH(ROWS($1:269),$M:$M,0)),"")</f>
        <v>failed</v>
      </c>
      <c r="E270">
        <f>IFERROR(INDEX(Sheet1!L:L,MATCH(ROWS($1:269),$M:$M,0)),"")</f>
        <v>2</v>
      </c>
      <c r="L270">
        <f>IF(ISNA(MATCH(Sheet1!F270,{"successful"},0)),"-",MAX(Sheet6!L$1:L269)+1)</f>
        <v>149</v>
      </c>
      <c r="M270" t="str">
        <f>IF(ISNA(MATCH(Sheet1!F270,{"failed","canceled"},0)),"-",MAX(Sheet6!M$1:M269)+1)</f>
        <v>-</v>
      </c>
    </row>
    <row r="271" spans="1:13" ht="16" x14ac:dyDescent="0.2">
      <c r="A271" s="16" t="str">
        <f>IFERROR(INDEX(Sheet1!F:F,MATCH(ROWS($1:270),$L:$L,0)),"")</f>
        <v>successful</v>
      </c>
      <c r="B271" s="15">
        <f>IFERROR(INDEX(Sheet1!L:L,MATCH(ROWS($1:270),$L:$L,0)),"")</f>
        <v>1510</v>
      </c>
      <c r="D271" s="17" t="str">
        <f>IFERROR(INDEX(Sheet1!F:F,MATCH(ROWS($1:270),$M:$M,0)),"")</f>
        <v>failed</v>
      </c>
      <c r="E271">
        <f>IFERROR(INDEX(Sheet1!L:L,MATCH(ROWS($1:270),$M:$M,0)),"")</f>
        <v>1</v>
      </c>
      <c r="L271">
        <f>IF(ISNA(MATCH(Sheet1!F271,{"successful"},0)),"-",MAX(Sheet6!L$1:L270)+1)</f>
        <v>150</v>
      </c>
      <c r="M271" t="str">
        <f>IF(ISNA(MATCH(Sheet1!F271,{"failed","canceled"},0)),"-",MAX(Sheet6!M$1:M270)+1)</f>
        <v>-</v>
      </c>
    </row>
    <row r="272" spans="1:13" ht="16" x14ac:dyDescent="0.2">
      <c r="A272" s="16" t="str">
        <f>IFERROR(INDEX(Sheet1!F:F,MATCH(ROWS($1:271),$L:$L,0)),"")</f>
        <v>successful</v>
      </c>
      <c r="B272" s="15">
        <f>IFERROR(INDEX(Sheet1!L:L,MATCH(ROWS($1:271),$L:$L,0)),"")</f>
        <v>14</v>
      </c>
      <c r="D272" s="17" t="str">
        <f>IFERROR(INDEX(Sheet1!F:F,MATCH(ROWS($1:271),$M:$M,0)),"")</f>
        <v>failed</v>
      </c>
      <c r="E272">
        <f>IFERROR(INDEX(Sheet1!L:L,MATCH(ROWS($1:271),$M:$M,0)),"")</f>
        <v>9</v>
      </c>
      <c r="L272">
        <f>IF(ISNA(MATCH(Sheet1!F272,{"successful"},0)),"-",MAX(Sheet6!L$1:L271)+1)</f>
        <v>151</v>
      </c>
      <c r="M272" t="str">
        <f>IF(ISNA(MATCH(Sheet1!F272,{"failed","canceled"},0)),"-",MAX(Sheet6!M$1:M271)+1)</f>
        <v>-</v>
      </c>
    </row>
    <row r="273" spans="1:13" ht="16" x14ac:dyDescent="0.2">
      <c r="A273" s="16" t="str">
        <f>IFERROR(INDEX(Sheet1!F:F,MATCH(ROWS($1:272),$L:$L,0)),"")</f>
        <v>successful</v>
      </c>
      <c r="B273" s="15">
        <f>IFERROR(INDEX(Sheet1!L:L,MATCH(ROWS($1:272),$L:$L,0)),"")</f>
        <v>193</v>
      </c>
      <c r="D273" s="17" t="str">
        <f>IFERROR(INDEX(Sheet1!F:F,MATCH(ROWS($1:272),$M:$M,0)),"")</f>
        <v>failed</v>
      </c>
      <c r="E273">
        <f>IFERROR(INDEX(Sheet1!L:L,MATCH(ROWS($1:272),$M:$M,0)),"")</f>
        <v>2</v>
      </c>
      <c r="L273">
        <f>IF(ISNA(MATCH(Sheet1!F273,{"successful"},0)),"-",MAX(Sheet6!L$1:L272)+1)</f>
        <v>152</v>
      </c>
      <c r="M273" t="str">
        <f>IF(ISNA(MATCH(Sheet1!F273,{"failed","canceled"},0)),"-",MAX(Sheet6!M$1:M272)+1)</f>
        <v>-</v>
      </c>
    </row>
    <row r="274" spans="1:13" ht="16" x14ac:dyDescent="0.2">
      <c r="A274" s="16" t="str">
        <f>IFERROR(INDEX(Sheet1!F:F,MATCH(ROWS($1:273),$L:$L,0)),"")</f>
        <v>successful</v>
      </c>
      <c r="B274" s="15">
        <f>IFERROR(INDEX(Sheet1!L:L,MATCH(ROWS($1:273),$L:$L,0)),"")</f>
        <v>206</v>
      </c>
      <c r="D274" s="17" t="str">
        <f>IFERROR(INDEX(Sheet1!F:F,MATCH(ROWS($1:273),$M:$M,0)),"")</f>
        <v>failed</v>
      </c>
      <c r="E274">
        <f>IFERROR(INDEX(Sheet1!L:L,MATCH(ROWS($1:273),$M:$M,0)),"")</f>
        <v>1</v>
      </c>
      <c r="L274">
        <f>IF(ISNA(MATCH(Sheet1!F274,{"successful"},0)),"-",MAX(Sheet6!L$1:L273)+1)</f>
        <v>153</v>
      </c>
      <c r="M274" t="str">
        <f>IF(ISNA(MATCH(Sheet1!F274,{"failed","canceled"},0)),"-",MAX(Sheet6!M$1:M273)+1)</f>
        <v>-</v>
      </c>
    </row>
    <row r="275" spans="1:13" ht="16" x14ac:dyDescent="0.2">
      <c r="A275" s="16" t="str">
        <f>IFERROR(INDEX(Sheet1!F:F,MATCH(ROWS($1:274),$L:$L,0)),"")</f>
        <v>successful</v>
      </c>
      <c r="B275" s="15">
        <f>IFERROR(INDEX(Sheet1!L:L,MATCH(ROWS($1:274),$L:$L,0)),"")</f>
        <v>351</v>
      </c>
      <c r="D275" s="17" t="str">
        <f>IFERROR(INDEX(Sheet1!F:F,MATCH(ROWS($1:274),$M:$M,0)),"")</f>
        <v>failed</v>
      </c>
      <c r="E275">
        <f>IFERROR(INDEX(Sheet1!L:L,MATCH(ROWS($1:274),$M:$M,0)),"")</f>
        <v>7</v>
      </c>
      <c r="L275">
        <f>IF(ISNA(MATCH(Sheet1!F275,{"successful"},0)),"-",MAX(Sheet6!L$1:L274)+1)</f>
        <v>154</v>
      </c>
      <c r="M275" t="str">
        <f>IF(ISNA(MATCH(Sheet1!F275,{"failed","canceled"},0)),"-",MAX(Sheet6!M$1:M274)+1)</f>
        <v>-</v>
      </c>
    </row>
    <row r="276" spans="1:13" ht="16" x14ac:dyDescent="0.2">
      <c r="A276" s="16" t="str">
        <f>IFERROR(INDEX(Sheet1!F:F,MATCH(ROWS($1:275),$L:$L,0)),"")</f>
        <v>successful</v>
      </c>
      <c r="B276" s="15">
        <f>IFERROR(INDEX(Sheet1!L:L,MATCH(ROWS($1:275),$L:$L,0)),"")</f>
        <v>50</v>
      </c>
      <c r="D276" s="17" t="str">
        <f>IFERROR(INDEX(Sheet1!F:F,MATCH(ROWS($1:275),$M:$M,0)),"")</f>
        <v>failed</v>
      </c>
      <c r="E276">
        <f>IFERROR(INDEX(Sheet1!L:L,MATCH(ROWS($1:275),$M:$M,0)),"")</f>
        <v>2</v>
      </c>
      <c r="L276">
        <f>IF(ISNA(MATCH(Sheet1!F276,{"successful"},0)),"-",MAX(Sheet6!L$1:L275)+1)</f>
        <v>155</v>
      </c>
      <c r="M276" t="str">
        <f>IF(ISNA(MATCH(Sheet1!F276,{"failed","canceled"},0)),"-",MAX(Sheet6!M$1:M275)+1)</f>
        <v>-</v>
      </c>
    </row>
    <row r="277" spans="1:13" ht="16" x14ac:dyDescent="0.2">
      <c r="A277" s="16" t="str">
        <f>IFERROR(INDEX(Sheet1!F:F,MATCH(ROWS($1:276),$L:$L,0)),"")</f>
        <v>successful</v>
      </c>
      <c r="B277" s="15">
        <f>IFERROR(INDEX(Sheet1!L:L,MATCH(ROWS($1:276),$L:$L,0)),"")</f>
        <v>184</v>
      </c>
      <c r="D277" s="17" t="str">
        <f>IFERROR(INDEX(Sheet1!F:F,MATCH(ROWS($1:276),$M:$M,0)),"")</f>
        <v>failed</v>
      </c>
      <c r="E277">
        <f>IFERROR(INDEX(Sheet1!L:L,MATCH(ROWS($1:276),$M:$M,0)),"")</f>
        <v>8</v>
      </c>
      <c r="L277">
        <f>IF(ISNA(MATCH(Sheet1!F277,{"successful"},0)),"-",MAX(Sheet6!L$1:L276)+1)</f>
        <v>156</v>
      </c>
      <c r="M277" t="str">
        <f>IF(ISNA(MATCH(Sheet1!F277,{"failed","canceled"},0)),"-",MAX(Sheet6!M$1:M276)+1)</f>
        <v>-</v>
      </c>
    </row>
    <row r="278" spans="1:13" ht="16" x14ac:dyDescent="0.2">
      <c r="A278" s="16" t="str">
        <f>IFERROR(INDEX(Sheet1!F:F,MATCH(ROWS($1:277),$L:$L,0)),"")</f>
        <v>successful</v>
      </c>
      <c r="B278" s="15">
        <f>IFERROR(INDEX(Sheet1!L:L,MATCH(ROWS($1:277),$L:$L,0)),"")</f>
        <v>196</v>
      </c>
      <c r="D278" s="17" t="str">
        <f>IFERROR(INDEX(Sheet1!F:F,MATCH(ROWS($1:277),$M:$M,0)),"")</f>
        <v>failed</v>
      </c>
      <c r="E278">
        <f>IFERROR(INDEX(Sheet1!L:L,MATCH(ROWS($1:277),$M:$M,0)),"")</f>
        <v>2</v>
      </c>
      <c r="L278">
        <f>IF(ISNA(MATCH(Sheet1!F278,{"successful"},0)),"-",MAX(Sheet6!L$1:L277)+1)</f>
        <v>157</v>
      </c>
      <c r="M278" t="str">
        <f>IF(ISNA(MATCH(Sheet1!F278,{"failed","canceled"},0)),"-",MAX(Sheet6!M$1:M277)+1)</f>
        <v>-</v>
      </c>
    </row>
    <row r="279" spans="1:13" ht="16" x14ac:dyDescent="0.2">
      <c r="A279" s="16" t="str">
        <f>IFERROR(INDEX(Sheet1!F:F,MATCH(ROWS($1:278),$L:$L,0)),"")</f>
        <v>successful</v>
      </c>
      <c r="B279" s="15">
        <f>IFERROR(INDEX(Sheet1!L:L,MATCH(ROWS($1:278),$L:$L,0)),"")</f>
        <v>229</v>
      </c>
      <c r="D279" s="17" t="str">
        <f>IFERROR(INDEX(Sheet1!F:F,MATCH(ROWS($1:278),$M:$M,0)),"")</f>
        <v>failed</v>
      </c>
      <c r="E279">
        <f>IFERROR(INDEX(Sheet1!L:L,MATCH(ROWS($1:278),$M:$M,0)),"")</f>
        <v>2</v>
      </c>
      <c r="L279">
        <f>IF(ISNA(MATCH(Sheet1!F279,{"successful"},0)),"-",MAX(Sheet6!L$1:L278)+1)</f>
        <v>158</v>
      </c>
      <c r="M279" t="str">
        <f>IF(ISNA(MATCH(Sheet1!F279,{"failed","canceled"},0)),"-",MAX(Sheet6!M$1:M278)+1)</f>
        <v>-</v>
      </c>
    </row>
    <row r="280" spans="1:13" ht="16" x14ac:dyDescent="0.2">
      <c r="A280" s="16" t="str">
        <f>IFERROR(INDEX(Sheet1!F:F,MATCH(ROWS($1:279),$L:$L,0)),"")</f>
        <v>successful</v>
      </c>
      <c r="B280" s="15">
        <f>IFERROR(INDEX(Sheet1!L:L,MATCH(ROWS($1:279),$L:$L,0)),"")</f>
        <v>67</v>
      </c>
      <c r="D280" s="17" t="str">
        <f>IFERROR(INDEX(Sheet1!F:F,MATCH(ROWS($1:279),$M:$M,0)),"")</f>
        <v>failed</v>
      </c>
      <c r="E280">
        <f>IFERROR(INDEX(Sheet1!L:L,MATCH(ROWS($1:279),$M:$M,0)),"")</f>
        <v>7</v>
      </c>
      <c r="L280">
        <f>IF(ISNA(MATCH(Sheet1!F280,{"successful"},0)),"-",MAX(Sheet6!L$1:L279)+1)</f>
        <v>159</v>
      </c>
      <c r="M280" t="str">
        <f>IF(ISNA(MATCH(Sheet1!F280,{"failed","canceled"},0)),"-",MAX(Sheet6!M$1:M279)+1)</f>
        <v>-</v>
      </c>
    </row>
    <row r="281" spans="1:13" ht="16" x14ac:dyDescent="0.2">
      <c r="A281" s="16" t="str">
        <f>IFERROR(INDEX(Sheet1!F:F,MATCH(ROWS($1:280),$L:$L,0)),"")</f>
        <v>successful</v>
      </c>
      <c r="B281" s="15">
        <f>IFERROR(INDEX(Sheet1!L:L,MATCH(ROWS($1:280),$L:$L,0)),"")</f>
        <v>95</v>
      </c>
      <c r="D281" s="17" t="str">
        <f>IFERROR(INDEX(Sheet1!F:F,MATCH(ROWS($1:280),$M:$M,0)),"")</f>
        <v>failed</v>
      </c>
      <c r="E281">
        <f>IFERROR(INDEX(Sheet1!L:L,MATCH(ROWS($1:280),$M:$M,0)),"")</f>
        <v>2</v>
      </c>
      <c r="L281">
        <f>IF(ISNA(MATCH(Sheet1!F281,{"successful"},0)),"-",MAX(Sheet6!L$1:L280)+1)</f>
        <v>160</v>
      </c>
      <c r="M281" t="str">
        <f>IF(ISNA(MATCH(Sheet1!F281,{"failed","canceled"},0)),"-",MAX(Sheet6!M$1:M280)+1)</f>
        <v>-</v>
      </c>
    </row>
    <row r="282" spans="1:13" ht="16" x14ac:dyDescent="0.2">
      <c r="A282" s="16" t="str">
        <f>IFERROR(INDEX(Sheet1!F:F,MATCH(ROWS($1:281),$L:$L,0)),"")</f>
        <v>successful</v>
      </c>
      <c r="B282" s="15">
        <f>IFERROR(INDEX(Sheet1!L:L,MATCH(ROWS($1:281),$L:$L,0)),"")</f>
        <v>62</v>
      </c>
      <c r="D282" s="17" t="str">
        <f>IFERROR(INDEX(Sheet1!F:F,MATCH(ROWS($1:281),$M:$M,0)),"")</f>
        <v>canceled</v>
      </c>
      <c r="E282">
        <f>IFERROR(INDEX(Sheet1!L:L,MATCH(ROWS($1:281),$M:$M,0)),"")</f>
        <v>1</v>
      </c>
      <c r="L282">
        <f>IF(ISNA(MATCH(Sheet1!F282,{"successful"},0)),"-",MAX(Sheet6!L$1:L281)+1)</f>
        <v>161</v>
      </c>
      <c r="M282" t="str">
        <f>IF(ISNA(MATCH(Sheet1!F282,{"failed","canceled"},0)),"-",MAX(Sheet6!M$1:M281)+1)</f>
        <v>-</v>
      </c>
    </row>
    <row r="283" spans="1:13" ht="16" x14ac:dyDescent="0.2">
      <c r="A283" s="16" t="str">
        <f>IFERROR(INDEX(Sheet1!F:F,MATCH(ROWS($1:282),$L:$L,0)),"")</f>
        <v>successful</v>
      </c>
      <c r="B283" s="15">
        <f>IFERROR(INDEX(Sheet1!L:L,MATCH(ROWS($1:282),$L:$L,0)),"")</f>
        <v>73</v>
      </c>
      <c r="D283" s="17" t="str">
        <f>IFERROR(INDEX(Sheet1!F:F,MATCH(ROWS($1:282),$M:$M,0)),"")</f>
        <v>canceled</v>
      </c>
      <c r="E283">
        <f>IFERROR(INDEX(Sheet1!L:L,MATCH(ROWS($1:282),$M:$M,0)),"")</f>
        <v>6</v>
      </c>
      <c r="L283">
        <f>IF(ISNA(MATCH(Sheet1!F283,{"successful"},0)),"-",MAX(Sheet6!L$1:L282)+1)</f>
        <v>162</v>
      </c>
      <c r="M283" t="str">
        <f>IF(ISNA(MATCH(Sheet1!F283,{"failed","canceled"},0)),"-",MAX(Sheet6!M$1:M282)+1)</f>
        <v>-</v>
      </c>
    </row>
    <row r="284" spans="1:13" ht="16" x14ac:dyDescent="0.2">
      <c r="A284" s="16" t="str">
        <f>IFERROR(INDEX(Sheet1!F:F,MATCH(ROWS($1:283),$L:$L,0)),"")</f>
        <v>successful</v>
      </c>
      <c r="B284" s="15">
        <f>IFERROR(INDEX(Sheet1!L:L,MATCH(ROWS($1:283),$L:$L,0)),"")</f>
        <v>43</v>
      </c>
      <c r="D284" s="17" t="str">
        <f>IFERROR(INDEX(Sheet1!F:F,MATCH(ROWS($1:283),$M:$M,0)),"")</f>
        <v>canceled</v>
      </c>
      <c r="E284">
        <f>IFERROR(INDEX(Sheet1!L:L,MATCH(ROWS($1:283),$M:$M,0)),"")</f>
        <v>0</v>
      </c>
      <c r="L284">
        <f>IF(ISNA(MATCH(Sheet1!F284,{"successful"},0)),"-",MAX(Sheet6!L$1:L283)+1)</f>
        <v>163</v>
      </c>
      <c r="M284" t="str">
        <f>IF(ISNA(MATCH(Sheet1!F284,{"failed","canceled"},0)),"-",MAX(Sheet6!M$1:M283)+1)</f>
        <v>-</v>
      </c>
    </row>
    <row r="285" spans="1:13" ht="16" x14ac:dyDescent="0.2">
      <c r="A285" s="16" t="str">
        <f>IFERROR(INDEX(Sheet1!F:F,MATCH(ROWS($1:284),$L:$L,0)),"")</f>
        <v>successful</v>
      </c>
      <c r="B285" s="15">
        <f>IFERROR(INDEX(Sheet1!L:L,MATCH(ROWS($1:284),$L:$L,0)),"")</f>
        <v>70</v>
      </c>
      <c r="D285" s="17" t="str">
        <f>IFERROR(INDEX(Sheet1!F:F,MATCH(ROWS($1:284),$M:$M,0)),"")</f>
        <v>canceled</v>
      </c>
      <c r="E285">
        <f>IFERROR(INDEX(Sheet1!L:L,MATCH(ROWS($1:284),$M:$M,0)),"")</f>
        <v>13</v>
      </c>
      <c r="L285">
        <f>IF(ISNA(MATCH(Sheet1!F285,{"successful"},0)),"-",MAX(Sheet6!L$1:L284)+1)</f>
        <v>164</v>
      </c>
      <c r="M285" t="str">
        <f>IF(ISNA(MATCH(Sheet1!F285,{"failed","canceled"},0)),"-",MAX(Sheet6!M$1:M284)+1)</f>
        <v>-</v>
      </c>
    </row>
    <row r="286" spans="1:13" ht="16" x14ac:dyDescent="0.2">
      <c r="A286" s="16" t="str">
        <f>IFERROR(INDEX(Sheet1!F:F,MATCH(ROWS($1:285),$L:$L,0)),"")</f>
        <v>successful</v>
      </c>
      <c r="B286" s="15">
        <f>IFERROR(INDEX(Sheet1!L:L,MATCH(ROWS($1:285),$L:$L,0)),"")</f>
        <v>271</v>
      </c>
      <c r="D286" s="17" t="str">
        <f>IFERROR(INDEX(Sheet1!F:F,MATCH(ROWS($1:285),$M:$M,0)),"")</f>
        <v>canceled</v>
      </c>
      <c r="E286">
        <f>IFERROR(INDEX(Sheet1!L:L,MATCH(ROWS($1:285),$M:$M,0)),"")</f>
        <v>0</v>
      </c>
      <c r="L286">
        <f>IF(ISNA(MATCH(Sheet1!F286,{"successful"},0)),"-",MAX(Sheet6!L$1:L285)+1)</f>
        <v>165</v>
      </c>
      <c r="M286" t="str">
        <f>IF(ISNA(MATCH(Sheet1!F286,{"failed","canceled"},0)),"-",MAX(Sheet6!M$1:M285)+1)</f>
        <v>-</v>
      </c>
    </row>
    <row r="287" spans="1:13" ht="16" x14ac:dyDescent="0.2">
      <c r="A287" s="16" t="str">
        <f>IFERROR(INDEX(Sheet1!F:F,MATCH(ROWS($1:286),$L:$L,0)),"")</f>
        <v>successful</v>
      </c>
      <c r="B287" s="15">
        <f>IFERROR(INDEX(Sheet1!L:L,MATCH(ROWS($1:286),$L:$L,0)),"")</f>
        <v>55</v>
      </c>
      <c r="D287" s="17" t="str">
        <f>IFERROR(INDEX(Sheet1!F:F,MATCH(ROWS($1:286),$M:$M,0)),"")</f>
        <v>canceled</v>
      </c>
      <c r="E287">
        <f>IFERROR(INDEX(Sheet1!L:L,MATCH(ROWS($1:286),$M:$M,0)),"")</f>
        <v>8</v>
      </c>
      <c r="L287">
        <f>IF(ISNA(MATCH(Sheet1!F287,{"successful"},0)),"-",MAX(Sheet6!L$1:L286)+1)</f>
        <v>166</v>
      </c>
      <c r="M287" t="str">
        <f>IF(ISNA(MATCH(Sheet1!F287,{"failed","canceled"},0)),"-",MAX(Sheet6!M$1:M286)+1)</f>
        <v>-</v>
      </c>
    </row>
    <row r="288" spans="1:13" ht="16" x14ac:dyDescent="0.2">
      <c r="A288" s="16" t="str">
        <f>IFERROR(INDEX(Sheet1!F:F,MATCH(ROWS($1:287),$L:$L,0)),"")</f>
        <v>successful</v>
      </c>
      <c r="B288" s="15">
        <f>IFERROR(INDEX(Sheet1!L:L,MATCH(ROWS($1:287),$L:$L,0)),"")</f>
        <v>35</v>
      </c>
      <c r="D288" s="17" t="str">
        <f>IFERROR(INDEX(Sheet1!F:F,MATCH(ROWS($1:287),$M:$M,0)),"")</f>
        <v>canceled</v>
      </c>
      <c r="E288">
        <f>IFERROR(INDEX(Sheet1!L:L,MATCH(ROWS($1:287),$M:$M,0)),"")</f>
        <v>1</v>
      </c>
      <c r="L288">
        <f>IF(ISNA(MATCH(Sheet1!F288,{"successful"},0)),"-",MAX(Sheet6!L$1:L287)+1)</f>
        <v>167</v>
      </c>
      <c r="M288" t="str">
        <f>IF(ISNA(MATCH(Sheet1!F288,{"failed","canceled"},0)),"-",MAX(Sheet6!M$1:M287)+1)</f>
        <v>-</v>
      </c>
    </row>
    <row r="289" spans="1:13" ht="16" x14ac:dyDescent="0.2">
      <c r="A289" s="16" t="str">
        <f>IFERROR(INDEX(Sheet1!F:F,MATCH(ROWS($1:288),$L:$L,0)),"")</f>
        <v>successful</v>
      </c>
      <c r="B289" s="15">
        <f>IFERROR(INDEX(Sheet1!L:L,MATCH(ROWS($1:288),$L:$L,0)),"")</f>
        <v>22</v>
      </c>
      <c r="D289" s="17" t="str">
        <f>IFERROR(INDEX(Sheet1!F:F,MATCH(ROWS($1:288),$M:$M,0)),"")</f>
        <v>canceled</v>
      </c>
      <c r="E289">
        <f>IFERROR(INDEX(Sheet1!L:L,MATCH(ROWS($1:288),$M:$M,0)),"")</f>
        <v>0</v>
      </c>
      <c r="L289">
        <f>IF(ISNA(MATCH(Sheet1!F289,{"successful"},0)),"-",MAX(Sheet6!L$1:L288)+1)</f>
        <v>168</v>
      </c>
      <c r="M289" t="str">
        <f>IF(ISNA(MATCH(Sheet1!F289,{"failed","canceled"},0)),"-",MAX(Sheet6!M$1:M288)+1)</f>
        <v>-</v>
      </c>
    </row>
    <row r="290" spans="1:13" ht="16" x14ac:dyDescent="0.2">
      <c r="A290" s="16" t="str">
        <f>IFERROR(INDEX(Sheet1!F:F,MATCH(ROWS($1:289),$L:$L,0)),"")</f>
        <v>successful</v>
      </c>
      <c r="B290" s="15">
        <f>IFERROR(INDEX(Sheet1!L:L,MATCH(ROWS($1:289),$L:$L,0)),"")</f>
        <v>38</v>
      </c>
      <c r="D290" s="17" t="str">
        <f>IFERROR(INDEX(Sheet1!F:F,MATCH(ROWS($1:289),$M:$M,0)),"")</f>
        <v>canceled</v>
      </c>
      <c r="E290">
        <f>IFERROR(INDEX(Sheet1!L:L,MATCH(ROWS($1:289),$M:$M,0)),"")</f>
        <v>5</v>
      </c>
      <c r="L290">
        <f>IF(ISNA(MATCH(Sheet1!F290,{"successful"},0)),"-",MAX(Sheet6!L$1:L289)+1)</f>
        <v>169</v>
      </c>
      <c r="M290" t="str">
        <f>IF(ISNA(MATCH(Sheet1!F290,{"failed","canceled"},0)),"-",MAX(Sheet6!M$1:M289)+1)</f>
        <v>-</v>
      </c>
    </row>
    <row r="291" spans="1:13" ht="16" x14ac:dyDescent="0.2">
      <c r="A291" s="16" t="str">
        <f>IFERROR(INDEX(Sheet1!F:F,MATCH(ROWS($1:290),$L:$L,0)),"")</f>
        <v>successful</v>
      </c>
      <c r="B291" s="15">
        <f>IFERROR(INDEX(Sheet1!L:L,MATCH(ROWS($1:290),$L:$L,0)),"")</f>
        <v>15</v>
      </c>
      <c r="D291" s="17" t="str">
        <f>IFERROR(INDEX(Sheet1!F:F,MATCH(ROWS($1:290),$M:$M,0)),"")</f>
        <v>canceled</v>
      </c>
      <c r="E291">
        <f>IFERROR(INDEX(Sheet1!L:L,MATCH(ROWS($1:290),$M:$M,0)),"")</f>
        <v>1</v>
      </c>
      <c r="L291">
        <f>IF(ISNA(MATCH(Sheet1!F291,{"successful"},0)),"-",MAX(Sheet6!L$1:L290)+1)</f>
        <v>170</v>
      </c>
      <c r="M291" t="str">
        <f>IF(ISNA(MATCH(Sheet1!F291,{"failed","canceled"},0)),"-",MAX(Sheet6!M$1:M290)+1)</f>
        <v>-</v>
      </c>
    </row>
    <row r="292" spans="1:13" ht="16" x14ac:dyDescent="0.2">
      <c r="A292" s="16" t="str">
        <f>IFERROR(INDEX(Sheet1!F:F,MATCH(ROWS($1:291),$L:$L,0)),"")</f>
        <v>successful</v>
      </c>
      <c r="B292" s="15">
        <f>IFERROR(INDEX(Sheet1!L:L,MATCH(ROWS($1:291),$L:$L,0)),"")</f>
        <v>7</v>
      </c>
      <c r="D292" s="17" t="str">
        <f>IFERROR(INDEX(Sheet1!F:F,MATCH(ROWS($1:291),$M:$M,0)),"")</f>
        <v>canceled</v>
      </c>
      <c r="E292">
        <f>IFERROR(INDEX(Sheet1!L:L,MATCH(ROWS($1:291),$M:$M,0)),"")</f>
        <v>0</v>
      </c>
      <c r="L292">
        <f>IF(ISNA(MATCH(Sheet1!F292,{"successful"},0)),"-",MAX(Sheet6!L$1:L291)+1)</f>
        <v>171</v>
      </c>
      <c r="M292" t="str">
        <f>IF(ISNA(MATCH(Sheet1!F292,{"failed","canceled"},0)),"-",MAX(Sheet6!M$1:M291)+1)</f>
        <v>-</v>
      </c>
    </row>
    <row r="293" spans="1:13" ht="16" x14ac:dyDescent="0.2">
      <c r="A293" s="16" t="str">
        <f>IFERROR(INDEX(Sheet1!F:F,MATCH(ROWS($1:292),$L:$L,0)),"")</f>
        <v>successful</v>
      </c>
      <c r="B293" s="15">
        <f>IFERROR(INDEX(Sheet1!L:L,MATCH(ROWS($1:292),$L:$L,0)),"")</f>
        <v>241</v>
      </c>
      <c r="D293" s="17" t="str">
        <f>IFERROR(INDEX(Sheet1!F:F,MATCH(ROWS($1:292),$M:$M,0)),"")</f>
        <v>canceled</v>
      </c>
      <c r="E293">
        <f>IFERROR(INDEX(Sheet1!L:L,MATCH(ROWS($1:292),$M:$M,0)),"")</f>
        <v>0</v>
      </c>
      <c r="L293">
        <f>IF(ISNA(MATCH(Sheet1!F293,{"successful"},0)),"-",MAX(Sheet6!L$1:L292)+1)</f>
        <v>172</v>
      </c>
      <c r="M293" t="str">
        <f>IF(ISNA(MATCH(Sheet1!F293,{"failed","canceled"},0)),"-",MAX(Sheet6!M$1:M292)+1)</f>
        <v>-</v>
      </c>
    </row>
    <row r="294" spans="1:13" ht="16" x14ac:dyDescent="0.2">
      <c r="A294" s="16" t="str">
        <f>IFERROR(INDEX(Sheet1!F:F,MATCH(ROWS($1:293),$L:$L,0)),"")</f>
        <v>successful</v>
      </c>
      <c r="B294" s="15">
        <f>IFERROR(INDEX(Sheet1!L:L,MATCH(ROWS($1:293),$L:$L,0)),"")</f>
        <v>55</v>
      </c>
      <c r="D294" s="17" t="str">
        <f>IFERROR(INDEX(Sheet1!F:F,MATCH(ROWS($1:293),$M:$M,0)),"")</f>
        <v>canceled</v>
      </c>
      <c r="E294">
        <f>IFERROR(INDEX(Sheet1!L:L,MATCH(ROWS($1:293),$M:$M,0)),"")</f>
        <v>0</v>
      </c>
      <c r="L294">
        <f>IF(ISNA(MATCH(Sheet1!F294,{"successful"},0)),"-",MAX(Sheet6!L$1:L293)+1)</f>
        <v>173</v>
      </c>
      <c r="M294" t="str">
        <f>IF(ISNA(MATCH(Sheet1!F294,{"failed","canceled"},0)),"-",MAX(Sheet6!M$1:M293)+1)</f>
        <v>-</v>
      </c>
    </row>
    <row r="295" spans="1:13" ht="16" x14ac:dyDescent="0.2">
      <c r="A295" s="16" t="str">
        <f>IFERROR(INDEX(Sheet1!F:F,MATCH(ROWS($1:294),$L:$L,0)),"")</f>
        <v>successful</v>
      </c>
      <c r="B295" s="15">
        <f>IFERROR(INDEX(Sheet1!L:L,MATCH(ROWS($1:294),$L:$L,0)),"")</f>
        <v>171</v>
      </c>
      <c r="D295" s="17" t="str">
        <f>IFERROR(INDEX(Sheet1!F:F,MATCH(ROWS($1:294),$M:$M,0)),"")</f>
        <v>canceled</v>
      </c>
      <c r="E295">
        <f>IFERROR(INDEX(Sheet1!L:L,MATCH(ROWS($1:294),$M:$M,0)),"")</f>
        <v>121</v>
      </c>
      <c r="L295">
        <f>IF(ISNA(MATCH(Sheet1!F295,{"successful"},0)),"-",MAX(Sheet6!L$1:L294)+1)</f>
        <v>174</v>
      </c>
      <c r="M295" t="str">
        <f>IF(ISNA(MATCH(Sheet1!F295,{"failed","canceled"},0)),"-",MAX(Sheet6!M$1:M294)+1)</f>
        <v>-</v>
      </c>
    </row>
    <row r="296" spans="1:13" ht="16" x14ac:dyDescent="0.2">
      <c r="A296" s="16" t="str">
        <f>IFERROR(INDEX(Sheet1!F:F,MATCH(ROWS($1:295),$L:$L,0)),"")</f>
        <v>successful</v>
      </c>
      <c r="B296" s="15">
        <f>IFERROR(INDEX(Sheet1!L:L,MATCH(ROWS($1:295),$L:$L,0)),"")</f>
        <v>208</v>
      </c>
      <c r="D296" s="17" t="str">
        <f>IFERROR(INDEX(Sheet1!F:F,MATCH(ROWS($1:295),$M:$M,0)),"")</f>
        <v>canceled</v>
      </c>
      <c r="E296">
        <f>IFERROR(INDEX(Sheet1!L:L,MATCH(ROWS($1:295),$M:$M,0)),"")</f>
        <v>0</v>
      </c>
      <c r="L296">
        <f>IF(ISNA(MATCH(Sheet1!F296,{"successful"},0)),"-",MAX(Sheet6!L$1:L295)+1)</f>
        <v>175</v>
      </c>
      <c r="M296" t="str">
        <f>IF(ISNA(MATCH(Sheet1!F296,{"failed","canceled"},0)),"-",MAX(Sheet6!M$1:M295)+1)</f>
        <v>-</v>
      </c>
    </row>
    <row r="297" spans="1:13" ht="16" x14ac:dyDescent="0.2">
      <c r="A297" s="16" t="str">
        <f>IFERROR(INDEX(Sheet1!F:F,MATCH(ROWS($1:296),$L:$L,0)),"")</f>
        <v>successful</v>
      </c>
      <c r="B297" s="15">
        <f>IFERROR(INDEX(Sheet1!L:L,MATCH(ROWS($1:296),$L:$L,0)),"")</f>
        <v>21</v>
      </c>
      <c r="D297" s="17" t="str">
        <f>IFERROR(INDEX(Sheet1!F:F,MATCH(ROWS($1:296),$M:$M,0)),"")</f>
        <v>canceled</v>
      </c>
      <c r="E297">
        <f>IFERROR(INDEX(Sheet1!L:L,MATCH(ROWS($1:296),$M:$M,0)),"")</f>
        <v>0</v>
      </c>
      <c r="L297">
        <f>IF(ISNA(MATCH(Sheet1!F297,{"successful"},0)),"-",MAX(Sheet6!L$1:L296)+1)</f>
        <v>176</v>
      </c>
      <c r="M297" t="str">
        <f>IF(ISNA(MATCH(Sheet1!F297,{"failed","canceled"},0)),"-",MAX(Sheet6!M$1:M296)+1)</f>
        <v>-</v>
      </c>
    </row>
    <row r="298" spans="1:13" ht="16" x14ac:dyDescent="0.2">
      <c r="A298" s="16" t="str">
        <f>IFERROR(INDEX(Sheet1!F:F,MATCH(ROWS($1:297),$L:$L,0)),"")</f>
        <v>successful</v>
      </c>
      <c r="B298" s="15">
        <f>IFERROR(INDEX(Sheet1!L:L,MATCH(ROWS($1:297),$L:$L,0)),"")</f>
        <v>25</v>
      </c>
      <c r="D298" s="17" t="str">
        <f>IFERROR(INDEX(Sheet1!F:F,MATCH(ROWS($1:297),$M:$M,0)),"")</f>
        <v>canceled</v>
      </c>
      <c r="E298">
        <f>IFERROR(INDEX(Sheet1!L:L,MATCH(ROWS($1:297),$M:$M,0)),"")</f>
        <v>0</v>
      </c>
      <c r="L298">
        <f>IF(ISNA(MATCH(Sheet1!F298,{"successful"},0)),"-",MAX(Sheet6!L$1:L297)+1)</f>
        <v>177</v>
      </c>
      <c r="M298" t="str">
        <f>IF(ISNA(MATCH(Sheet1!F298,{"failed","canceled"},0)),"-",MAX(Sheet6!M$1:M297)+1)</f>
        <v>-</v>
      </c>
    </row>
    <row r="299" spans="1:13" ht="16" x14ac:dyDescent="0.2">
      <c r="A299" s="16" t="str">
        <f>IFERROR(INDEX(Sheet1!F:F,MATCH(ROWS($1:298),$L:$L,0)),"")</f>
        <v>successful</v>
      </c>
      <c r="B299" s="15">
        <f>IFERROR(INDEX(Sheet1!L:L,MATCH(ROWS($1:298),$L:$L,0)),"")</f>
        <v>52</v>
      </c>
      <c r="D299" s="17" t="str">
        <f>IFERROR(INDEX(Sheet1!F:F,MATCH(ROWS($1:298),$M:$M,0)),"")</f>
        <v>canceled</v>
      </c>
      <c r="E299">
        <f>IFERROR(INDEX(Sheet1!L:L,MATCH(ROWS($1:298),$M:$M,0)),"")</f>
        <v>3</v>
      </c>
      <c r="L299">
        <f>IF(ISNA(MATCH(Sheet1!F299,{"successful"},0)),"-",MAX(Sheet6!L$1:L298)+1)</f>
        <v>178</v>
      </c>
      <c r="M299" t="str">
        <f>IF(ISNA(MATCH(Sheet1!F299,{"failed","canceled"},0)),"-",MAX(Sheet6!M$1:M298)+1)</f>
        <v>-</v>
      </c>
    </row>
    <row r="300" spans="1:13" ht="16" x14ac:dyDescent="0.2">
      <c r="A300" s="16" t="str">
        <f>IFERROR(INDEX(Sheet1!F:F,MATCH(ROWS($1:299),$L:$L,0)),"")</f>
        <v>successful</v>
      </c>
      <c r="B300" s="15">
        <f>IFERROR(INDEX(Sheet1!L:L,MATCH(ROWS($1:299),$L:$L,0)),"")</f>
        <v>104</v>
      </c>
      <c r="D300" s="17" t="str">
        <f>IFERROR(INDEX(Sheet1!F:F,MATCH(ROWS($1:299),$M:$M,0)),"")</f>
        <v>canceled</v>
      </c>
      <c r="E300">
        <f>IFERROR(INDEX(Sheet1!L:L,MATCH(ROWS($1:299),$M:$M,0)),"")</f>
        <v>0</v>
      </c>
      <c r="L300">
        <f>IF(ISNA(MATCH(Sheet1!F300,{"successful"},0)),"-",MAX(Sheet6!L$1:L299)+1)</f>
        <v>179</v>
      </c>
      <c r="M300" t="str">
        <f>IF(ISNA(MATCH(Sheet1!F300,{"failed","canceled"},0)),"-",MAX(Sheet6!M$1:M299)+1)</f>
        <v>-</v>
      </c>
    </row>
    <row r="301" spans="1:13" ht="16" x14ac:dyDescent="0.2">
      <c r="A301" s="16" t="str">
        <f>IFERROR(INDEX(Sheet1!F:F,MATCH(ROWS($1:300),$L:$L,0)),"")</f>
        <v>successful</v>
      </c>
      <c r="B301" s="15">
        <f>IFERROR(INDEX(Sheet1!L:L,MATCH(ROWS($1:300),$L:$L,0)),"")</f>
        <v>73</v>
      </c>
      <c r="D301" s="17" t="str">
        <f>IFERROR(INDEX(Sheet1!F:F,MATCH(ROWS($1:300),$M:$M,0)),"")</f>
        <v>canceled</v>
      </c>
      <c r="E301">
        <f>IFERROR(INDEX(Sheet1!L:L,MATCH(ROWS($1:300),$M:$M,0)),"")</f>
        <v>1</v>
      </c>
      <c r="L301">
        <f>IF(ISNA(MATCH(Sheet1!F301,{"successful"},0)),"-",MAX(Sheet6!L$1:L300)+1)</f>
        <v>180</v>
      </c>
      <c r="M301" t="str">
        <f>IF(ISNA(MATCH(Sheet1!F301,{"failed","canceled"},0)),"-",MAX(Sheet6!M$1:M300)+1)</f>
        <v>-</v>
      </c>
    </row>
    <row r="302" spans="1:13" ht="16" x14ac:dyDescent="0.2">
      <c r="A302" s="16" t="str">
        <f>IFERROR(INDEX(Sheet1!F:F,MATCH(ROWS($1:301),$L:$L,0)),"")</f>
        <v>successful</v>
      </c>
      <c r="B302" s="15">
        <f>IFERROR(INDEX(Sheet1!L:L,MATCH(ROWS($1:301),$L:$L,0)),"")</f>
        <v>34</v>
      </c>
      <c r="D302" s="17" t="str">
        <f>IFERROR(INDEX(Sheet1!F:F,MATCH(ROWS($1:301),$M:$M,0)),"")</f>
        <v>canceled</v>
      </c>
      <c r="E302">
        <f>IFERROR(INDEX(Sheet1!L:L,MATCH(ROWS($1:301),$M:$M,0)),"")</f>
        <v>1</v>
      </c>
      <c r="L302">
        <f>IF(ISNA(MATCH(Sheet1!F302,{"successful"},0)),"-",MAX(Sheet6!L$1:L301)+1)</f>
        <v>181</v>
      </c>
      <c r="M302" t="str">
        <f>IF(ISNA(MATCH(Sheet1!F302,{"failed","canceled"},0)),"-",MAX(Sheet6!M$1:M301)+1)</f>
        <v>-</v>
      </c>
    </row>
    <row r="303" spans="1:13" ht="16" x14ac:dyDescent="0.2">
      <c r="A303" s="16" t="str">
        <f>IFERROR(INDEX(Sheet1!F:F,MATCH(ROWS($1:302),$L:$L,0)),"")</f>
        <v>successful</v>
      </c>
      <c r="B303" s="15">
        <f>IFERROR(INDEX(Sheet1!L:L,MATCH(ROWS($1:302),$L:$L,0)),"")</f>
        <v>56</v>
      </c>
      <c r="D303" s="17" t="str">
        <f>IFERROR(INDEX(Sheet1!F:F,MATCH(ROWS($1:302),$M:$M,0)),"")</f>
        <v>canceled</v>
      </c>
      <c r="E303">
        <f>IFERROR(INDEX(Sheet1!L:L,MATCH(ROWS($1:302),$M:$M,0)),"")</f>
        <v>3</v>
      </c>
      <c r="L303">
        <f>IF(ISNA(MATCH(Sheet1!F303,{"successful"},0)),"-",MAX(Sheet6!L$1:L302)+1)</f>
        <v>182</v>
      </c>
      <c r="M303" t="str">
        <f>IF(ISNA(MATCH(Sheet1!F303,{"failed","canceled"},0)),"-",MAX(Sheet6!M$1:M302)+1)</f>
        <v>-</v>
      </c>
    </row>
    <row r="304" spans="1:13" ht="16" x14ac:dyDescent="0.2">
      <c r="A304" s="16" t="str">
        <f>IFERROR(INDEX(Sheet1!F:F,MATCH(ROWS($1:303),$L:$L,0)),"")</f>
        <v>successful</v>
      </c>
      <c r="B304" s="15">
        <f>IFERROR(INDEX(Sheet1!L:L,MATCH(ROWS($1:303),$L:$L,0)),"")</f>
        <v>31</v>
      </c>
      <c r="D304" s="17" t="str">
        <f>IFERROR(INDEX(Sheet1!F:F,MATCH(ROWS($1:303),$M:$M,0)),"")</f>
        <v>canceled</v>
      </c>
      <c r="E304">
        <f>IFERROR(INDEX(Sheet1!L:L,MATCH(ROWS($1:303),$M:$M,0)),"")</f>
        <v>9</v>
      </c>
      <c r="L304">
        <f>IF(ISNA(MATCH(Sheet1!F304,{"successful"},0)),"-",MAX(Sheet6!L$1:L303)+1)</f>
        <v>183</v>
      </c>
      <c r="M304" t="str">
        <f>IF(ISNA(MATCH(Sheet1!F304,{"failed","canceled"},0)),"-",MAX(Sheet6!M$1:M303)+1)</f>
        <v>-</v>
      </c>
    </row>
    <row r="305" spans="1:13" ht="16" x14ac:dyDescent="0.2">
      <c r="A305" s="16" t="str">
        <f>IFERROR(INDEX(Sheet1!F:F,MATCH(ROWS($1:304),$L:$L,0)),"")</f>
        <v>successful</v>
      </c>
      <c r="B305" s="15">
        <f>IFERROR(INDEX(Sheet1!L:L,MATCH(ROWS($1:304),$L:$L,0)),"")</f>
        <v>84</v>
      </c>
      <c r="D305" s="17" t="str">
        <f>IFERROR(INDEX(Sheet1!F:F,MATCH(ROWS($1:304),$M:$M,0)),"")</f>
        <v>canceled</v>
      </c>
      <c r="E305">
        <f>IFERROR(INDEX(Sheet1!L:L,MATCH(ROWS($1:304),$M:$M,0)),"")</f>
        <v>0</v>
      </c>
      <c r="L305">
        <f>IF(ISNA(MATCH(Sheet1!F305,{"successful"},0)),"-",MAX(Sheet6!L$1:L304)+1)</f>
        <v>184</v>
      </c>
      <c r="M305" t="str">
        <f>IF(ISNA(MATCH(Sheet1!F305,{"failed","canceled"},0)),"-",MAX(Sheet6!M$1:M304)+1)</f>
        <v>-</v>
      </c>
    </row>
    <row r="306" spans="1:13" ht="16" x14ac:dyDescent="0.2">
      <c r="A306" s="16" t="str">
        <f>IFERROR(INDEX(Sheet1!F:F,MATCH(ROWS($1:305),$L:$L,0)),"")</f>
        <v>successful</v>
      </c>
      <c r="B306" s="15">
        <f>IFERROR(INDEX(Sheet1!L:L,MATCH(ROWS($1:305),$L:$L,0)),"")</f>
        <v>130</v>
      </c>
      <c r="D306" s="17" t="str">
        <f>IFERROR(INDEX(Sheet1!F:F,MATCH(ROWS($1:305),$M:$M,0)),"")</f>
        <v>canceled</v>
      </c>
      <c r="E306">
        <f>IFERROR(INDEX(Sheet1!L:L,MATCH(ROWS($1:305),$M:$M,0)),"")</f>
        <v>0</v>
      </c>
      <c r="L306">
        <f>IF(ISNA(MATCH(Sheet1!F306,{"successful"},0)),"-",MAX(Sheet6!L$1:L305)+1)</f>
        <v>185</v>
      </c>
      <c r="M306" t="str">
        <f>IF(ISNA(MATCH(Sheet1!F306,{"failed","canceled"},0)),"-",MAX(Sheet6!M$1:M305)+1)</f>
        <v>-</v>
      </c>
    </row>
    <row r="307" spans="1:13" ht="16" x14ac:dyDescent="0.2">
      <c r="A307" s="16" t="str">
        <f>IFERROR(INDEX(Sheet1!F:F,MATCH(ROWS($1:306),$L:$L,0)),"")</f>
        <v>successful</v>
      </c>
      <c r="B307" s="15">
        <f>IFERROR(INDEX(Sheet1!L:L,MATCH(ROWS($1:306),$L:$L,0)),"")</f>
        <v>12</v>
      </c>
      <c r="D307" s="17" t="str">
        <f>IFERROR(INDEX(Sheet1!F:F,MATCH(ROWS($1:306),$M:$M,0)),"")</f>
        <v>canceled</v>
      </c>
      <c r="E307">
        <f>IFERROR(INDEX(Sheet1!L:L,MATCH(ROWS($1:306),$M:$M,0)),"")</f>
        <v>0</v>
      </c>
      <c r="L307">
        <f>IF(ISNA(MATCH(Sheet1!F307,{"successful"},0)),"-",MAX(Sheet6!L$1:L306)+1)</f>
        <v>186</v>
      </c>
      <c r="M307" t="str">
        <f>IF(ISNA(MATCH(Sheet1!F307,{"failed","canceled"},0)),"-",MAX(Sheet6!M$1:M306)+1)</f>
        <v>-</v>
      </c>
    </row>
    <row r="308" spans="1:13" ht="16" x14ac:dyDescent="0.2">
      <c r="A308" s="16" t="str">
        <f>IFERROR(INDEX(Sheet1!F:F,MATCH(ROWS($1:307),$L:$L,0)),"")</f>
        <v>successful</v>
      </c>
      <c r="B308" s="15">
        <f>IFERROR(INDEX(Sheet1!L:L,MATCH(ROWS($1:307),$L:$L,0)),"")</f>
        <v>23</v>
      </c>
      <c r="D308" s="17" t="str">
        <f>IFERROR(INDEX(Sheet1!F:F,MATCH(ROWS($1:307),$M:$M,0)),"")</f>
        <v>canceled</v>
      </c>
      <c r="E308">
        <f>IFERROR(INDEX(Sheet1!L:L,MATCH(ROWS($1:307),$M:$M,0)),"")</f>
        <v>39</v>
      </c>
      <c r="L308">
        <f>IF(ISNA(MATCH(Sheet1!F308,{"successful"},0)),"-",MAX(Sheet6!L$1:L307)+1)</f>
        <v>187</v>
      </c>
      <c r="M308" t="str">
        <f>IF(ISNA(MATCH(Sheet1!F308,{"failed","canceled"},0)),"-",MAX(Sheet6!M$1:M307)+1)</f>
        <v>-</v>
      </c>
    </row>
    <row r="309" spans="1:13" ht="16" x14ac:dyDescent="0.2">
      <c r="A309" s="16" t="str">
        <f>IFERROR(INDEX(Sheet1!F:F,MATCH(ROWS($1:308),$L:$L,0)),"")</f>
        <v>successful</v>
      </c>
      <c r="B309" s="15">
        <f>IFERROR(INDEX(Sheet1!L:L,MATCH(ROWS($1:308),$L:$L,0)),"")</f>
        <v>158</v>
      </c>
      <c r="D309" s="17" t="str">
        <f>IFERROR(INDEX(Sheet1!F:F,MATCH(ROWS($1:308),$M:$M,0)),"")</f>
        <v>canceled</v>
      </c>
      <c r="E309">
        <f>IFERROR(INDEX(Sheet1!L:L,MATCH(ROWS($1:308),$M:$M,0)),"")</f>
        <v>1</v>
      </c>
      <c r="L309">
        <f>IF(ISNA(MATCH(Sheet1!F309,{"successful"},0)),"-",MAX(Sheet6!L$1:L308)+1)</f>
        <v>188</v>
      </c>
      <c r="M309" t="str">
        <f>IF(ISNA(MATCH(Sheet1!F309,{"failed","canceled"},0)),"-",MAX(Sheet6!M$1:M308)+1)</f>
        <v>-</v>
      </c>
    </row>
    <row r="310" spans="1:13" ht="16" x14ac:dyDescent="0.2">
      <c r="A310" s="16" t="str">
        <f>IFERROR(INDEX(Sheet1!F:F,MATCH(ROWS($1:309),$L:$L,0)),"")</f>
        <v>successful</v>
      </c>
      <c r="B310" s="15">
        <f>IFERROR(INDEX(Sheet1!L:L,MATCH(ROWS($1:309),$L:$L,0)),"")</f>
        <v>30</v>
      </c>
      <c r="D310" s="17" t="str">
        <f>IFERROR(INDEX(Sheet1!F:F,MATCH(ROWS($1:309),$M:$M,0)),"")</f>
        <v>canceled</v>
      </c>
      <c r="E310">
        <f>IFERROR(INDEX(Sheet1!L:L,MATCH(ROWS($1:309),$M:$M,0)),"")</f>
        <v>0</v>
      </c>
      <c r="L310">
        <f>IF(ISNA(MATCH(Sheet1!F310,{"successful"},0)),"-",MAX(Sheet6!L$1:L309)+1)</f>
        <v>189</v>
      </c>
      <c r="M310" t="str">
        <f>IF(ISNA(MATCH(Sheet1!F310,{"failed","canceled"},0)),"-",MAX(Sheet6!M$1:M309)+1)</f>
        <v>-</v>
      </c>
    </row>
    <row r="311" spans="1:13" ht="16" x14ac:dyDescent="0.2">
      <c r="A311" s="16" t="str">
        <f>IFERROR(INDEX(Sheet1!F:F,MATCH(ROWS($1:310),$L:$L,0)),"")</f>
        <v>successful</v>
      </c>
      <c r="B311" s="15">
        <f>IFERROR(INDEX(Sheet1!L:L,MATCH(ROWS($1:310),$L:$L,0)),"")</f>
        <v>18</v>
      </c>
      <c r="D311" s="17" t="str">
        <f>IFERROR(INDEX(Sheet1!F:F,MATCH(ROWS($1:310),$M:$M,0)),"")</f>
        <v>canceled</v>
      </c>
      <c r="E311">
        <f>IFERROR(INDEX(Sheet1!L:L,MATCH(ROWS($1:310),$M:$M,0)),"")</f>
        <v>3</v>
      </c>
      <c r="L311">
        <f>IF(ISNA(MATCH(Sheet1!F311,{"successful"},0)),"-",MAX(Sheet6!L$1:L310)+1)</f>
        <v>190</v>
      </c>
      <c r="M311" t="str">
        <f>IF(ISNA(MATCH(Sheet1!F311,{"failed","canceled"},0)),"-",MAX(Sheet6!M$1:M310)+1)</f>
        <v>-</v>
      </c>
    </row>
    <row r="312" spans="1:13" ht="16" x14ac:dyDescent="0.2">
      <c r="A312" s="16" t="str">
        <f>IFERROR(INDEX(Sheet1!F:F,MATCH(ROWS($1:311),$L:$L,0)),"")</f>
        <v>successful</v>
      </c>
      <c r="B312" s="15">
        <f>IFERROR(INDEX(Sheet1!L:L,MATCH(ROWS($1:311),$L:$L,0)),"")</f>
        <v>29</v>
      </c>
      <c r="D312" s="17" t="str">
        <f>IFERROR(INDEX(Sheet1!F:F,MATCH(ROWS($1:311),$M:$M,0)),"")</f>
        <v>canceled</v>
      </c>
      <c r="E312">
        <f>IFERROR(INDEX(Sheet1!L:L,MATCH(ROWS($1:311),$M:$M,0)),"")</f>
        <v>1</v>
      </c>
      <c r="L312">
        <f>IF(ISNA(MATCH(Sheet1!F312,{"successful"},0)),"-",MAX(Sheet6!L$1:L311)+1)</f>
        <v>191</v>
      </c>
      <c r="M312" t="str">
        <f>IF(ISNA(MATCH(Sheet1!F312,{"failed","canceled"},0)),"-",MAX(Sheet6!M$1:M311)+1)</f>
        <v>-</v>
      </c>
    </row>
    <row r="313" spans="1:13" ht="16" x14ac:dyDescent="0.2">
      <c r="A313" s="16" t="str">
        <f>IFERROR(INDEX(Sheet1!F:F,MATCH(ROWS($1:312),$L:$L,0)),"")</f>
        <v>successful</v>
      </c>
      <c r="B313" s="15">
        <f>IFERROR(INDEX(Sheet1!L:L,MATCH(ROWS($1:312),$L:$L,0)),"")</f>
        <v>31</v>
      </c>
      <c r="D313" s="17" t="str">
        <f>IFERROR(INDEX(Sheet1!F:F,MATCH(ROWS($1:312),$M:$M,0)),"")</f>
        <v>canceled</v>
      </c>
      <c r="E313">
        <f>IFERROR(INDEX(Sheet1!L:L,MATCH(ROWS($1:312),$M:$M,0)),"")</f>
        <v>9</v>
      </c>
      <c r="L313">
        <f>IF(ISNA(MATCH(Sheet1!F313,{"successful"},0)),"-",MAX(Sheet6!L$1:L312)+1)</f>
        <v>192</v>
      </c>
      <c r="M313" t="str">
        <f>IF(ISNA(MATCH(Sheet1!F313,{"failed","canceled"},0)),"-",MAX(Sheet6!M$1:M312)+1)</f>
        <v>-</v>
      </c>
    </row>
    <row r="314" spans="1:13" ht="16" x14ac:dyDescent="0.2">
      <c r="A314" s="16" t="str">
        <f>IFERROR(INDEX(Sheet1!F:F,MATCH(ROWS($1:313),$L:$L,0)),"")</f>
        <v>successful</v>
      </c>
      <c r="B314" s="15">
        <f>IFERROR(INDEX(Sheet1!L:L,MATCH(ROWS($1:313),$L:$L,0)),"")</f>
        <v>173</v>
      </c>
      <c r="D314" s="17" t="str">
        <f>IFERROR(INDEX(Sheet1!F:F,MATCH(ROWS($1:313),$M:$M,0)),"")</f>
        <v>canceled</v>
      </c>
      <c r="E314">
        <f>IFERROR(INDEX(Sheet1!L:L,MATCH(ROWS($1:313),$M:$M,0)),"")</f>
        <v>0</v>
      </c>
      <c r="L314">
        <f>IF(ISNA(MATCH(Sheet1!F314,{"successful"},0)),"-",MAX(Sheet6!L$1:L313)+1)</f>
        <v>193</v>
      </c>
      <c r="M314" t="str">
        <f>IF(ISNA(MATCH(Sheet1!F314,{"failed","canceled"},0)),"-",MAX(Sheet6!M$1:M313)+1)</f>
        <v>-</v>
      </c>
    </row>
    <row r="315" spans="1:13" ht="16" x14ac:dyDescent="0.2">
      <c r="A315" s="16" t="str">
        <f>IFERROR(INDEX(Sheet1!F:F,MATCH(ROWS($1:314),$L:$L,0)),"")</f>
        <v>successful</v>
      </c>
      <c r="B315" s="15">
        <f>IFERROR(INDEX(Sheet1!L:L,MATCH(ROWS($1:314),$L:$L,0)),"")</f>
        <v>17</v>
      </c>
      <c r="D315" s="17" t="str">
        <f>IFERROR(INDEX(Sheet1!F:F,MATCH(ROWS($1:314),$M:$M,0)),"")</f>
        <v>canceled</v>
      </c>
      <c r="E315">
        <f>IFERROR(INDEX(Sheet1!L:L,MATCH(ROWS($1:314),$M:$M,0)),"")</f>
        <v>25</v>
      </c>
      <c r="L315">
        <f>IF(ISNA(MATCH(Sheet1!F315,{"successful"},0)),"-",MAX(Sheet6!L$1:L314)+1)</f>
        <v>194</v>
      </c>
      <c r="M315" t="str">
        <f>IF(ISNA(MATCH(Sheet1!F315,{"failed","canceled"},0)),"-",MAX(Sheet6!M$1:M314)+1)</f>
        <v>-</v>
      </c>
    </row>
    <row r="316" spans="1:13" ht="16" x14ac:dyDescent="0.2">
      <c r="A316" s="16" t="str">
        <f>IFERROR(INDEX(Sheet1!F:F,MATCH(ROWS($1:315),$L:$L,0)),"")</f>
        <v>successful</v>
      </c>
      <c r="B316" s="15">
        <f>IFERROR(INDEX(Sheet1!L:L,MATCH(ROWS($1:315),$L:$L,0)),"")</f>
        <v>48</v>
      </c>
      <c r="D316" s="17" t="str">
        <f>IFERROR(INDEX(Sheet1!F:F,MATCH(ROWS($1:315),$M:$M,0)),"")</f>
        <v>canceled</v>
      </c>
      <c r="E316">
        <f>IFERROR(INDEX(Sheet1!L:L,MATCH(ROWS($1:315),$M:$M,0)),"")</f>
        <v>1</v>
      </c>
      <c r="L316">
        <f>IF(ISNA(MATCH(Sheet1!F316,{"successful"},0)),"-",MAX(Sheet6!L$1:L315)+1)</f>
        <v>195</v>
      </c>
      <c r="M316" t="str">
        <f>IF(ISNA(MATCH(Sheet1!F316,{"failed","canceled"},0)),"-",MAX(Sheet6!M$1:M315)+1)</f>
        <v>-</v>
      </c>
    </row>
    <row r="317" spans="1:13" ht="16" x14ac:dyDescent="0.2">
      <c r="A317" s="16" t="str">
        <f>IFERROR(INDEX(Sheet1!F:F,MATCH(ROWS($1:316),$L:$L,0)),"")</f>
        <v>successful</v>
      </c>
      <c r="B317" s="15">
        <f>IFERROR(INDEX(Sheet1!L:L,MATCH(ROWS($1:316),$L:$L,0)),"")</f>
        <v>59</v>
      </c>
      <c r="D317" s="17" t="str">
        <f>IFERROR(INDEX(Sheet1!F:F,MATCH(ROWS($1:316),$M:$M,0)),"")</f>
        <v>canceled</v>
      </c>
      <c r="E317">
        <f>IFERROR(INDEX(Sheet1!L:L,MATCH(ROWS($1:316),$M:$M,0)),"")</f>
        <v>1</v>
      </c>
      <c r="L317">
        <f>IF(ISNA(MATCH(Sheet1!F317,{"successful"},0)),"-",MAX(Sheet6!L$1:L316)+1)</f>
        <v>196</v>
      </c>
      <c r="M317" t="str">
        <f>IF(ISNA(MATCH(Sheet1!F317,{"failed","canceled"},0)),"-",MAX(Sheet6!M$1:M316)+1)</f>
        <v>-</v>
      </c>
    </row>
    <row r="318" spans="1:13" ht="16" x14ac:dyDescent="0.2">
      <c r="A318" s="16" t="str">
        <f>IFERROR(INDEX(Sheet1!F:F,MATCH(ROWS($1:317),$L:$L,0)),"")</f>
        <v>successful</v>
      </c>
      <c r="B318" s="15">
        <f>IFERROR(INDEX(Sheet1!L:L,MATCH(ROWS($1:317),$L:$L,0)),"")</f>
        <v>39</v>
      </c>
      <c r="D318" s="17" t="str">
        <f>IFERROR(INDEX(Sheet1!F:F,MATCH(ROWS($1:317),$M:$M,0)),"")</f>
        <v>canceled</v>
      </c>
      <c r="E318">
        <f>IFERROR(INDEX(Sheet1!L:L,MATCH(ROWS($1:317),$M:$M,0)),"")</f>
        <v>1</v>
      </c>
      <c r="L318">
        <f>IF(ISNA(MATCH(Sheet1!F318,{"successful"},0)),"-",MAX(Sheet6!L$1:L317)+1)</f>
        <v>197</v>
      </c>
      <c r="M318" t="str">
        <f>IF(ISNA(MATCH(Sheet1!F318,{"failed","canceled"},0)),"-",MAX(Sheet6!M$1:M317)+1)</f>
        <v>-</v>
      </c>
    </row>
    <row r="319" spans="1:13" ht="16" x14ac:dyDescent="0.2">
      <c r="A319" s="16" t="str">
        <f>IFERROR(INDEX(Sheet1!F:F,MATCH(ROWS($1:318),$L:$L,0)),"")</f>
        <v>successful</v>
      </c>
      <c r="B319" s="15">
        <f>IFERROR(INDEX(Sheet1!L:L,MATCH(ROWS($1:318),$L:$L,0)),"")</f>
        <v>59</v>
      </c>
      <c r="D319" s="17" t="str">
        <f>IFERROR(INDEX(Sheet1!F:F,MATCH(ROWS($1:318),$M:$M,0)),"")</f>
        <v>canceled</v>
      </c>
      <c r="E319">
        <f>IFERROR(INDEX(Sheet1!L:L,MATCH(ROWS($1:318),$M:$M,0)),"")</f>
        <v>0</v>
      </c>
      <c r="L319">
        <f>IF(ISNA(MATCH(Sheet1!F319,{"successful"},0)),"-",MAX(Sheet6!L$1:L318)+1)</f>
        <v>198</v>
      </c>
      <c r="M319" t="str">
        <f>IF(ISNA(MATCH(Sheet1!F319,{"failed","canceled"},0)),"-",MAX(Sheet6!M$1:M318)+1)</f>
        <v>-</v>
      </c>
    </row>
    <row r="320" spans="1:13" ht="16" x14ac:dyDescent="0.2">
      <c r="A320" s="16" t="str">
        <f>IFERROR(INDEX(Sheet1!F:F,MATCH(ROWS($1:319),$L:$L,0)),"")</f>
        <v>successful</v>
      </c>
      <c r="B320" s="15">
        <f>IFERROR(INDEX(Sheet1!L:L,MATCH(ROWS($1:319),$L:$L,0)),"")</f>
        <v>60</v>
      </c>
      <c r="D320" s="17" t="str">
        <f>IFERROR(INDEX(Sheet1!F:F,MATCH(ROWS($1:319),$M:$M,0)),"")</f>
        <v>canceled</v>
      </c>
      <c r="E320">
        <f>IFERROR(INDEX(Sheet1!L:L,MATCH(ROWS($1:319),$M:$M,0)),"")</f>
        <v>6</v>
      </c>
      <c r="L320">
        <f>IF(ISNA(MATCH(Sheet1!F320,{"successful"},0)),"-",MAX(Sheet6!L$1:L319)+1)</f>
        <v>199</v>
      </c>
      <c r="M320" t="str">
        <f>IF(ISNA(MATCH(Sheet1!F320,{"failed","canceled"},0)),"-",MAX(Sheet6!M$1:M319)+1)</f>
        <v>-</v>
      </c>
    </row>
    <row r="321" spans="1:13" ht="16" x14ac:dyDescent="0.2">
      <c r="A321" s="16" t="str">
        <f>IFERROR(INDEX(Sheet1!F:F,MATCH(ROWS($1:320),$L:$L,0)),"")</f>
        <v>successful</v>
      </c>
      <c r="B321" s="15">
        <f>IFERROR(INDEX(Sheet1!L:L,MATCH(ROWS($1:320),$L:$L,0)),"")</f>
        <v>20</v>
      </c>
      <c r="D321" s="17" t="str">
        <f>IFERROR(INDEX(Sheet1!F:F,MATCH(ROWS($1:320),$M:$M,0)),"")</f>
        <v>canceled</v>
      </c>
      <c r="E321">
        <f>IFERROR(INDEX(Sheet1!L:L,MATCH(ROWS($1:320),$M:$M,0)),"")</f>
        <v>1</v>
      </c>
      <c r="L321">
        <f>IF(ISNA(MATCH(Sheet1!F321,{"successful"},0)),"-",MAX(Sheet6!L$1:L320)+1)</f>
        <v>200</v>
      </c>
      <c r="M321" t="str">
        <f>IF(ISNA(MATCH(Sheet1!F321,{"failed","canceled"},0)),"-",MAX(Sheet6!M$1:M320)+1)</f>
        <v>-</v>
      </c>
    </row>
    <row r="322" spans="1:13" ht="16" x14ac:dyDescent="0.2">
      <c r="A322" s="16" t="str">
        <f>IFERROR(INDEX(Sheet1!F:F,MATCH(ROWS($1:321),$L:$L,0)),"")</f>
        <v>successful</v>
      </c>
      <c r="B322" s="15">
        <f>IFERROR(INDEX(Sheet1!L:L,MATCH(ROWS($1:321),$L:$L,0)),"")</f>
        <v>2</v>
      </c>
      <c r="D322" s="17" t="str">
        <f>IFERROR(INDEX(Sheet1!F:F,MATCH(ROWS($1:321),$M:$M,0)),"")</f>
        <v>failed</v>
      </c>
      <c r="E322">
        <f>IFERROR(INDEX(Sheet1!L:L,MATCH(ROWS($1:321),$M:$M,0)),"")</f>
        <v>18</v>
      </c>
      <c r="L322">
        <f>IF(ISNA(MATCH(Sheet1!F322,{"successful"},0)),"-",MAX(Sheet6!L$1:L321)+1)</f>
        <v>201</v>
      </c>
      <c r="M322" t="str">
        <f>IF(ISNA(MATCH(Sheet1!F322,{"failed","canceled"},0)),"-",MAX(Sheet6!M$1:M321)+1)</f>
        <v>-</v>
      </c>
    </row>
    <row r="323" spans="1:13" ht="16" x14ac:dyDescent="0.2">
      <c r="A323" s="16" t="str">
        <f>IFERROR(INDEX(Sheet1!F:F,MATCH(ROWS($1:322),$L:$L,0)),"")</f>
        <v>successful</v>
      </c>
      <c r="B323" s="15">
        <f>IFERROR(INDEX(Sheet1!L:L,MATCH(ROWS($1:322),$L:$L,0)),"")</f>
        <v>315</v>
      </c>
      <c r="D323" s="17" t="str">
        <f>IFERROR(INDEX(Sheet1!F:F,MATCH(ROWS($1:322),$M:$M,0)),"")</f>
        <v>failed</v>
      </c>
      <c r="E323">
        <f>IFERROR(INDEX(Sheet1!L:L,MATCH(ROWS($1:322),$M:$M,0)),"")</f>
        <v>9</v>
      </c>
      <c r="L323">
        <f>IF(ISNA(MATCH(Sheet1!F323,{"successful"},0)),"-",MAX(Sheet6!L$1:L322)+1)</f>
        <v>202</v>
      </c>
      <c r="M323" t="str">
        <f>IF(ISNA(MATCH(Sheet1!F323,{"failed","canceled"},0)),"-",MAX(Sheet6!M$1:M322)+1)</f>
        <v>-</v>
      </c>
    </row>
    <row r="324" spans="1:13" ht="16" x14ac:dyDescent="0.2">
      <c r="A324" s="16" t="str">
        <f>IFERROR(INDEX(Sheet1!F:F,MATCH(ROWS($1:323),$L:$L,0)),"")</f>
        <v>successful</v>
      </c>
      <c r="B324" s="15">
        <f>IFERROR(INDEX(Sheet1!L:L,MATCH(ROWS($1:323),$L:$L,0)),"")</f>
        <v>2174</v>
      </c>
      <c r="D324" s="17" t="str">
        <f>IFERROR(INDEX(Sheet1!F:F,MATCH(ROWS($1:323),$M:$M,0)),"")</f>
        <v>failed</v>
      </c>
      <c r="E324">
        <f>IFERROR(INDEX(Sheet1!L:L,MATCH(ROWS($1:323),$M:$M,0)),"")</f>
        <v>4</v>
      </c>
      <c r="L324">
        <f>IF(ISNA(MATCH(Sheet1!F324,{"successful"},0)),"-",MAX(Sheet6!L$1:L323)+1)</f>
        <v>203</v>
      </c>
      <c r="M324" t="str">
        <f>IF(ISNA(MATCH(Sheet1!F324,{"failed","canceled"},0)),"-",MAX(Sheet6!M$1:M323)+1)</f>
        <v>-</v>
      </c>
    </row>
    <row r="325" spans="1:13" ht="16" x14ac:dyDescent="0.2">
      <c r="A325" s="16" t="str">
        <f>IFERROR(INDEX(Sheet1!F:F,MATCH(ROWS($1:324),$L:$L,0)),"")</f>
        <v>successful</v>
      </c>
      <c r="B325" s="15">
        <f>IFERROR(INDEX(Sheet1!L:L,MATCH(ROWS($1:324),$L:$L,0)),"")</f>
        <v>152</v>
      </c>
      <c r="D325" s="17" t="str">
        <f>IFERROR(INDEX(Sheet1!F:F,MATCH(ROWS($1:324),$M:$M,0)),"")</f>
        <v>failed</v>
      </c>
      <c r="E325">
        <f>IFERROR(INDEX(Sheet1!L:L,MATCH(ROWS($1:324),$M:$M,0)),"")</f>
        <v>7</v>
      </c>
      <c r="L325">
        <f>IF(ISNA(MATCH(Sheet1!F325,{"successful"},0)),"-",MAX(Sheet6!L$1:L324)+1)</f>
        <v>204</v>
      </c>
      <c r="M325" t="str">
        <f>IF(ISNA(MATCH(Sheet1!F325,{"failed","canceled"},0)),"-",MAX(Sheet6!M$1:M324)+1)</f>
        <v>-</v>
      </c>
    </row>
    <row r="326" spans="1:13" ht="16" x14ac:dyDescent="0.2">
      <c r="A326" s="16" t="str">
        <f>IFERROR(INDEX(Sheet1!F:F,MATCH(ROWS($1:325),$L:$L,0)),"")</f>
        <v>successful</v>
      </c>
      <c r="B326" s="15">
        <f>IFERROR(INDEX(Sheet1!L:L,MATCH(ROWS($1:325),$L:$L,0)),"")</f>
        <v>1021</v>
      </c>
      <c r="D326" s="17" t="str">
        <f>IFERROR(INDEX(Sheet1!F:F,MATCH(ROWS($1:325),$M:$M,0)),"")</f>
        <v>failed</v>
      </c>
      <c r="E326">
        <f>IFERROR(INDEX(Sheet1!L:L,MATCH(ROWS($1:325),$M:$M,0)),"")</f>
        <v>29</v>
      </c>
      <c r="L326">
        <f>IF(ISNA(MATCH(Sheet1!F326,{"successful"},0)),"-",MAX(Sheet6!L$1:L325)+1)</f>
        <v>205</v>
      </c>
      <c r="M326" t="str">
        <f>IF(ISNA(MATCH(Sheet1!F326,{"failed","canceled"},0)),"-",MAX(Sheet6!M$1:M325)+1)</f>
        <v>-</v>
      </c>
    </row>
    <row r="327" spans="1:13" ht="16" x14ac:dyDescent="0.2">
      <c r="A327" s="16" t="str">
        <f>IFERROR(INDEX(Sheet1!F:F,MATCH(ROWS($1:326),$L:$L,0)),"")</f>
        <v>successful</v>
      </c>
      <c r="B327" s="15">
        <f>IFERROR(INDEX(Sheet1!L:L,MATCH(ROWS($1:326),$L:$L,0)),"")</f>
        <v>237</v>
      </c>
      <c r="D327" s="17" t="str">
        <f>IFERROR(INDEX(Sheet1!F:F,MATCH(ROWS($1:326),$M:$M,0)),"")</f>
        <v>failed</v>
      </c>
      <c r="E327">
        <f>IFERROR(INDEX(Sheet1!L:L,MATCH(ROWS($1:326),$M:$M,0)),"")</f>
        <v>12</v>
      </c>
      <c r="L327">
        <f>IF(ISNA(MATCH(Sheet1!F327,{"successful"},0)),"-",MAX(Sheet6!L$1:L326)+1)</f>
        <v>206</v>
      </c>
      <c r="M327" t="str">
        <f>IF(ISNA(MATCH(Sheet1!F327,{"failed","canceled"},0)),"-",MAX(Sheet6!M$1:M326)+1)</f>
        <v>-</v>
      </c>
    </row>
    <row r="328" spans="1:13" ht="16" x14ac:dyDescent="0.2">
      <c r="A328" s="16" t="str">
        <f>IFERROR(INDEX(Sheet1!F:F,MATCH(ROWS($1:327),$L:$L,0)),"")</f>
        <v>successful</v>
      </c>
      <c r="B328" s="15">
        <f>IFERROR(INDEX(Sheet1!L:L,MATCH(ROWS($1:327),$L:$L,0)),"")</f>
        <v>27</v>
      </c>
      <c r="D328" s="17" t="str">
        <f>IFERROR(INDEX(Sheet1!F:F,MATCH(ROWS($1:327),$M:$M,0)),"")</f>
        <v>failed</v>
      </c>
      <c r="E328">
        <f>IFERROR(INDEX(Sheet1!L:L,MATCH(ROWS($1:327),$M:$M,0)),"")</f>
        <v>4</v>
      </c>
      <c r="L328">
        <f>IF(ISNA(MATCH(Sheet1!F328,{"successful"},0)),"-",MAX(Sheet6!L$1:L327)+1)</f>
        <v>207</v>
      </c>
      <c r="M328" t="str">
        <f>IF(ISNA(MATCH(Sheet1!F328,{"failed","canceled"},0)),"-",MAX(Sheet6!M$1:M327)+1)</f>
        <v>-</v>
      </c>
    </row>
    <row r="329" spans="1:13" ht="16" x14ac:dyDescent="0.2">
      <c r="A329" s="16" t="str">
        <f>IFERROR(INDEX(Sheet1!F:F,MATCH(ROWS($1:328),$L:$L,0)),"")</f>
        <v>successful</v>
      </c>
      <c r="B329" s="15">
        <f>IFERROR(INDEX(Sheet1!L:L,MATCH(ROWS($1:328),$L:$L,0)),"")</f>
        <v>17</v>
      </c>
      <c r="D329" s="17" t="str">
        <f>IFERROR(INDEX(Sheet1!F:F,MATCH(ROWS($1:328),$M:$M,0)),"")</f>
        <v>failed</v>
      </c>
      <c r="E329">
        <f>IFERROR(INDEX(Sheet1!L:L,MATCH(ROWS($1:328),$M:$M,0)),"")</f>
        <v>28</v>
      </c>
      <c r="L329">
        <f>IF(ISNA(MATCH(Sheet1!F329,{"successful"},0)),"-",MAX(Sheet6!L$1:L328)+1)</f>
        <v>208</v>
      </c>
      <c r="M329" t="str">
        <f>IF(ISNA(MATCH(Sheet1!F329,{"failed","canceled"},0)),"-",MAX(Sheet6!M$1:M328)+1)</f>
        <v>-</v>
      </c>
    </row>
    <row r="330" spans="1:13" ht="16" x14ac:dyDescent="0.2">
      <c r="A330" s="16" t="str">
        <f>IFERROR(INDEX(Sheet1!F:F,MATCH(ROWS($1:329),$L:$L,0)),"")</f>
        <v>successful</v>
      </c>
      <c r="B330" s="15">
        <f>IFERROR(INDEX(Sheet1!L:L,MATCH(ROWS($1:329),$L:$L,0)),"")</f>
        <v>27</v>
      </c>
      <c r="D330" s="17" t="str">
        <f>IFERROR(INDEX(Sheet1!F:F,MATCH(ROWS($1:329),$M:$M,0)),"")</f>
        <v>failed</v>
      </c>
      <c r="E330">
        <f>IFERROR(INDEX(Sheet1!L:L,MATCH(ROWS($1:329),$M:$M,0)),"")</f>
        <v>25</v>
      </c>
      <c r="L330">
        <f>IF(ISNA(MATCH(Sheet1!F330,{"successful"},0)),"-",MAX(Sheet6!L$1:L329)+1)</f>
        <v>209</v>
      </c>
      <c r="M330" t="str">
        <f>IF(ISNA(MATCH(Sheet1!F330,{"failed","canceled"},0)),"-",MAX(Sheet6!M$1:M329)+1)</f>
        <v>-</v>
      </c>
    </row>
    <row r="331" spans="1:13" ht="16" x14ac:dyDescent="0.2">
      <c r="A331" s="16" t="str">
        <f>IFERROR(INDEX(Sheet1!F:F,MATCH(ROWS($1:330),$L:$L,0)),"")</f>
        <v>successful</v>
      </c>
      <c r="B331" s="15">
        <f>IFERROR(INDEX(Sheet1!L:L,MATCH(ROWS($1:330),$L:$L,0)),"")</f>
        <v>82</v>
      </c>
      <c r="D331" s="17" t="str">
        <f>IFERROR(INDEX(Sheet1!F:F,MATCH(ROWS($1:330),$M:$M,0)),"")</f>
        <v>failed</v>
      </c>
      <c r="E331">
        <f>IFERROR(INDEX(Sheet1!L:L,MATCH(ROWS($1:330),$M:$M,0)),"")</f>
        <v>28</v>
      </c>
      <c r="L331">
        <f>IF(ISNA(MATCH(Sheet1!F331,{"successful"},0)),"-",MAX(Sheet6!L$1:L330)+1)</f>
        <v>210</v>
      </c>
      <c r="M331" t="str">
        <f>IF(ISNA(MATCH(Sheet1!F331,{"failed","canceled"},0)),"-",MAX(Sheet6!M$1:M330)+1)</f>
        <v>-</v>
      </c>
    </row>
    <row r="332" spans="1:13" ht="16" x14ac:dyDescent="0.2">
      <c r="A332" s="16" t="str">
        <f>IFERROR(INDEX(Sheet1!F:F,MATCH(ROWS($1:331),$L:$L,0)),"")</f>
        <v>successful</v>
      </c>
      <c r="B332" s="15">
        <f>IFERROR(INDEX(Sheet1!L:L,MATCH(ROWS($1:331),$L:$L,0)),"")</f>
        <v>48</v>
      </c>
      <c r="D332" s="17" t="str">
        <f>IFERROR(INDEX(Sheet1!F:F,MATCH(ROWS($1:331),$M:$M,0)),"")</f>
        <v>failed</v>
      </c>
      <c r="E332">
        <f>IFERROR(INDEX(Sheet1!L:L,MATCH(ROWS($1:331),$M:$M,0)),"")</f>
        <v>310</v>
      </c>
      <c r="L332">
        <f>IF(ISNA(MATCH(Sheet1!F332,{"successful"},0)),"-",MAX(Sheet6!L$1:L331)+1)</f>
        <v>211</v>
      </c>
      <c r="M332" t="str">
        <f>IF(ISNA(MATCH(Sheet1!F332,{"failed","canceled"},0)),"-",MAX(Sheet6!M$1:M331)+1)</f>
        <v>-</v>
      </c>
    </row>
    <row r="333" spans="1:13" ht="16" x14ac:dyDescent="0.2">
      <c r="A333" s="16" t="str">
        <f>IFERROR(INDEX(Sheet1!F:F,MATCH(ROWS($1:332),$L:$L,0)),"")</f>
        <v>successful</v>
      </c>
      <c r="B333" s="15">
        <f>IFERROR(INDEX(Sheet1!L:L,MATCH(ROWS($1:332),$L:$L,0)),"")</f>
        <v>105</v>
      </c>
      <c r="D333" s="17" t="str">
        <f>IFERROR(INDEX(Sheet1!F:F,MATCH(ROWS($1:332),$M:$M,0)),"")</f>
        <v>failed</v>
      </c>
      <c r="E333">
        <f>IFERROR(INDEX(Sheet1!L:L,MATCH(ROWS($1:332),$M:$M,0)),"")</f>
        <v>15</v>
      </c>
      <c r="L333">
        <f>IF(ISNA(MATCH(Sheet1!F333,{"successful"},0)),"-",MAX(Sheet6!L$1:L332)+1)</f>
        <v>212</v>
      </c>
      <c r="M333" t="str">
        <f>IF(ISNA(MATCH(Sheet1!F333,{"failed","canceled"},0)),"-",MAX(Sheet6!M$1:M332)+1)</f>
        <v>-</v>
      </c>
    </row>
    <row r="334" spans="1:13" ht="16" x14ac:dyDescent="0.2">
      <c r="A334" s="16" t="str">
        <f>IFERROR(INDEX(Sheet1!F:F,MATCH(ROWS($1:333),$L:$L,0)),"")</f>
        <v>successful</v>
      </c>
      <c r="B334" s="15">
        <f>IFERROR(INDEX(Sheet1!L:L,MATCH(ROWS($1:333),$L:$L,0)),"")</f>
        <v>28</v>
      </c>
      <c r="D334" s="17" t="str">
        <f>IFERROR(INDEX(Sheet1!F:F,MATCH(ROWS($1:333),$M:$M,0)),"")</f>
        <v>failed</v>
      </c>
      <c r="E334">
        <f>IFERROR(INDEX(Sheet1!L:L,MATCH(ROWS($1:333),$M:$M,0)),"")</f>
        <v>215</v>
      </c>
      <c r="L334">
        <f>IF(ISNA(MATCH(Sheet1!F334,{"successful"},0)),"-",MAX(Sheet6!L$1:L333)+1)</f>
        <v>213</v>
      </c>
      <c r="M334" t="str">
        <f>IF(ISNA(MATCH(Sheet1!F334,{"failed","canceled"},0)),"-",MAX(Sheet6!M$1:M333)+1)</f>
        <v>-</v>
      </c>
    </row>
    <row r="335" spans="1:13" ht="16" x14ac:dyDescent="0.2">
      <c r="A335" s="16" t="str">
        <f>IFERROR(INDEX(Sheet1!F:F,MATCH(ROWS($1:334),$L:$L,0)),"")</f>
        <v>successful</v>
      </c>
      <c r="B335" s="15">
        <f>IFERROR(INDEX(Sheet1!L:L,MATCH(ROWS($1:334),$L:$L,0)),"")</f>
        <v>1107</v>
      </c>
      <c r="D335" s="17" t="str">
        <f>IFERROR(INDEX(Sheet1!F:F,MATCH(ROWS($1:334),$M:$M,0)),"")</f>
        <v>failed</v>
      </c>
      <c r="E335">
        <f>IFERROR(INDEX(Sheet1!L:L,MATCH(ROWS($1:334),$M:$M,0)),"")</f>
        <v>3</v>
      </c>
      <c r="L335">
        <f>IF(ISNA(MATCH(Sheet1!F335,{"successful"},0)),"-",MAX(Sheet6!L$1:L334)+1)</f>
        <v>214</v>
      </c>
      <c r="M335" t="str">
        <f>IF(ISNA(MATCH(Sheet1!F335,{"failed","canceled"},0)),"-",MAX(Sheet6!M$1:M334)+1)</f>
        <v>-</v>
      </c>
    </row>
    <row r="336" spans="1:13" ht="16" x14ac:dyDescent="0.2">
      <c r="A336" s="16" t="str">
        <f>IFERROR(INDEX(Sheet1!F:F,MATCH(ROWS($1:335),$L:$L,0)),"")</f>
        <v>successful</v>
      </c>
      <c r="B336" s="15">
        <f>IFERROR(INDEX(Sheet1!L:L,MATCH(ROWS($1:335),$L:$L,0)),"")</f>
        <v>1013</v>
      </c>
      <c r="D336" s="17" t="str">
        <f>IFERROR(INDEX(Sheet1!F:F,MATCH(ROWS($1:335),$M:$M,0)),"")</f>
        <v>failed</v>
      </c>
      <c r="E336">
        <f>IFERROR(INDEX(Sheet1!L:L,MATCH(ROWS($1:335),$M:$M,0)),"")</f>
        <v>2</v>
      </c>
      <c r="L336">
        <f>IF(ISNA(MATCH(Sheet1!F336,{"successful"},0)),"-",MAX(Sheet6!L$1:L335)+1)</f>
        <v>215</v>
      </c>
      <c r="M336" t="str">
        <f>IF(ISNA(MATCH(Sheet1!F336,{"failed","canceled"},0)),"-",MAX(Sheet6!M$1:M335)+1)</f>
        <v>-</v>
      </c>
    </row>
    <row r="337" spans="1:13" ht="16" x14ac:dyDescent="0.2">
      <c r="A337" s="16" t="str">
        <f>IFERROR(INDEX(Sheet1!F:F,MATCH(ROWS($1:336),$L:$L,0)),"")</f>
        <v>successful</v>
      </c>
      <c r="B337" s="15">
        <f>IFERROR(INDEX(Sheet1!L:L,MATCH(ROWS($1:336),$L:$L,0)),"")</f>
        <v>274</v>
      </c>
      <c r="D337" s="17" t="str">
        <f>IFERROR(INDEX(Sheet1!F:F,MATCH(ROWS($1:336),$M:$M,0)),"")</f>
        <v>failed</v>
      </c>
      <c r="E337">
        <f>IFERROR(INDEX(Sheet1!L:L,MATCH(ROWS($1:336),$M:$M,0)),"")</f>
        <v>26</v>
      </c>
      <c r="L337">
        <f>IF(ISNA(MATCH(Sheet1!F337,{"successful"},0)),"-",MAX(Sheet6!L$1:L336)+1)</f>
        <v>216</v>
      </c>
      <c r="M337" t="str">
        <f>IF(ISNA(MATCH(Sheet1!F337,{"failed","canceled"},0)),"-",MAX(Sheet6!M$1:M336)+1)</f>
        <v>-</v>
      </c>
    </row>
    <row r="338" spans="1:13" ht="16" x14ac:dyDescent="0.2">
      <c r="A338" s="16" t="str">
        <f>IFERROR(INDEX(Sheet1!F:F,MATCH(ROWS($1:337),$L:$L,0)),"")</f>
        <v>successful</v>
      </c>
      <c r="B338" s="15">
        <f>IFERROR(INDEX(Sheet1!L:L,MATCH(ROWS($1:337),$L:$L,0)),"")</f>
        <v>87</v>
      </c>
      <c r="D338" s="17" t="str">
        <f>IFERROR(INDEX(Sheet1!F:F,MATCH(ROWS($1:337),$M:$M,0)),"")</f>
        <v>failed</v>
      </c>
      <c r="E338">
        <f>IFERROR(INDEX(Sheet1!L:L,MATCH(ROWS($1:337),$M:$M,0)),"")</f>
        <v>24</v>
      </c>
      <c r="L338">
        <f>IF(ISNA(MATCH(Sheet1!F338,{"successful"},0)),"-",MAX(Sheet6!L$1:L337)+1)</f>
        <v>217</v>
      </c>
      <c r="M338" t="str">
        <f>IF(ISNA(MATCH(Sheet1!F338,{"failed","canceled"},0)),"-",MAX(Sheet6!M$1:M337)+1)</f>
        <v>-</v>
      </c>
    </row>
    <row r="339" spans="1:13" ht="16" x14ac:dyDescent="0.2">
      <c r="A339" s="16" t="str">
        <f>IFERROR(INDEX(Sheet1!F:F,MATCH(ROWS($1:338),$L:$L,0)),"")</f>
        <v>successful</v>
      </c>
      <c r="B339" s="15">
        <f>IFERROR(INDEX(Sheet1!L:L,MATCH(ROWS($1:338),$L:$L,0)),"")</f>
        <v>99</v>
      </c>
      <c r="D339" s="17" t="str">
        <f>IFERROR(INDEX(Sheet1!F:F,MATCH(ROWS($1:338),$M:$M,0)),"")</f>
        <v>failed</v>
      </c>
      <c r="E339">
        <f>IFERROR(INDEX(Sheet1!L:L,MATCH(ROWS($1:338),$M:$M,0)),"")</f>
        <v>96</v>
      </c>
      <c r="L339">
        <f>IF(ISNA(MATCH(Sheet1!F339,{"successful"},0)),"-",MAX(Sheet6!L$1:L338)+1)</f>
        <v>218</v>
      </c>
      <c r="M339" t="str">
        <f>IF(ISNA(MATCH(Sheet1!F339,{"failed","canceled"},0)),"-",MAX(Sheet6!M$1:M338)+1)</f>
        <v>-</v>
      </c>
    </row>
    <row r="340" spans="1:13" ht="16" x14ac:dyDescent="0.2">
      <c r="A340" s="16" t="str">
        <f>IFERROR(INDEX(Sheet1!F:F,MATCH(ROWS($1:339),$L:$L,0)),"")</f>
        <v>successful</v>
      </c>
      <c r="B340" s="15">
        <f>IFERROR(INDEX(Sheet1!L:L,MATCH(ROWS($1:339),$L:$L,0)),"")</f>
        <v>276</v>
      </c>
      <c r="D340" s="17" t="str">
        <f>IFERROR(INDEX(Sheet1!F:F,MATCH(ROWS($1:339),$M:$M,0)),"")</f>
        <v>failed</v>
      </c>
      <c r="E340">
        <f>IFERROR(INDEX(Sheet1!L:L,MATCH(ROWS($1:339),$M:$M,0)),"")</f>
        <v>17</v>
      </c>
      <c r="L340">
        <f>IF(ISNA(MATCH(Sheet1!F340,{"successful"},0)),"-",MAX(Sheet6!L$1:L339)+1)</f>
        <v>219</v>
      </c>
      <c r="M340" t="str">
        <f>IF(ISNA(MATCH(Sheet1!F340,{"failed","canceled"},0)),"-",MAX(Sheet6!M$1:M339)+1)</f>
        <v>-</v>
      </c>
    </row>
    <row r="341" spans="1:13" ht="16" x14ac:dyDescent="0.2">
      <c r="A341" s="16" t="str">
        <f>IFERROR(INDEX(Sheet1!F:F,MATCH(ROWS($1:340),$L:$L,0)),"")</f>
        <v>successful</v>
      </c>
      <c r="B341" s="15">
        <f>IFERROR(INDEX(Sheet1!L:L,MATCH(ROWS($1:340),$L:$L,0)),"")</f>
        <v>21</v>
      </c>
      <c r="D341" s="17" t="str">
        <f>IFERROR(INDEX(Sheet1!F:F,MATCH(ROWS($1:340),$M:$M,0)),"")</f>
        <v>failed</v>
      </c>
      <c r="E341">
        <f>IFERROR(INDEX(Sheet1!L:L,MATCH(ROWS($1:340),$M:$M,0)),"")</f>
        <v>94</v>
      </c>
      <c r="L341">
        <f>IF(ISNA(MATCH(Sheet1!F341,{"successful"},0)),"-",MAX(Sheet6!L$1:L340)+1)</f>
        <v>220</v>
      </c>
      <c r="M341" t="str">
        <f>IF(ISNA(MATCH(Sheet1!F341,{"failed","canceled"},0)),"-",MAX(Sheet6!M$1:M340)+1)</f>
        <v>-</v>
      </c>
    </row>
    <row r="342" spans="1:13" ht="16" x14ac:dyDescent="0.2">
      <c r="A342" s="16" t="str">
        <f>IFERROR(INDEX(Sheet1!F:F,MATCH(ROWS($1:341),$L:$L,0)),"")</f>
        <v>successful</v>
      </c>
      <c r="B342" s="15">
        <f>IFERROR(INDEX(Sheet1!L:L,MATCH(ROWS($1:341),$L:$L,0)),"")</f>
        <v>41</v>
      </c>
      <c r="D342" s="17" t="str">
        <f>IFERROR(INDEX(Sheet1!F:F,MATCH(ROWS($1:341),$M:$M,0)),"")</f>
        <v>failed</v>
      </c>
      <c r="E342">
        <f>IFERROR(INDEX(Sheet1!L:L,MATCH(ROWS($1:341),$M:$M,0)),"")</f>
        <v>129</v>
      </c>
      <c r="L342">
        <f>IF(ISNA(MATCH(Sheet1!F342,{"successful"},0)),"-",MAX(Sheet6!L$1:L341)+1)</f>
        <v>221</v>
      </c>
      <c r="M342" t="str">
        <f>IF(ISNA(MATCH(Sheet1!F342,{"failed","canceled"},0)),"-",MAX(Sheet6!M$1:M341)+1)</f>
        <v>-</v>
      </c>
    </row>
    <row r="343" spans="1:13" ht="16" x14ac:dyDescent="0.2">
      <c r="A343" s="16" t="str">
        <f>IFERROR(INDEX(Sheet1!F:F,MATCH(ROWS($1:342),$L:$L,0)),"")</f>
        <v>successful</v>
      </c>
      <c r="B343" s="15">
        <f>IFERROR(INDEX(Sheet1!L:L,MATCH(ROWS($1:342),$L:$L,0)),"")</f>
        <v>119</v>
      </c>
      <c r="D343" s="17" t="str">
        <f>IFERROR(INDEX(Sheet1!F:F,MATCH(ROWS($1:342),$M:$M,0)),"")</f>
        <v>failed</v>
      </c>
      <c r="E343">
        <f>IFERROR(INDEX(Sheet1!L:L,MATCH(ROWS($1:342),$M:$M,0)),"")</f>
        <v>1</v>
      </c>
      <c r="L343">
        <f>IF(ISNA(MATCH(Sheet1!F343,{"successful"},0)),"-",MAX(Sheet6!L$1:L342)+1)</f>
        <v>222</v>
      </c>
      <c r="M343" t="str">
        <f>IF(ISNA(MATCH(Sheet1!F343,{"failed","canceled"},0)),"-",MAX(Sheet6!M$1:M342)+1)</f>
        <v>-</v>
      </c>
    </row>
    <row r="344" spans="1:13" ht="16" x14ac:dyDescent="0.2">
      <c r="A344" s="16" t="str">
        <f>IFERROR(INDEX(Sheet1!F:F,MATCH(ROWS($1:343),$L:$L,0)),"")</f>
        <v>successful</v>
      </c>
      <c r="B344" s="15">
        <f>IFERROR(INDEX(Sheet1!L:L,MATCH(ROWS($1:343),$L:$L,0)),"")</f>
        <v>153</v>
      </c>
      <c r="D344" s="17" t="str">
        <f>IFERROR(INDEX(Sheet1!F:F,MATCH(ROWS($1:343),$M:$M,0)),"")</f>
        <v>failed</v>
      </c>
      <c r="E344">
        <f>IFERROR(INDEX(Sheet1!L:L,MATCH(ROWS($1:343),$M:$M,0)),"")</f>
        <v>4</v>
      </c>
      <c r="L344">
        <f>IF(ISNA(MATCH(Sheet1!F344,{"successful"},0)),"-",MAX(Sheet6!L$1:L343)+1)</f>
        <v>223</v>
      </c>
      <c r="M344" t="str">
        <f>IF(ISNA(MATCH(Sheet1!F344,{"failed","canceled"},0)),"-",MAX(Sheet6!M$1:M343)+1)</f>
        <v>-</v>
      </c>
    </row>
    <row r="345" spans="1:13" ht="16" x14ac:dyDescent="0.2">
      <c r="A345" s="16" t="str">
        <f>IFERROR(INDEX(Sheet1!F:F,MATCH(ROWS($1:344),$L:$L,0)),"")</f>
        <v>successful</v>
      </c>
      <c r="B345" s="15">
        <f>IFERROR(INDEX(Sheet1!L:L,MATCH(ROWS($1:344),$L:$L,0)),"")</f>
        <v>100</v>
      </c>
      <c r="D345" s="17" t="str">
        <f>IFERROR(INDEX(Sheet1!F:F,MATCH(ROWS($1:344),$M:$M,0)),"")</f>
        <v>failed</v>
      </c>
      <c r="E345">
        <f>IFERROR(INDEX(Sheet1!L:L,MATCH(ROWS($1:344),$M:$M,0)),"")</f>
        <v>3</v>
      </c>
      <c r="L345">
        <f>IF(ISNA(MATCH(Sheet1!F345,{"successful"},0)),"-",MAX(Sheet6!L$1:L344)+1)</f>
        <v>224</v>
      </c>
      <c r="M345" t="str">
        <f>IF(ISNA(MATCH(Sheet1!F345,{"failed","canceled"},0)),"-",MAX(Sheet6!M$1:M344)+1)</f>
        <v>-</v>
      </c>
    </row>
    <row r="346" spans="1:13" ht="16" x14ac:dyDescent="0.2">
      <c r="A346" s="16" t="str">
        <f>IFERROR(INDEX(Sheet1!F:F,MATCH(ROWS($1:345),$L:$L,0)),"")</f>
        <v>successful</v>
      </c>
      <c r="B346" s="15">
        <f>IFERROR(INDEX(Sheet1!L:L,MATCH(ROWS($1:345),$L:$L,0)),"")</f>
        <v>143</v>
      </c>
      <c r="D346" s="17" t="str">
        <f>IFERROR(INDEX(Sheet1!F:F,MATCH(ROWS($1:345),$M:$M,0)),"")</f>
        <v>failed</v>
      </c>
      <c r="E346">
        <f>IFERROR(INDEX(Sheet1!L:L,MATCH(ROWS($1:345),$M:$M,0)),"")</f>
        <v>135</v>
      </c>
      <c r="L346">
        <f>IF(ISNA(MATCH(Sheet1!F346,{"successful"},0)),"-",MAX(Sheet6!L$1:L345)+1)</f>
        <v>225</v>
      </c>
      <c r="M346" t="str">
        <f>IF(ISNA(MATCH(Sheet1!F346,{"failed","canceled"},0)),"-",MAX(Sheet6!M$1:M345)+1)</f>
        <v>-</v>
      </c>
    </row>
    <row r="347" spans="1:13" ht="16" x14ac:dyDescent="0.2">
      <c r="A347" s="16" t="str">
        <f>IFERROR(INDEX(Sheet1!F:F,MATCH(ROWS($1:346),$L:$L,0)),"")</f>
        <v>successful</v>
      </c>
      <c r="B347" s="15">
        <f>IFERROR(INDEX(Sheet1!L:L,MATCH(ROWS($1:346),$L:$L,0)),"")</f>
        <v>140</v>
      </c>
      <c r="D347" s="17" t="str">
        <f>IFERROR(INDEX(Sheet1!F:F,MATCH(ROWS($1:346),$M:$M,0)),"")</f>
        <v>failed</v>
      </c>
      <c r="E347">
        <f>IFERROR(INDEX(Sheet1!L:L,MATCH(ROWS($1:346),$M:$M,0)),"")</f>
        <v>10</v>
      </c>
      <c r="L347">
        <f>IF(ISNA(MATCH(Sheet1!F347,{"successful"},0)),"-",MAX(Sheet6!L$1:L346)+1)</f>
        <v>226</v>
      </c>
      <c r="M347" t="str">
        <f>IF(ISNA(MATCH(Sheet1!F347,{"failed","canceled"},0)),"-",MAX(Sheet6!M$1:M346)+1)</f>
        <v>-</v>
      </c>
    </row>
    <row r="348" spans="1:13" ht="16" x14ac:dyDescent="0.2">
      <c r="A348" s="16" t="str">
        <f>IFERROR(INDEX(Sheet1!F:F,MATCH(ROWS($1:347),$L:$L,0)),"")</f>
        <v>successful</v>
      </c>
      <c r="B348" s="15">
        <f>IFERROR(INDEX(Sheet1!L:L,MATCH(ROWS($1:347),$L:$L,0)),"")</f>
        <v>35</v>
      </c>
      <c r="D348" s="17" t="str">
        <f>IFERROR(INDEX(Sheet1!F:F,MATCH(ROWS($1:347),$M:$M,0)),"")</f>
        <v>failed</v>
      </c>
      <c r="E348">
        <f>IFERROR(INDEX(Sheet1!L:L,MATCH(ROWS($1:347),$M:$M,0)),"")</f>
        <v>0</v>
      </c>
      <c r="L348">
        <f>IF(ISNA(MATCH(Sheet1!F348,{"successful"},0)),"-",MAX(Sheet6!L$1:L347)+1)</f>
        <v>227</v>
      </c>
      <c r="M348" t="str">
        <f>IF(ISNA(MATCH(Sheet1!F348,{"failed","canceled"},0)),"-",MAX(Sheet6!M$1:M347)+1)</f>
        <v>-</v>
      </c>
    </row>
    <row r="349" spans="1:13" ht="16" x14ac:dyDescent="0.2">
      <c r="A349" s="16" t="str">
        <f>IFERROR(INDEX(Sheet1!F:F,MATCH(ROWS($1:348),$L:$L,0)),"")</f>
        <v>successful</v>
      </c>
      <c r="B349" s="15">
        <f>IFERROR(INDEX(Sheet1!L:L,MATCH(ROWS($1:348),$L:$L,0)),"")</f>
        <v>149</v>
      </c>
      <c r="D349" s="17" t="str">
        <f>IFERROR(INDEX(Sheet1!F:F,MATCH(ROWS($1:348),$M:$M,0)),"")</f>
        <v>failed</v>
      </c>
      <c r="E349">
        <f>IFERROR(INDEX(Sheet1!L:L,MATCH(ROWS($1:348),$M:$M,0)),"")</f>
        <v>6</v>
      </c>
      <c r="L349">
        <f>IF(ISNA(MATCH(Sheet1!F349,{"successful"},0)),"-",MAX(Sheet6!L$1:L348)+1)</f>
        <v>228</v>
      </c>
      <c r="M349" t="str">
        <f>IF(ISNA(MATCH(Sheet1!F349,{"failed","canceled"},0)),"-",MAX(Sheet6!M$1:M348)+1)</f>
        <v>-</v>
      </c>
    </row>
    <row r="350" spans="1:13" ht="16" x14ac:dyDescent="0.2">
      <c r="A350" s="16" t="str">
        <f>IFERROR(INDEX(Sheet1!F:F,MATCH(ROWS($1:349),$L:$L,0)),"")</f>
        <v>successful</v>
      </c>
      <c r="B350" s="15">
        <f>IFERROR(INDEX(Sheet1!L:L,MATCH(ROWS($1:349),$L:$L,0)),"")</f>
        <v>130</v>
      </c>
      <c r="D350" s="17" t="str">
        <f>IFERROR(INDEX(Sheet1!F:F,MATCH(ROWS($1:349),$M:$M,0)),"")</f>
        <v>failed</v>
      </c>
      <c r="E350">
        <f>IFERROR(INDEX(Sheet1!L:L,MATCH(ROWS($1:349),$M:$M,0)),"")</f>
        <v>36</v>
      </c>
      <c r="L350">
        <f>IF(ISNA(MATCH(Sheet1!F350,{"successful"},0)),"-",MAX(Sheet6!L$1:L349)+1)</f>
        <v>229</v>
      </c>
      <c r="M350" t="str">
        <f>IF(ISNA(MATCH(Sheet1!F350,{"failed","canceled"},0)),"-",MAX(Sheet6!M$1:M349)+1)</f>
        <v>-</v>
      </c>
    </row>
    <row r="351" spans="1:13" ht="16" x14ac:dyDescent="0.2">
      <c r="A351" s="16" t="str">
        <f>IFERROR(INDEX(Sheet1!F:F,MATCH(ROWS($1:350),$L:$L,0)),"")</f>
        <v>successful</v>
      </c>
      <c r="B351" s="15">
        <f>IFERROR(INDEX(Sheet1!L:L,MATCH(ROWS($1:350),$L:$L,0)),"")</f>
        <v>120</v>
      </c>
      <c r="D351" s="17" t="str">
        <f>IFERROR(INDEX(Sheet1!F:F,MATCH(ROWS($1:350),$M:$M,0)),"")</f>
        <v>failed</v>
      </c>
      <c r="E351">
        <f>IFERROR(INDEX(Sheet1!L:L,MATCH(ROWS($1:350),$M:$M,0)),"")</f>
        <v>336</v>
      </c>
      <c r="L351">
        <f>IF(ISNA(MATCH(Sheet1!F351,{"successful"},0)),"-",MAX(Sheet6!L$1:L350)+1)</f>
        <v>230</v>
      </c>
      <c r="M351" t="str">
        <f>IF(ISNA(MATCH(Sheet1!F351,{"failed","canceled"},0)),"-",MAX(Sheet6!M$1:M350)+1)</f>
        <v>-</v>
      </c>
    </row>
    <row r="352" spans="1:13" ht="16" x14ac:dyDescent="0.2">
      <c r="A352" s="16" t="str">
        <f>IFERROR(INDEX(Sheet1!F:F,MATCH(ROWS($1:351),$L:$L,0)),"")</f>
        <v>successful</v>
      </c>
      <c r="B352" s="15">
        <f>IFERROR(INDEX(Sheet1!L:L,MATCH(ROWS($1:351),$L:$L,0)),"")</f>
        <v>265</v>
      </c>
      <c r="D352" s="17" t="str">
        <f>IFERROR(INDEX(Sheet1!F:F,MATCH(ROWS($1:351),$M:$M,0)),"")</f>
        <v>failed</v>
      </c>
      <c r="E352">
        <f>IFERROR(INDEX(Sheet1!L:L,MATCH(ROWS($1:351),$M:$M,0)),"")</f>
        <v>34</v>
      </c>
      <c r="L352">
        <f>IF(ISNA(MATCH(Sheet1!F352,{"successful"},0)),"-",MAX(Sheet6!L$1:L351)+1)</f>
        <v>231</v>
      </c>
      <c r="M352" t="str">
        <f>IF(ISNA(MATCH(Sheet1!F352,{"failed","canceled"},0)),"-",MAX(Sheet6!M$1:M351)+1)</f>
        <v>-</v>
      </c>
    </row>
    <row r="353" spans="1:13" ht="16" x14ac:dyDescent="0.2">
      <c r="A353" s="16" t="str">
        <f>IFERROR(INDEX(Sheet1!F:F,MATCH(ROWS($1:352),$L:$L,0)),"")</f>
        <v>successful</v>
      </c>
      <c r="B353" s="15">
        <f>IFERROR(INDEX(Sheet1!L:L,MATCH(ROWS($1:352),$L:$L,0)),"")</f>
        <v>71</v>
      </c>
      <c r="D353" s="17" t="str">
        <f>IFERROR(INDEX(Sheet1!F:F,MATCH(ROWS($1:352),$M:$M,0)),"")</f>
        <v>failed</v>
      </c>
      <c r="E353">
        <f>IFERROR(INDEX(Sheet1!L:L,MATCH(ROWS($1:352),$M:$M,0)),"")</f>
        <v>10</v>
      </c>
      <c r="L353">
        <f>IF(ISNA(MATCH(Sheet1!F353,{"successful"},0)),"-",MAX(Sheet6!L$1:L352)+1)</f>
        <v>232</v>
      </c>
      <c r="M353" t="str">
        <f>IF(ISNA(MATCH(Sheet1!F353,{"failed","canceled"},0)),"-",MAX(Sheet6!M$1:M352)+1)</f>
        <v>-</v>
      </c>
    </row>
    <row r="354" spans="1:13" ht="16" x14ac:dyDescent="0.2">
      <c r="A354" s="16" t="str">
        <f>IFERROR(INDEX(Sheet1!F:F,MATCH(ROWS($1:353),$L:$L,0)),"")</f>
        <v>successful</v>
      </c>
      <c r="B354" s="15">
        <f>IFERROR(INDEX(Sheet1!L:L,MATCH(ROWS($1:353),$L:$L,0)),"")</f>
        <v>13</v>
      </c>
      <c r="D354" s="17" t="str">
        <f>IFERROR(INDEX(Sheet1!F:F,MATCH(ROWS($1:353),$M:$M,0)),"")</f>
        <v>failed</v>
      </c>
      <c r="E354">
        <f>IFERROR(INDEX(Sheet1!L:L,MATCH(ROWS($1:353),$M:$M,0)),"")</f>
        <v>201</v>
      </c>
      <c r="L354">
        <f>IF(ISNA(MATCH(Sheet1!F354,{"successful"},0)),"-",MAX(Sheet6!L$1:L353)+1)</f>
        <v>233</v>
      </c>
      <c r="M354" t="str">
        <f>IF(ISNA(MATCH(Sheet1!F354,{"failed","canceled"},0)),"-",MAX(Sheet6!M$1:M353)+1)</f>
        <v>-</v>
      </c>
    </row>
    <row r="355" spans="1:13" ht="16" x14ac:dyDescent="0.2">
      <c r="A355" s="16" t="str">
        <f>IFERROR(INDEX(Sheet1!F:F,MATCH(ROWS($1:354),$L:$L,0)),"")</f>
        <v>successful</v>
      </c>
      <c r="B355" s="15">
        <f>IFERROR(INDEX(Sheet1!L:L,MATCH(ROWS($1:354),$L:$L,0)),"")</f>
        <v>169</v>
      </c>
      <c r="D355" s="17" t="str">
        <f>IFERROR(INDEX(Sheet1!F:F,MATCH(ROWS($1:354),$M:$M,0)),"")</f>
        <v>failed</v>
      </c>
      <c r="E355">
        <f>IFERROR(INDEX(Sheet1!L:L,MATCH(ROWS($1:354),$M:$M,0)),"")</f>
        <v>296</v>
      </c>
      <c r="L355">
        <f>IF(ISNA(MATCH(Sheet1!F355,{"successful"},0)),"-",MAX(Sheet6!L$1:L354)+1)</f>
        <v>234</v>
      </c>
      <c r="M355" t="str">
        <f>IF(ISNA(MATCH(Sheet1!F355,{"failed","canceled"},0)),"-",MAX(Sheet6!M$1:M354)+1)</f>
        <v>-</v>
      </c>
    </row>
    <row r="356" spans="1:13" ht="16" x14ac:dyDescent="0.2">
      <c r="A356" s="16" t="str">
        <f>IFERROR(INDEX(Sheet1!F:F,MATCH(ROWS($1:355),$L:$L,0)),"")</f>
        <v>successful</v>
      </c>
      <c r="B356" s="15">
        <f>IFERROR(INDEX(Sheet1!L:L,MATCH(ROWS($1:355),$L:$L,0)),"")</f>
        <v>57</v>
      </c>
      <c r="D356" s="17" t="str">
        <f>IFERROR(INDEX(Sheet1!F:F,MATCH(ROWS($1:355),$M:$M,0)),"")</f>
        <v>failed</v>
      </c>
      <c r="E356">
        <f>IFERROR(INDEX(Sheet1!L:L,MATCH(ROWS($1:355),$M:$M,0)),"")</f>
        <v>7</v>
      </c>
      <c r="L356">
        <f>IF(ISNA(MATCH(Sheet1!F356,{"successful"},0)),"-",MAX(Sheet6!L$1:L355)+1)</f>
        <v>235</v>
      </c>
      <c r="M356" t="str">
        <f>IF(ISNA(MATCH(Sheet1!F356,{"failed","canceled"},0)),"-",MAX(Sheet6!M$1:M355)+1)</f>
        <v>-</v>
      </c>
    </row>
    <row r="357" spans="1:13" ht="16" x14ac:dyDescent="0.2">
      <c r="A357" s="16" t="str">
        <f>IFERROR(INDEX(Sheet1!F:F,MATCH(ROWS($1:356),$L:$L,0)),"")</f>
        <v>successful</v>
      </c>
      <c r="B357" s="15">
        <f>IFERROR(INDEX(Sheet1!L:L,MATCH(ROWS($1:356),$L:$L,0)),"")</f>
        <v>229</v>
      </c>
      <c r="D357" s="17" t="str">
        <f>IFERROR(INDEX(Sheet1!F:F,MATCH(ROWS($1:356),$M:$M,0)),"")</f>
        <v>failed</v>
      </c>
      <c r="E357">
        <f>IFERROR(INDEX(Sheet1!L:L,MATCH(ROWS($1:356),$M:$M,0)),"")</f>
        <v>7</v>
      </c>
      <c r="L357">
        <f>IF(ISNA(MATCH(Sheet1!F357,{"successful"},0)),"-",MAX(Sheet6!L$1:L356)+1)</f>
        <v>236</v>
      </c>
      <c r="M357" t="str">
        <f>IF(ISNA(MATCH(Sheet1!F357,{"failed","canceled"},0)),"-",MAX(Sheet6!M$1:M356)+1)</f>
        <v>-</v>
      </c>
    </row>
    <row r="358" spans="1:13" ht="16" x14ac:dyDescent="0.2">
      <c r="A358" s="16" t="str">
        <f>IFERROR(INDEX(Sheet1!F:F,MATCH(ROWS($1:357),$L:$L,0)),"")</f>
        <v>successful</v>
      </c>
      <c r="B358" s="15">
        <f>IFERROR(INDEX(Sheet1!L:L,MATCH(ROWS($1:357),$L:$L,0)),"")</f>
        <v>108</v>
      </c>
      <c r="D358" s="17" t="str">
        <f>IFERROR(INDEX(Sheet1!F:F,MATCH(ROWS($1:357),$M:$M,0)),"")</f>
        <v>failed</v>
      </c>
      <c r="E358">
        <f>IFERROR(INDEX(Sheet1!L:L,MATCH(ROWS($1:357),$M:$M,0)),"")</f>
        <v>1</v>
      </c>
      <c r="L358">
        <f>IF(ISNA(MATCH(Sheet1!F358,{"successful"},0)),"-",MAX(Sheet6!L$1:L357)+1)</f>
        <v>237</v>
      </c>
      <c r="M358" t="str">
        <f>IF(ISNA(MATCH(Sheet1!F358,{"failed","canceled"},0)),"-",MAX(Sheet6!M$1:M357)+1)</f>
        <v>-</v>
      </c>
    </row>
    <row r="359" spans="1:13" ht="16" x14ac:dyDescent="0.2">
      <c r="A359" s="16" t="str">
        <f>IFERROR(INDEX(Sheet1!F:F,MATCH(ROWS($1:358),$L:$L,0)),"")</f>
        <v>successful</v>
      </c>
      <c r="B359" s="15">
        <f>IFERROR(INDEX(Sheet1!L:L,MATCH(ROWS($1:358),$L:$L,0)),"")</f>
        <v>108</v>
      </c>
      <c r="D359" s="17" t="str">
        <f>IFERROR(INDEX(Sheet1!F:F,MATCH(ROWS($1:358),$M:$M,0)),"")</f>
        <v>failed</v>
      </c>
      <c r="E359">
        <f>IFERROR(INDEX(Sheet1!L:L,MATCH(ROWS($1:358),$M:$M,0)),"")</f>
        <v>114</v>
      </c>
      <c r="L359">
        <f>IF(ISNA(MATCH(Sheet1!F359,{"successful"},0)),"-",MAX(Sheet6!L$1:L358)+1)</f>
        <v>238</v>
      </c>
      <c r="M359" t="str">
        <f>IF(ISNA(MATCH(Sheet1!F359,{"failed","canceled"},0)),"-",MAX(Sheet6!M$1:M358)+1)</f>
        <v>-</v>
      </c>
    </row>
    <row r="360" spans="1:13" ht="16" x14ac:dyDescent="0.2">
      <c r="A360" s="16" t="str">
        <f>IFERROR(INDEX(Sheet1!F:F,MATCH(ROWS($1:359),$L:$L,0)),"")</f>
        <v>successful</v>
      </c>
      <c r="B360" s="15">
        <f>IFERROR(INDEX(Sheet1!L:L,MATCH(ROWS($1:359),$L:$L,0)),"")</f>
        <v>41</v>
      </c>
      <c r="D360" s="17" t="str">
        <f>IFERROR(INDEX(Sheet1!F:F,MATCH(ROWS($1:359),$M:$M,0)),"")</f>
        <v>failed</v>
      </c>
      <c r="E360">
        <f>IFERROR(INDEX(Sheet1!L:L,MATCH(ROWS($1:359),$M:$M,0)),"")</f>
        <v>29</v>
      </c>
      <c r="L360">
        <f>IF(ISNA(MATCH(Sheet1!F360,{"successful"},0)),"-",MAX(Sheet6!L$1:L359)+1)</f>
        <v>239</v>
      </c>
      <c r="M360" t="str">
        <f>IF(ISNA(MATCH(Sheet1!F360,{"failed","canceled"},0)),"-",MAX(Sheet6!M$1:M359)+1)</f>
        <v>-</v>
      </c>
    </row>
    <row r="361" spans="1:13" ht="16" x14ac:dyDescent="0.2">
      <c r="A361" s="16" t="str">
        <f>IFERROR(INDEX(Sheet1!F:F,MATCH(ROWS($1:360),$L:$L,0)),"")</f>
        <v>successful</v>
      </c>
      <c r="B361" s="15">
        <f>IFERROR(INDEX(Sheet1!L:L,MATCH(ROWS($1:360),$L:$L,0)),"")</f>
        <v>139</v>
      </c>
      <c r="D361" s="17" t="str">
        <f>IFERROR(INDEX(Sheet1!F:F,MATCH(ROWS($1:360),$M:$M,0)),"")</f>
        <v>failed</v>
      </c>
      <c r="E361">
        <f>IFERROR(INDEX(Sheet1!L:L,MATCH(ROWS($1:360),$M:$M,0)),"")</f>
        <v>890</v>
      </c>
      <c r="L361">
        <f>IF(ISNA(MATCH(Sheet1!F361,{"successful"},0)),"-",MAX(Sheet6!L$1:L360)+1)</f>
        <v>240</v>
      </c>
      <c r="M361" t="str">
        <f>IF(ISNA(MATCH(Sheet1!F361,{"failed","canceled"},0)),"-",MAX(Sheet6!M$1:M360)+1)</f>
        <v>-</v>
      </c>
    </row>
    <row r="362" spans="1:13" ht="16" x14ac:dyDescent="0.2">
      <c r="A362" s="16" t="str">
        <f>IFERROR(INDEX(Sheet1!F:F,MATCH(ROWS($1:361),$L:$L,0)),"")</f>
        <v>successful</v>
      </c>
      <c r="B362" s="15">
        <f>IFERROR(INDEX(Sheet1!L:L,MATCH(ROWS($1:361),$L:$L,0)),"")</f>
        <v>19</v>
      </c>
      <c r="D362" s="17" t="str">
        <f>IFERROR(INDEX(Sheet1!F:F,MATCH(ROWS($1:361),$M:$M,0)),"")</f>
        <v>failed</v>
      </c>
      <c r="E362">
        <f>IFERROR(INDEX(Sheet1!L:L,MATCH(ROWS($1:361),$M:$M,0)),"")</f>
        <v>31</v>
      </c>
      <c r="L362">
        <f>IF(ISNA(MATCH(Sheet1!F362,{"successful"},0)),"-",MAX(Sheet6!L$1:L361)+1)</f>
        <v>241</v>
      </c>
      <c r="M362" t="str">
        <f>IF(ISNA(MATCH(Sheet1!F362,{"failed","canceled"},0)),"-",MAX(Sheet6!M$1:M361)+1)</f>
        <v>-</v>
      </c>
    </row>
    <row r="363" spans="1:13" ht="16" x14ac:dyDescent="0.2">
      <c r="A363" s="16" t="str">
        <f>IFERROR(INDEX(Sheet1!F:F,MATCH(ROWS($1:362),$L:$L,0)),"")</f>
        <v>successful</v>
      </c>
      <c r="B363" s="15">
        <f>IFERROR(INDEX(Sheet1!L:L,MATCH(ROWS($1:362),$L:$L,0)),"")</f>
        <v>94</v>
      </c>
      <c r="D363" s="17" t="str">
        <f>IFERROR(INDEX(Sheet1!F:F,MATCH(ROWS($1:362),$M:$M,0)),"")</f>
        <v>failed</v>
      </c>
      <c r="E363">
        <f>IFERROR(INDEX(Sheet1!L:L,MATCH(ROWS($1:362),$M:$M,0)),"")</f>
        <v>21</v>
      </c>
      <c r="L363">
        <f>IF(ISNA(MATCH(Sheet1!F363,{"successful"},0)),"-",MAX(Sheet6!L$1:L362)+1)</f>
        <v>242</v>
      </c>
      <c r="M363" t="str">
        <f>IF(ISNA(MATCH(Sheet1!F363,{"failed","canceled"},0)),"-",MAX(Sheet6!M$1:M362)+1)</f>
        <v>-</v>
      </c>
    </row>
    <row r="364" spans="1:13" ht="16" x14ac:dyDescent="0.2">
      <c r="A364" s="16" t="str">
        <f>IFERROR(INDEX(Sheet1!F:F,MATCH(ROWS($1:363),$L:$L,0)),"")</f>
        <v>successful</v>
      </c>
      <c r="B364" s="15">
        <f>IFERROR(INDEX(Sheet1!L:L,MATCH(ROWS($1:363),$L:$L,0)),"")</f>
        <v>23</v>
      </c>
      <c r="D364" s="17" t="str">
        <f>IFERROR(INDEX(Sheet1!F:F,MATCH(ROWS($1:363),$M:$M,0)),"")</f>
        <v>failed</v>
      </c>
      <c r="E364">
        <f>IFERROR(INDEX(Sheet1!L:L,MATCH(ROWS($1:363),$M:$M,0)),"")</f>
        <v>37</v>
      </c>
      <c r="L364">
        <f>IF(ISNA(MATCH(Sheet1!F364,{"successful"},0)),"-",MAX(Sheet6!L$1:L363)+1)</f>
        <v>243</v>
      </c>
      <c r="M364" t="str">
        <f>IF(ISNA(MATCH(Sheet1!F364,{"failed","canceled"},0)),"-",MAX(Sheet6!M$1:M363)+1)</f>
        <v>-</v>
      </c>
    </row>
    <row r="365" spans="1:13" ht="16" x14ac:dyDescent="0.2">
      <c r="A365" s="16" t="str">
        <f>IFERROR(INDEX(Sheet1!F:F,MATCH(ROWS($1:364),$L:$L,0)),"")</f>
        <v>successful</v>
      </c>
      <c r="B365" s="15">
        <f>IFERROR(INDEX(Sheet1!L:L,MATCH(ROWS($1:364),$L:$L,0)),"")</f>
        <v>15</v>
      </c>
      <c r="D365" s="17" t="str">
        <f>IFERROR(INDEX(Sheet1!F:F,MATCH(ROWS($1:364),$M:$M,0)),"")</f>
        <v>failed</v>
      </c>
      <c r="E365">
        <f>IFERROR(INDEX(Sheet1!L:L,MATCH(ROWS($1:364),$M:$M,0)),"")</f>
        <v>7</v>
      </c>
      <c r="L365">
        <f>IF(ISNA(MATCH(Sheet1!F365,{"successful"},0)),"-",MAX(Sheet6!L$1:L364)+1)</f>
        <v>244</v>
      </c>
      <c r="M365" t="str">
        <f>IF(ISNA(MATCH(Sheet1!F365,{"failed","canceled"},0)),"-",MAX(Sheet6!M$1:M364)+1)</f>
        <v>-</v>
      </c>
    </row>
    <row r="366" spans="1:13" ht="16" x14ac:dyDescent="0.2">
      <c r="A366" s="16" t="str">
        <f>IFERROR(INDEX(Sheet1!F:F,MATCH(ROWS($1:365),$L:$L,0)),"")</f>
        <v>successful</v>
      </c>
      <c r="B366" s="15">
        <f>IFERROR(INDEX(Sheet1!L:L,MATCH(ROWS($1:365),$L:$L,0)),"")</f>
        <v>62</v>
      </c>
      <c r="D366" s="17" t="str">
        <f>IFERROR(INDEX(Sheet1!F:F,MATCH(ROWS($1:365),$M:$M,0)),"")</f>
        <v>failed</v>
      </c>
      <c r="E366">
        <f>IFERROR(INDEX(Sheet1!L:L,MATCH(ROWS($1:365),$M:$M,0)),"")</f>
        <v>4</v>
      </c>
      <c r="L366">
        <f>IF(ISNA(MATCH(Sheet1!F366,{"successful"},0)),"-",MAX(Sheet6!L$1:L365)+1)</f>
        <v>245</v>
      </c>
      <c r="M366" t="str">
        <f>IF(ISNA(MATCH(Sheet1!F366,{"failed","canceled"},0)),"-",MAX(Sheet6!M$1:M365)+1)</f>
        <v>-</v>
      </c>
    </row>
    <row r="367" spans="1:13" ht="16" x14ac:dyDescent="0.2">
      <c r="A367" s="16" t="str">
        <f>IFERROR(INDEX(Sheet1!F:F,MATCH(ROWS($1:366),$L:$L,0)),"")</f>
        <v>successful</v>
      </c>
      <c r="B367" s="15">
        <f>IFERROR(INDEX(Sheet1!L:L,MATCH(ROWS($1:366),$L:$L,0)),"")</f>
        <v>74</v>
      </c>
      <c r="D367" s="17" t="str">
        <f>IFERROR(INDEX(Sheet1!F:F,MATCH(ROWS($1:366),$M:$M,0)),"")</f>
        <v>failed</v>
      </c>
      <c r="E367">
        <f>IFERROR(INDEX(Sheet1!L:L,MATCH(ROWS($1:366),$M:$M,0)),"")</f>
        <v>5</v>
      </c>
      <c r="L367">
        <f>IF(ISNA(MATCH(Sheet1!F367,{"successful"},0)),"-",MAX(Sheet6!L$1:L366)+1)</f>
        <v>246</v>
      </c>
      <c r="M367" t="str">
        <f>IF(ISNA(MATCH(Sheet1!F367,{"failed","canceled"},0)),"-",MAX(Sheet6!M$1:M366)+1)</f>
        <v>-</v>
      </c>
    </row>
    <row r="368" spans="1:13" ht="16" x14ac:dyDescent="0.2">
      <c r="A368" s="16" t="str">
        <f>IFERROR(INDEX(Sheet1!F:F,MATCH(ROWS($1:367),$L:$L,0)),"")</f>
        <v>successful</v>
      </c>
      <c r="B368" s="15">
        <f>IFERROR(INDEX(Sheet1!L:L,MATCH(ROWS($1:367),$L:$L,0)),"")</f>
        <v>97</v>
      </c>
      <c r="D368" s="17" t="str">
        <f>IFERROR(INDEX(Sheet1!F:F,MATCH(ROWS($1:367),$M:$M,0)),"")</f>
        <v>failed</v>
      </c>
      <c r="E368">
        <f>IFERROR(INDEX(Sheet1!L:L,MATCH(ROWS($1:367),$M:$M,0)),"")</f>
        <v>0</v>
      </c>
      <c r="L368">
        <f>IF(ISNA(MATCH(Sheet1!F368,{"successful"},0)),"-",MAX(Sheet6!L$1:L367)+1)</f>
        <v>247</v>
      </c>
      <c r="M368" t="str">
        <f>IF(ISNA(MATCH(Sheet1!F368,{"failed","canceled"},0)),"-",MAX(Sheet6!M$1:M367)+1)</f>
        <v>-</v>
      </c>
    </row>
    <row r="369" spans="1:13" ht="16" x14ac:dyDescent="0.2">
      <c r="A369" s="16" t="str">
        <f>IFERROR(INDEX(Sheet1!F:F,MATCH(ROWS($1:368),$L:$L,0)),"")</f>
        <v>successful</v>
      </c>
      <c r="B369" s="15">
        <f>IFERROR(INDEX(Sheet1!L:L,MATCH(ROWS($1:368),$L:$L,0)),"")</f>
        <v>55</v>
      </c>
      <c r="D369" s="17" t="str">
        <f>IFERROR(INDEX(Sheet1!F:F,MATCH(ROWS($1:368),$M:$M,0)),"")</f>
        <v>failed</v>
      </c>
      <c r="E369">
        <f>IFERROR(INDEX(Sheet1!L:L,MATCH(ROWS($1:368),$M:$M,0)),"")</f>
        <v>456</v>
      </c>
      <c r="L369">
        <f>IF(ISNA(MATCH(Sheet1!F369,{"successful"},0)),"-",MAX(Sheet6!L$1:L368)+1)</f>
        <v>248</v>
      </c>
      <c r="M369" t="str">
        <f>IF(ISNA(MATCH(Sheet1!F369,{"failed","canceled"},0)),"-",MAX(Sheet6!M$1:M368)+1)</f>
        <v>-</v>
      </c>
    </row>
    <row r="370" spans="1:13" ht="16" x14ac:dyDescent="0.2">
      <c r="A370" s="16" t="str">
        <f>IFERROR(INDEX(Sheet1!F:F,MATCH(ROWS($1:369),$L:$L,0)),"")</f>
        <v>successful</v>
      </c>
      <c r="B370" s="15">
        <f>IFERROR(INDEX(Sheet1!L:L,MATCH(ROWS($1:369),$L:$L,0)),"")</f>
        <v>44</v>
      </c>
      <c r="D370" s="17" t="str">
        <f>IFERROR(INDEX(Sheet1!F:F,MATCH(ROWS($1:369),$M:$M,0)),"")</f>
        <v>failed</v>
      </c>
      <c r="E370">
        <f>IFERROR(INDEX(Sheet1!L:L,MATCH(ROWS($1:369),$M:$M,0)),"")</f>
        <v>369</v>
      </c>
      <c r="L370">
        <f>IF(ISNA(MATCH(Sheet1!F370,{"successful"},0)),"-",MAX(Sheet6!L$1:L369)+1)</f>
        <v>249</v>
      </c>
      <c r="M370" t="str">
        <f>IF(ISNA(MATCH(Sheet1!F370,{"failed","canceled"},0)),"-",MAX(Sheet6!M$1:M369)+1)</f>
        <v>-</v>
      </c>
    </row>
    <row r="371" spans="1:13" ht="16" x14ac:dyDescent="0.2">
      <c r="A371" s="16" t="str">
        <f>IFERROR(INDEX(Sheet1!F:F,MATCH(ROWS($1:370),$L:$L,0)),"")</f>
        <v>successful</v>
      </c>
      <c r="B371" s="15">
        <f>IFERROR(INDEX(Sheet1!L:L,MATCH(ROWS($1:370),$L:$L,0)),"")</f>
        <v>110</v>
      </c>
      <c r="D371" s="17" t="str">
        <f>IFERROR(INDEX(Sheet1!F:F,MATCH(ROWS($1:370),$M:$M,0)),"")</f>
        <v>failed</v>
      </c>
      <c r="E371">
        <f>IFERROR(INDEX(Sheet1!L:L,MATCH(ROWS($1:370),$M:$M,0)),"")</f>
        <v>2</v>
      </c>
      <c r="L371">
        <f>IF(ISNA(MATCH(Sheet1!F371,{"successful"},0)),"-",MAX(Sheet6!L$1:L370)+1)</f>
        <v>250</v>
      </c>
      <c r="M371" t="str">
        <f>IF(ISNA(MATCH(Sheet1!F371,{"failed","canceled"},0)),"-",MAX(Sheet6!M$1:M370)+1)</f>
        <v>-</v>
      </c>
    </row>
    <row r="372" spans="1:13" ht="16" x14ac:dyDescent="0.2">
      <c r="A372" s="16" t="str">
        <f>IFERROR(INDEX(Sheet1!F:F,MATCH(ROWS($1:371),$L:$L,0)),"")</f>
        <v>successful</v>
      </c>
      <c r="B372" s="15">
        <f>IFERROR(INDEX(Sheet1!L:L,MATCH(ROWS($1:371),$L:$L,0)),"")</f>
        <v>59</v>
      </c>
      <c r="D372" s="17" t="str">
        <f>IFERROR(INDEX(Sheet1!F:F,MATCH(ROWS($1:371),$M:$M,0)),"")</f>
        <v>failed</v>
      </c>
      <c r="E372">
        <f>IFERROR(INDEX(Sheet1!L:L,MATCH(ROWS($1:371),$M:$M,0)),"")</f>
        <v>0</v>
      </c>
      <c r="L372">
        <f>IF(ISNA(MATCH(Sheet1!F372,{"successful"},0)),"-",MAX(Sheet6!L$1:L371)+1)</f>
        <v>251</v>
      </c>
      <c r="M372" t="str">
        <f>IF(ISNA(MATCH(Sheet1!F372,{"failed","canceled"},0)),"-",MAX(Sheet6!M$1:M371)+1)</f>
        <v>-</v>
      </c>
    </row>
    <row r="373" spans="1:13" ht="16" x14ac:dyDescent="0.2">
      <c r="A373" s="16" t="str">
        <f>IFERROR(INDEX(Sheet1!F:F,MATCH(ROWS($1:372),$L:$L,0)),"")</f>
        <v>successful</v>
      </c>
      <c r="B373" s="15">
        <f>IFERROR(INDEX(Sheet1!L:L,MATCH(ROWS($1:372),$L:$L,0)),"")</f>
        <v>62</v>
      </c>
      <c r="D373" s="17" t="str">
        <f>IFERROR(INDEX(Sheet1!F:F,MATCH(ROWS($1:372),$M:$M,0)),"")</f>
        <v>failed</v>
      </c>
      <c r="E373">
        <f>IFERROR(INDEX(Sheet1!L:L,MATCH(ROWS($1:372),$M:$M,0)),"")</f>
        <v>338</v>
      </c>
      <c r="L373">
        <f>IF(ISNA(MATCH(Sheet1!F373,{"successful"},0)),"-",MAX(Sheet6!L$1:L372)+1)</f>
        <v>252</v>
      </c>
      <c r="M373" t="str">
        <f>IF(ISNA(MATCH(Sheet1!F373,{"failed","canceled"},0)),"-",MAX(Sheet6!M$1:M372)+1)</f>
        <v>-</v>
      </c>
    </row>
    <row r="374" spans="1:13" ht="16" x14ac:dyDescent="0.2">
      <c r="A374" s="16" t="str">
        <f>IFERROR(INDEX(Sheet1!F:F,MATCH(ROWS($1:373),$L:$L,0)),"")</f>
        <v>successful</v>
      </c>
      <c r="B374" s="15">
        <f>IFERROR(INDEX(Sheet1!L:L,MATCH(ROWS($1:373),$L:$L,0)),"")</f>
        <v>105</v>
      </c>
      <c r="D374" s="17" t="str">
        <f>IFERROR(INDEX(Sheet1!F:F,MATCH(ROWS($1:373),$M:$M,0)),"")</f>
        <v>failed</v>
      </c>
      <c r="E374">
        <f>IFERROR(INDEX(Sheet1!L:L,MATCH(ROWS($1:373),$M:$M,0)),"")</f>
        <v>4</v>
      </c>
      <c r="L374">
        <f>IF(ISNA(MATCH(Sheet1!F374,{"successful"},0)),"-",MAX(Sheet6!L$1:L373)+1)</f>
        <v>253</v>
      </c>
      <c r="M374" t="str">
        <f>IF(ISNA(MATCH(Sheet1!F374,{"failed","canceled"},0)),"-",MAX(Sheet6!M$1:M373)+1)</f>
        <v>-</v>
      </c>
    </row>
    <row r="375" spans="1:13" ht="16" x14ac:dyDescent="0.2">
      <c r="A375" s="16" t="str">
        <f>IFERROR(INDEX(Sheet1!F:F,MATCH(ROWS($1:374),$L:$L,0)),"")</f>
        <v>successful</v>
      </c>
      <c r="B375" s="15">
        <f>IFERROR(INDEX(Sheet1!L:L,MATCH(ROWS($1:374),$L:$L,0)),"")</f>
        <v>26</v>
      </c>
      <c r="D375" s="17" t="str">
        <f>IFERROR(INDEX(Sheet1!F:F,MATCH(ROWS($1:374),$M:$M,0)),"")</f>
        <v>failed</v>
      </c>
      <c r="E375">
        <f>IFERROR(INDEX(Sheet1!L:L,MATCH(ROWS($1:374),$M:$M,0)),"")</f>
        <v>1</v>
      </c>
      <c r="L375">
        <f>IF(ISNA(MATCH(Sheet1!F375,{"successful"},0)),"-",MAX(Sheet6!L$1:L374)+1)</f>
        <v>254</v>
      </c>
      <c r="M375" t="str">
        <f>IF(ISNA(MATCH(Sheet1!F375,{"failed","canceled"},0)),"-",MAX(Sheet6!M$1:M374)+1)</f>
        <v>-</v>
      </c>
    </row>
    <row r="376" spans="1:13" ht="16" x14ac:dyDescent="0.2">
      <c r="A376" s="16" t="str">
        <f>IFERROR(INDEX(Sheet1!F:F,MATCH(ROWS($1:375),$L:$L,0)),"")</f>
        <v>successful</v>
      </c>
      <c r="B376" s="15">
        <f>IFERROR(INDEX(Sheet1!L:L,MATCH(ROWS($1:375),$L:$L,0)),"")</f>
        <v>49</v>
      </c>
      <c r="D376" s="17" t="str">
        <f>IFERROR(INDEX(Sheet1!F:F,MATCH(ROWS($1:375),$M:$M,0)),"")</f>
        <v>failed</v>
      </c>
      <c r="E376">
        <f>IFERROR(INDEX(Sheet1!L:L,MATCH(ROWS($1:375),$M:$M,0)),"")</f>
        <v>28</v>
      </c>
      <c r="L376">
        <f>IF(ISNA(MATCH(Sheet1!F376,{"successful"},0)),"-",MAX(Sheet6!L$1:L375)+1)</f>
        <v>255</v>
      </c>
      <c r="M376" t="str">
        <f>IF(ISNA(MATCH(Sheet1!F376,{"failed","canceled"},0)),"-",MAX(Sheet6!M$1:M375)+1)</f>
        <v>-</v>
      </c>
    </row>
    <row r="377" spans="1:13" ht="16" x14ac:dyDescent="0.2">
      <c r="A377" s="16" t="str">
        <f>IFERROR(INDEX(Sheet1!F:F,MATCH(ROWS($1:376),$L:$L,0)),"")</f>
        <v>successful</v>
      </c>
      <c r="B377" s="15">
        <f>IFERROR(INDEX(Sheet1!L:L,MATCH(ROWS($1:376),$L:$L,0)),"")</f>
        <v>68</v>
      </c>
      <c r="D377" s="17" t="str">
        <f>IFERROR(INDEX(Sheet1!F:F,MATCH(ROWS($1:376),$M:$M,0)),"")</f>
        <v>failed</v>
      </c>
      <c r="E377">
        <f>IFERROR(INDEX(Sheet1!L:L,MATCH(ROWS($1:376),$M:$M,0)),"")</f>
        <v>12</v>
      </c>
      <c r="L377">
        <f>IF(ISNA(MATCH(Sheet1!F377,{"successful"},0)),"-",MAX(Sheet6!L$1:L376)+1)</f>
        <v>256</v>
      </c>
      <c r="M377" t="str">
        <f>IF(ISNA(MATCH(Sheet1!F377,{"failed","canceled"},0)),"-",MAX(Sheet6!M$1:M376)+1)</f>
        <v>-</v>
      </c>
    </row>
    <row r="378" spans="1:13" ht="16" x14ac:dyDescent="0.2">
      <c r="A378" s="16" t="str">
        <f>IFERROR(INDEX(Sheet1!F:F,MATCH(ROWS($1:377),$L:$L,0)),"")</f>
        <v>successful</v>
      </c>
      <c r="B378" s="15">
        <f>IFERROR(INDEX(Sheet1!L:L,MATCH(ROWS($1:377),$L:$L,0)),"")</f>
        <v>22</v>
      </c>
      <c r="D378" s="17" t="str">
        <f>IFERROR(INDEX(Sheet1!F:F,MATCH(ROWS($1:377),$M:$M,0)),"")</f>
        <v>failed</v>
      </c>
      <c r="E378">
        <f>IFERROR(INDEX(Sheet1!L:L,MATCH(ROWS($1:377),$M:$M,0)),"")</f>
        <v>16</v>
      </c>
      <c r="L378">
        <f>IF(ISNA(MATCH(Sheet1!F378,{"successful"},0)),"-",MAX(Sheet6!L$1:L377)+1)</f>
        <v>257</v>
      </c>
      <c r="M378" t="str">
        <f>IF(ISNA(MATCH(Sheet1!F378,{"failed","canceled"},0)),"-",MAX(Sheet6!M$1:M377)+1)</f>
        <v>-</v>
      </c>
    </row>
    <row r="379" spans="1:13" ht="16" x14ac:dyDescent="0.2">
      <c r="A379" s="16" t="str">
        <f>IFERROR(INDEX(Sheet1!F:F,MATCH(ROWS($1:378),$L:$L,0)),"")</f>
        <v>successful</v>
      </c>
      <c r="B379" s="15">
        <f>IFERROR(INDEX(Sheet1!L:L,MATCH(ROWS($1:378),$L:$L,0)),"")</f>
        <v>18</v>
      </c>
      <c r="D379" s="17" t="str">
        <f>IFERROR(INDEX(Sheet1!F:F,MATCH(ROWS($1:378),$M:$M,0)),"")</f>
        <v>failed</v>
      </c>
      <c r="E379">
        <f>IFERROR(INDEX(Sheet1!L:L,MATCH(ROWS($1:378),$M:$M,0)),"")</f>
        <v>4</v>
      </c>
      <c r="L379">
        <f>IF(ISNA(MATCH(Sheet1!F379,{"successful"},0)),"-",MAX(Sheet6!L$1:L378)+1)</f>
        <v>258</v>
      </c>
      <c r="M379" t="str">
        <f>IF(ISNA(MATCH(Sheet1!F379,{"failed","canceled"},0)),"-",MAX(Sheet6!M$1:M378)+1)</f>
        <v>-</v>
      </c>
    </row>
    <row r="380" spans="1:13" ht="16" x14ac:dyDescent="0.2">
      <c r="A380" s="16" t="str">
        <f>IFERROR(INDEX(Sheet1!F:F,MATCH(ROWS($1:379),$L:$L,0)),"")</f>
        <v>successful</v>
      </c>
      <c r="B380" s="15">
        <f>IFERROR(INDEX(Sheet1!L:L,MATCH(ROWS($1:379),$L:$L,0)),"")</f>
        <v>19</v>
      </c>
      <c r="D380" s="17" t="str">
        <f>IFERROR(INDEX(Sheet1!F:F,MATCH(ROWS($1:379),$M:$M,0)),"")</f>
        <v>failed</v>
      </c>
      <c r="E380">
        <f>IFERROR(INDEX(Sheet1!L:L,MATCH(ROWS($1:379),$M:$M,0)),"")</f>
        <v>4</v>
      </c>
      <c r="L380">
        <f>IF(ISNA(MATCH(Sheet1!F380,{"successful"},0)),"-",MAX(Sheet6!L$1:L379)+1)</f>
        <v>259</v>
      </c>
      <c r="M380" t="str">
        <f>IF(ISNA(MATCH(Sheet1!F380,{"failed","canceled"},0)),"-",MAX(Sheet6!M$1:M379)+1)</f>
        <v>-</v>
      </c>
    </row>
    <row r="381" spans="1:13" ht="16" x14ac:dyDescent="0.2">
      <c r="A381" s="16" t="str">
        <f>IFERROR(INDEX(Sheet1!F:F,MATCH(ROWS($1:380),$L:$L,0)),"")</f>
        <v>successful</v>
      </c>
      <c r="B381" s="15">
        <f>IFERROR(INDEX(Sheet1!L:L,MATCH(ROWS($1:380),$L:$L,0)),"")</f>
        <v>99</v>
      </c>
      <c r="D381" s="17" t="str">
        <f>IFERROR(INDEX(Sheet1!F:F,MATCH(ROWS($1:380),$M:$M,0)),"")</f>
        <v>failed</v>
      </c>
      <c r="E381">
        <f>IFERROR(INDEX(Sheet1!L:L,MATCH(ROWS($1:380),$M:$M,0)),"")</f>
        <v>10</v>
      </c>
      <c r="L381">
        <f>IF(ISNA(MATCH(Sheet1!F381,{"successful"},0)),"-",MAX(Sheet6!L$1:L380)+1)</f>
        <v>260</v>
      </c>
      <c r="M381" t="str">
        <f>IF(ISNA(MATCH(Sheet1!F381,{"failed","canceled"},0)),"-",MAX(Sheet6!M$1:M380)+1)</f>
        <v>-</v>
      </c>
    </row>
    <row r="382" spans="1:13" ht="16" x14ac:dyDescent="0.2">
      <c r="A382" s="16" t="str">
        <f>IFERROR(INDEX(Sheet1!F:F,MATCH(ROWS($1:381),$L:$L,0)),"")</f>
        <v>successful</v>
      </c>
      <c r="B382" s="15">
        <f>IFERROR(INDEX(Sheet1!L:L,MATCH(ROWS($1:381),$L:$L,0)),"")</f>
        <v>27</v>
      </c>
      <c r="D382" s="17" t="str">
        <f>IFERROR(INDEX(Sheet1!F:F,MATCH(ROWS($1:381),$M:$M,0)),"")</f>
        <v>failed</v>
      </c>
      <c r="E382">
        <f>IFERROR(INDEX(Sheet1!L:L,MATCH(ROWS($1:381),$M:$M,0)),"")</f>
        <v>0</v>
      </c>
      <c r="L382">
        <f>IF(ISNA(MATCH(Sheet1!F382,{"successful"},0)),"-",MAX(Sheet6!L$1:L381)+1)</f>
        <v>261</v>
      </c>
      <c r="M382" t="str">
        <f>IF(ISNA(MATCH(Sheet1!F382,{"failed","canceled"},0)),"-",MAX(Sheet6!M$1:M381)+1)</f>
        <v>-</v>
      </c>
    </row>
    <row r="383" spans="1:13" ht="16" x14ac:dyDescent="0.2">
      <c r="A383" s="16" t="str">
        <f>IFERROR(INDEX(Sheet1!F:F,MATCH(ROWS($1:382),$L:$L,0)),"")</f>
        <v>successful</v>
      </c>
      <c r="B383" s="15">
        <f>IFERROR(INDEX(Sheet1!L:L,MATCH(ROWS($1:382),$L:$L,0)),"")</f>
        <v>25</v>
      </c>
      <c r="D383" s="17" t="str">
        <f>IFERROR(INDEX(Sheet1!F:F,MATCH(ROWS($1:382),$M:$M,0)),"")</f>
        <v>failed</v>
      </c>
      <c r="E383">
        <f>IFERROR(INDEX(Sheet1!L:L,MATCH(ROWS($1:382),$M:$M,0)),"")</f>
        <v>6</v>
      </c>
      <c r="L383">
        <f>IF(ISNA(MATCH(Sheet1!F383,{"successful"},0)),"-",MAX(Sheet6!L$1:L382)+1)</f>
        <v>262</v>
      </c>
      <c r="M383" t="str">
        <f>IF(ISNA(MATCH(Sheet1!F383,{"failed","canceled"},0)),"-",MAX(Sheet6!M$1:M382)+1)</f>
        <v>-</v>
      </c>
    </row>
    <row r="384" spans="1:13" ht="16" x14ac:dyDescent="0.2">
      <c r="A384" s="16" t="str">
        <f>IFERROR(INDEX(Sheet1!F:F,MATCH(ROWS($1:383),$L:$L,0)),"")</f>
        <v>successful</v>
      </c>
      <c r="B384" s="15">
        <f>IFERROR(INDEX(Sheet1!L:L,MATCH(ROWS($1:383),$L:$L,0)),"")</f>
        <v>14</v>
      </c>
      <c r="D384" s="17" t="str">
        <f>IFERROR(INDEX(Sheet1!F:F,MATCH(ROWS($1:383),$M:$M,0)),"")</f>
        <v>failed</v>
      </c>
      <c r="E384">
        <f>IFERROR(INDEX(Sheet1!L:L,MATCH(ROWS($1:383),$M:$M,0)),"")</f>
        <v>0</v>
      </c>
      <c r="L384">
        <f>IF(ISNA(MATCH(Sheet1!F384,{"successful"},0)),"-",MAX(Sheet6!L$1:L383)+1)</f>
        <v>263</v>
      </c>
      <c r="M384" t="str">
        <f>IF(ISNA(MATCH(Sheet1!F384,{"failed","canceled"},0)),"-",MAX(Sheet6!M$1:M383)+1)</f>
        <v>-</v>
      </c>
    </row>
    <row r="385" spans="1:13" ht="16" x14ac:dyDescent="0.2">
      <c r="A385" s="16" t="str">
        <f>IFERROR(INDEX(Sheet1!F:F,MATCH(ROWS($1:384),$L:$L,0)),"")</f>
        <v>successful</v>
      </c>
      <c r="B385" s="15">
        <f>IFERROR(INDEX(Sheet1!L:L,MATCH(ROWS($1:384),$L:$L,0)),"")</f>
        <v>35</v>
      </c>
      <c r="D385" s="17" t="str">
        <f>IFERROR(INDEX(Sheet1!F:F,MATCH(ROWS($1:384),$M:$M,0)),"")</f>
        <v>failed</v>
      </c>
      <c r="E385">
        <f>IFERROR(INDEX(Sheet1!L:L,MATCH(ROWS($1:384),$M:$M,0)),"")</f>
        <v>1</v>
      </c>
      <c r="L385">
        <f>IF(ISNA(MATCH(Sheet1!F385,{"successful"},0)),"-",MAX(Sheet6!L$1:L384)+1)</f>
        <v>264</v>
      </c>
      <c r="M385" t="str">
        <f>IF(ISNA(MATCH(Sheet1!F385,{"failed","canceled"},0)),"-",MAX(Sheet6!M$1:M384)+1)</f>
        <v>-</v>
      </c>
    </row>
    <row r="386" spans="1:13" ht="16" x14ac:dyDescent="0.2">
      <c r="A386" s="16" t="str">
        <f>IFERROR(INDEX(Sheet1!F:F,MATCH(ROWS($1:385),$L:$L,0)),"")</f>
        <v>successful</v>
      </c>
      <c r="B386" s="15">
        <f>IFERROR(INDEX(Sheet1!L:L,MATCH(ROWS($1:385),$L:$L,0)),"")</f>
        <v>10</v>
      </c>
      <c r="D386" s="17" t="str">
        <f>IFERROR(INDEX(Sheet1!F:F,MATCH(ROWS($1:385),$M:$M,0)),"")</f>
        <v>failed</v>
      </c>
      <c r="E386">
        <f>IFERROR(INDEX(Sheet1!L:L,MATCH(ROWS($1:385),$M:$M,0)),"")</f>
        <v>0</v>
      </c>
      <c r="L386">
        <f>IF(ISNA(MATCH(Sheet1!F386,{"successful"},0)),"-",MAX(Sheet6!L$1:L385)+1)</f>
        <v>265</v>
      </c>
      <c r="M386" t="str">
        <f>IF(ISNA(MATCH(Sheet1!F386,{"failed","canceled"},0)),"-",MAX(Sheet6!M$1:M385)+1)</f>
        <v>-</v>
      </c>
    </row>
    <row r="387" spans="1:13" ht="16" x14ac:dyDescent="0.2">
      <c r="A387" s="16" t="str">
        <f>IFERROR(INDEX(Sheet1!F:F,MATCH(ROWS($1:386),$L:$L,0)),"")</f>
        <v>successful</v>
      </c>
      <c r="B387" s="15">
        <f>IFERROR(INDEX(Sheet1!L:L,MATCH(ROWS($1:386),$L:$L,0)),"")</f>
        <v>29</v>
      </c>
      <c r="D387" s="17" t="str">
        <f>IFERROR(INDEX(Sheet1!F:F,MATCH(ROWS($1:386),$M:$M,0)),"")</f>
        <v>failed</v>
      </c>
      <c r="E387">
        <f>IFERROR(INDEX(Sheet1!L:L,MATCH(ROWS($1:386),$M:$M,0)),"")</f>
        <v>44</v>
      </c>
      <c r="L387">
        <f>IF(ISNA(MATCH(Sheet1!F387,{"successful"},0)),"-",MAX(Sheet6!L$1:L386)+1)</f>
        <v>266</v>
      </c>
      <c r="M387" t="str">
        <f>IF(ISNA(MATCH(Sheet1!F387,{"failed","canceled"},0)),"-",MAX(Sheet6!M$1:M386)+1)</f>
        <v>-</v>
      </c>
    </row>
    <row r="388" spans="1:13" ht="16" x14ac:dyDescent="0.2">
      <c r="A388" s="16" t="str">
        <f>IFERROR(INDEX(Sheet1!F:F,MATCH(ROWS($1:387),$L:$L,0)),"")</f>
        <v>successful</v>
      </c>
      <c r="B388" s="15">
        <f>IFERROR(INDEX(Sheet1!L:L,MATCH(ROWS($1:387),$L:$L,0)),"")</f>
        <v>44</v>
      </c>
      <c r="D388" s="17" t="str">
        <f>IFERROR(INDEX(Sheet1!F:F,MATCH(ROWS($1:387),$M:$M,0)),"")</f>
        <v>failed</v>
      </c>
      <c r="E388">
        <f>IFERROR(INDEX(Sheet1!L:L,MATCH(ROWS($1:387),$M:$M,0)),"")</f>
        <v>0</v>
      </c>
      <c r="L388">
        <f>IF(ISNA(MATCH(Sheet1!F388,{"successful"},0)),"-",MAX(Sheet6!L$1:L387)+1)</f>
        <v>267</v>
      </c>
      <c r="M388" t="str">
        <f>IF(ISNA(MATCH(Sheet1!F388,{"failed","canceled"},0)),"-",MAX(Sheet6!M$1:M387)+1)</f>
        <v>-</v>
      </c>
    </row>
    <row r="389" spans="1:13" ht="16" x14ac:dyDescent="0.2">
      <c r="A389" s="16" t="str">
        <f>IFERROR(INDEX(Sheet1!F:F,MATCH(ROWS($1:388),$L:$L,0)),"")</f>
        <v>successful</v>
      </c>
      <c r="B389" s="15">
        <f>IFERROR(INDEX(Sheet1!L:L,MATCH(ROWS($1:388),$L:$L,0)),"")</f>
        <v>17</v>
      </c>
      <c r="D389" s="17" t="str">
        <f>IFERROR(INDEX(Sheet1!F:F,MATCH(ROWS($1:388),$M:$M,0)),"")</f>
        <v>failed</v>
      </c>
      <c r="E389">
        <f>IFERROR(INDEX(Sheet1!L:L,MATCH(ROWS($1:388),$M:$M,0)),"")</f>
        <v>3</v>
      </c>
      <c r="L389">
        <f>IF(ISNA(MATCH(Sheet1!F389,{"successful"},0)),"-",MAX(Sheet6!L$1:L388)+1)</f>
        <v>268</v>
      </c>
      <c r="M389" t="str">
        <f>IF(ISNA(MATCH(Sheet1!F389,{"failed","canceled"},0)),"-",MAX(Sheet6!M$1:M388)+1)</f>
        <v>-</v>
      </c>
    </row>
    <row r="390" spans="1:13" ht="16" x14ac:dyDescent="0.2">
      <c r="A390" s="16" t="str">
        <f>IFERROR(INDEX(Sheet1!F:F,MATCH(ROWS($1:389),$L:$L,0)),"")</f>
        <v>successful</v>
      </c>
      <c r="B390" s="15">
        <f>IFERROR(INDEX(Sheet1!L:L,MATCH(ROWS($1:389),$L:$L,0)),"")</f>
        <v>34</v>
      </c>
      <c r="D390" s="17" t="str">
        <f>IFERROR(INDEX(Sheet1!F:F,MATCH(ROWS($1:389),$M:$M,0)),"")</f>
        <v>failed</v>
      </c>
      <c r="E390">
        <f>IFERROR(INDEX(Sheet1!L:L,MATCH(ROWS($1:389),$M:$M,0)),"")</f>
        <v>0</v>
      </c>
      <c r="L390">
        <f>IF(ISNA(MATCH(Sheet1!F390,{"successful"},0)),"-",MAX(Sheet6!L$1:L389)+1)</f>
        <v>269</v>
      </c>
      <c r="M390" t="str">
        <f>IF(ISNA(MATCH(Sheet1!F390,{"failed","canceled"},0)),"-",MAX(Sheet6!M$1:M389)+1)</f>
        <v>-</v>
      </c>
    </row>
    <row r="391" spans="1:13" ht="16" x14ac:dyDescent="0.2">
      <c r="A391" s="16" t="str">
        <f>IFERROR(INDEX(Sheet1!F:F,MATCH(ROWS($1:390),$L:$L,0)),"")</f>
        <v>successful</v>
      </c>
      <c r="B391" s="15">
        <f>IFERROR(INDEX(Sheet1!L:L,MATCH(ROWS($1:390),$L:$L,0)),"")</f>
        <v>14</v>
      </c>
      <c r="D391" s="17" t="str">
        <f>IFERROR(INDEX(Sheet1!F:F,MATCH(ROWS($1:390),$M:$M,0)),"")</f>
        <v>failed</v>
      </c>
      <c r="E391">
        <f>IFERROR(INDEX(Sheet1!L:L,MATCH(ROWS($1:390),$M:$M,0)),"")</f>
        <v>52</v>
      </c>
      <c r="L391">
        <f>IF(ISNA(MATCH(Sheet1!F391,{"successful"},0)),"-",MAX(Sheet6!L$1:L390)+1)</f>
        <v>270</v>
      </c>
      <c r="M391" t="str">
        <f>IF(ISNA(MATCH(Sheet1!F391,{"failed","canceled"},0)),"-",MAX(Sheet6!M$1:M390)+1)</f>
        <v>-</v>
      </c>
    </row>
    <row r="392" spans="1:13" ht="16" x14ac:dyDescent="0.2">
      <c r="A392" s="16" t="str">
        <f>IFERROR(INDEX(Sheet1!F:F,MATCH(ROWS($1:391),$L:$L,0)),"")</f>
        <v>successful</v>
      </c>
      <c r="B392" s="15">
        <f>IFERROR(INDEX(Sheet1!L:L,MATCH(ROWS($1:391),$L:$L,0)),"")</f>
        <v>156</v>
      </c>
      <c r="D392" s="17" t="str">
        <f>IFERROR(INDEX(Sheet1!F:F,MATCH(ROWS($1:391),$M:$M,0)),"")</f>
        <v>failed</v>
      </c>
      <c r="E392">
        <f>IFERROR(INDEX(Sheet1!L:L,MATCH(ROWS($1:391),$M:$M,0)),"")</f>
        <v>0</v>
      </c>
      <c r="L392">
        <f>IF(ISNA(MATCH(Sheet1!F392,{"successful"},0)),"-",MAX(Sheet6!L$1:L391)+1)</f>
        <v>271</v>
      </c>
      <c r="M392" t="str">
        <f>IF(ISNA(MATCH(Sheet1!F392,{"failed","canceled"},0)),"-",MAX(Sheet6!M$1:M391)+1)</f>
        <v>-</v>
      </c>
    </row>
    <row r="393" spans="1:13" ht="16" x14ac:dyDescent="0.2">
      <c r="A393" s="16" t="str">
        <f>IFERROR(INDEX(Sheet1!F:F,MATCH(ROWS($1:392),$L:$L,0)),"")</f>
        <v>successful</v>
      </c>
      <c r="B393" s="15">
        <f>IFERROR(INDEX(Sheet1!L:L,MATCH(ROWS($1:392),$L:$L,0)),"")</f>
        <v>128</v>
      </c>
      <c r="D393" s="17" t="str">
        <f>IFERROR(INDEX(Sheet1!F:F,MATCH(ROWS($1:392),$M:$M,0)),"")</f>
        <v>failed</v>
      </c>
      <c r="E393">
        <f>IFERROR(INDEX(Sheet1!L:L,MATCH(ROWS($1:392),$M:$M,0)),"")</f>
        <v>1</v>
      </c>
      <c r="L393">
        <f>IF(ISNA(MATCH(Sheet1!F393,{"successful"},0)),"-",MAX(Sheet6!L$1:L392)+1)</f>
        <v>272</v>
      </c>
      <c r="M393" t="str">
        <f>IF(ISNA(MATCH(Sheet1!F393,{"failed","canceled"},0)),"-",MAX(Sheet6!M$1:M392)+1)</f>
        <v>-</v>
      </c>
    </row>
    <row r="394" spans="1:13" ht="16" x14ac:dyDescent="0.2">
      <c r="A394" s="16" t="str">
        <f>IFERROR(INDEX(Sheet1!F:F,MATCH(ROWS($1:393),$L:$L,0)),"")</f>
        <v>successful</v>
      </c>
      <c r="B394" s="15">
        <f>IFERROR(INDEX(Sheet1!L:L,MATCH(ROWS($1:393),$L:$L,0)),"")</f>
        <v>60</v>
      </c>
      <c r="D394" s="17" t="str">
        <f>IFERROR(INDEX(Sheet1!F:F,MATCH(ROWS($1:393),$M:$M,0)),"")</f>
        <v>failed</v>
      </c>
      <c r="E394">
        <f>IFERROR(INDEX(Sheet1!L:L,MATCH(ROWS($1:393),$M:$M,0)),"")</f>
        <v>1</v>
      </c>
      <c r="L394">
        <f>IF(ISNA(MATCH(Sheet1!F394,{"successful"},0)),"-",MAX(Sheet6!L$1:L393)+1)</f>
        <v>273</v>
      </c>
      <c r="M394" t="str">
        <f>IF(ISNA(MATCH(Sheet1!F394,{"failed","canceled"},0)),"-",MAX(Sheet6!M$1:M393)+1)</f>
        <v>-</v>
      </c>
    </row>
    <row r="395" spans="1:13" ht="16" x14ac:dyDescent="0.2">
      <c r="A395" s="16" t="str">
        <f>IFERROR(INDEX(Sheet1!F:F,MATCH(ROWS($1:394),$L:$L,0)),"")</f>
        <v>successful</v>
      </c>
      <c r="B395" s="15">
        <f>IFERROR(INDEX(Sheet1!L:L,MATCH(ROWS($1:394),$L:$L,0)),"")</f>
        <v>32</v>
      </c>
      <c r="D395" s="17" t="str">
        <f>IFERROR(INDEX(Sheet1!F:F,MATCH(ROWS($1:394),$M:$M,0)),"")</f>
        <v>failed</v>
      </c>
      <c r="E395">
        <f>IFERROR(INDEX(Sheet1!L:L,MATCH(ROWS($1:394),$M:$M,0)),"")</f>
        <v>2</v>
      </c>
      <c r="L395">
        <f>IF(ISNA(MATCH(Sheet1!F395,{"successful"},0)),"-",MAX(Sheet6!L$1:L394)+1)</f>
        <v>274</v>
      </c>
      <c r="M395" t="str">
        <f>IF(ISNA(MATCH(Sheet1!F395,{"failed","canceled"},0)),"-",MAX(Sheet6!M$1:M394)+1)</f>
        <v>-</v>
      </c>
    </row>
    <row r="396" spans="1:13" ht="16" x14ac:dyDescent="0.2">
      <c r="A396" s="16" t="str">
        <f>IFERROR(INDEX(Sheet1!F:F,MATCH(ROWS($1:395),$L:$L,0)),"")</f>
        <v>successful</v>
      </c>
      <c r="B396" s="15">
        <f>IFERROR(INDEX(Sheet1!L:L,MATCH(ROWS($1:395),$L:$L,0)),"")</f>
        <v>53</v>
      </c>
      <c r="D396" s="17" t="str">
        <f>IFERROR(INDEX(Sheet1!F:F,MATCH(ROWS($1:395),$M:$M,0)),"")</f>
        <v>failed</v>
      </c>
      <c r="E396">
        <f>IFERROR(INDEX(Sheet1!L:L,MATCH(ROWS($1:395),$M:$M,0)),"")</f>
        <v>9</v>
      </c>
      <c r="L396">
        <f>IF(ISNA(MATCH(Sheet1!F396,{"successful"},0)),"-",MAX(Sheet6!L$1:L395)+1)</f>
        <v>275</v>
      </c>
      <c r="M396" t="str">
        <f>IF(ISNA(MATCH(Sheet1!F396,{"failed","canceled"},0)),"-",MAX(Sheet6!M$1:M395)+1)</f>
        <v>-</v>
      </c>
    </row>
    <row r="397" spans="1:13" ht="16" x14ac:dyDescent="0.2">
      <c r="A397" s="16" t="str">
        <f>IFERROR(INDEX(Sheet1!F:F,MATCH(ROWS($1:396),$L:$L,0)),"")</f>
        <v>successful</v>
      </c>
      <c r="B397" s="15">
        <f>IFERROR(INDEX(Sheet1!L:L,MATCH(ROWS($1:396),$L:$L,0)),"")</f>
        <v>184</v>
      </c>
      <c r="D397" s="17" t="str">
        <f>IFERROR(INDEX(Sheet1!F:F,MATCH(ROWS($1:396),$M:$M,0)),"")</f>
        <v>failed</v>
      </c>
      <c r="E397">
        <f>IFERROR(INDEX(Sheet1!L:L,MATCH(ROWS($1:396),$M:$M,0)),"")</f>
        <v>5</v>
      </c>
      <c r="L397">
        <f>IF(ISNA(MATCH(Sheet1!F397,{"successful"},0)),"-",MAX(Sheet6!L$1:L396)+1)</f>
        <v>276</v>
      </c>
      <c r="M397" t="str">
        <f>IF(ISNA(MATCH(Sheet1!F397,{"failed","canceled"},0)),"-",MAX(Sheet6!M$1:M396)+1)</f>
        <v>-</v>
      </c>
    </row>
    <row r="398" spans="1:13" ht="16" x14ac:dyDescent="0.2">
      <c r="A398" s="16" t="str">
        <f>IFERROR(INDEX(Sheet1!F:F,MATCH(ROWS($1:397),$L:$L,0)),"")</f>
        <v>successful</v>
      </c>
      <c r="B398" s="15">
        <f>IFERROR(INDEX(Sheet1!L:L,MATCH(ROWS($1:397),$L:$L,0)),"")</f>
        <v>90</v>
      </c>
      <c r="D398" s="17" t="str">
        <f>IFERROR(INDEX(Sheet1!F:F,MATCH(ROWS($1:397),$M:$M,0)),"")</f>
        <v>failed</v>
      </c>
      <c r="E398">
        <f>IFERROR(INDEX(Sheet1!L:L,MATCH(ROWS($1:397),$M:$M,0)),"")</f>
        <v>57</v>
      </c>
      <c r="L398">
        <f>IF(ISNA(MATCH(Sheet1!F398,{"successful"},0)),"-",MAX(Sheet6!L$1:L397)+1)</f>
        <v>277</v>
      </c>
      <c r="M398" t="str">
        <f>IF(ISNA(MATCH(Sheet1!F398,{"failed","canceled"},0)),"-",MAX(Sheet6!M$1:M397)+1)</f>
        <v>-</v>
      </c>
    </row>
    <row r="399" spans="1:13" ht="16" x14ac:dyDescent="0.2">
      <c r="A399" s="16" t="str">
        <f>IFERROR(INDEX(Sheet1!F:F,MATCH(ROWS($1:398),$L:$L,0)),"")</f>
        <v>successful</v>
      </c>
      <c r="B399" s="15">
        <f>IFERROR(INDEX(Sheet1!L:L,MATCH(ROWS($1:398),$L:$L,0)),"")</f>
        <v>71</v>
      </c>
      <c r="D399" s="17" t="str">
        <f>IFERROR(INDEX(Sheet1!F:F,MATCH(ROWS($1:398),$M:$M,0)),"")</f>
        <v>failed</v>
      </c>
      <c r="E399">
        <f>IFERROR(INDEX(Sheet1!L:L,MATCH(ROWS($1:398),$M:$M,0)),"")</f>
        <v>3</v>
      </c>
      <c r="L399">
        <f>IF(ISNA(MATCH(Sheet1!F399,{"successful"},0)),"-",MAX(Sheet6!L$1:L398)+1)</f>
        <v>278</v>
      </c>
      <c r="M399" t="str">
        <f>IF(ISNA(MATCH(Sheet1!F399,{"failed","canceled"},0)),"-",MAX(Sheet6!M$1:M398)+1)</f>
        <v>-</v>
      </c>
    </row>
    <row r="400" spans="1:13" ht="16" x14ac:dyDescent="0.2">
      <c r="A400" s="16" t="str">
        <f>IFERROR(INDEX(Sheet1!F:F,MATCH(ROWS($1:399),$L:$L,0)),"")</f>
        <v>successful</v>
      </c>
      <c r="B400" s="15">
        <f>IFERROR(INDEX(Sheet1!L:L,MATCH(ROWS($1:399),$L:$L,0)),"")</f>
        <v>87</v>
      </c>
      <c r="D400" s="17" t="str">
        <f>IFERROR(INDEX(Sheet1!F:F,MATCH(ROWS($1:399),$M:$M,0)),"")</f>
        <v>failed</v>
      </c>
      <c r="E400">
        <f>IFERROR(INDEX(Sheet1!L:L,MATCH(ROWS($1:399),$M:$M,0)),"")</f>
        <v>1</v>
      </c>
      <c r="L400">
        <f>IF(ISNA(MATCH(Sheet1!F400,{"successful"},0)),"-",MAX(Sheet6!L$1:L399)+1)</f>
        <v>279</v>
      </c>
      <c r="M400" t="str">
        <f>IF(ISNA(MATCH(Sheet1!F400,{"failed","canceled"},0)),"-",MAX(Sheet6!M$1:M399)+1)</f>
        <v>-</v>
      </c>
    </row>
    <row r="401" spans="1:13" ht="16" x14ac:dyDescent="0.2">
      <c r="A401" s="16" t="str">
        <f>IFERROR(INDEX(Sheet1!F:F,MATCH(ROWS($1:400),$L:$L,0)),"")</f>
        <v>successful</v>
      </c>
      <c r="B401" s="15">
        <f>IFERROR(INDEX(Sheet1!L:L,MATCH(ROWS($1:400),$L:$L,0)),"")</f>
        <v>28</v>
      </c>
      <c r="D401" s="17" t="str">
        <f>IFERROR(INDEX(Sheet1!F:F,MATCH(ROWS($1:400),$M:$M,0)),"")</f>
        <v>failed</v>
      </c>
      <c r="E401">
        <f>IFERROR(INDEX(Sheet1!L:L,MATCH(ROWS($1:400),$M:$M,0)),"")</f>
        <v>6</v>
      </c>
      <c r="L401">
        <f>IF(ISNA(MATCH(Sheet1!F401,{"successful"},0)),"-",MAX(Sheet6!L$1:L400)+1)</f>
        <v>280</v>
      </c>
      <c r="M401" t="str">
        <f>IF(ISNA(MATCH(Sheet1!F401,{"failed","canceled"},0)),"-",MAX(Sheet6!M$1:M400)+1)</f>
        <v>-</v>
      </c>
    </row>
    <row r="402" spans="1:13" ht="16" x14ac:dyDescent="0.2">
      <c r="A402" s="16" t="str">
        <f>IFERROR(INDEX(Sheet1!F:F,MATCH(ROWS($1:401),$L:$L,0)),"")</f>
        <v>successful</v>
      </c>
      <c r="B402" s="15">
        <f>IFERROR(INDEX(Sheet1!L:L,MATCH(ROWS($1:401),$L:$L,0)),"")</f>
        <v>56</v>
      </c>
      <c r="D402" s="17" t="str">
        <f>IFERROR(INDEX(Sheet1!F:F,MATCH(ROWS($1:401),$M:$M,0)),"")</f>
        <v>failed</v>
      </c>
      <c r="E402">
        <f>IFERROR(INDEX(Sheet1!L:L,MATCH(ROWS($1:401),$M:$M,0)),"")</f>
        <v>48</v>
      </c>
      <c r="L402">
        <f>IF(ISNA(MATCH(Sheet1!F402,{"successful"},0)),"-",MAX(Sheet6!L$1:L401)+1)</f>
        <v>281</v>
      </c>
      <c r="M402" t="str">
        <f>IF(ISNA(MATCH(Sheet1!F402,{"failed","canceled"},0)),"-",MAX(Sheet6!M$1:M401)+1)</f>
        <v>-</v>
      </c>
    </row>
    <row r="403" spans="1:13" ht="16" x14ac:dyDescent="0.2">
      <c r="A403" s="16" t="str">
        <f>IFERROR(INDEX(Sheet1!F:F,MATCH(ROWS($1:402),$L:$L,0)),"")</f>
        <v>successful</v>
      </c>
      <c r="B403" s="15">
        <f>IFERROR(INDEX(Sheet1!L:L,MATCH(ROWS($1:402),$L:$L,0)),"")</f>
        <v>51</v>
      </c>
      <c r="D403" s="17" t="str">
        <f>IFERROR(INDEX(Sheet1!F:F,MATCH(ROWS($1:402),$M:$M,0)),"")</f>
        <v>failed</v>
      </c>
      <c r="E403">
        <f>IFERROR(INDEX(Sheet1!L:L,MATCH(ROWS($1:402),$M:$M,0)),"")</f>
        <v>2</v>
      </c>
      <c r="L403">
        <f>IF(ISNA(MATCH(Sheet1!F403,{"successful"},0)),"-",MAX(Sheet6!L$1:L402)+1)</f>
        <v>282</v>
      </c>
      <c r="M403" t="str">
        <f>IF(ISNA(MATCH(Sheet1!F403,{"failed","canceled"},0)),"-",MAX(Sheet6!M$1:M402)+1)</f>
        <v>-</v>
      </c>
    </row>
    <row r="404" spans="1:13" ht="16" x14ac:dyDescent="0.2">
      <c r="A404" s="16" t="str">
        <f>IFERROR(INDEX(Sheet1!F:F,MATCH(ROWS($1:403),$L:$L,0)),"")</f>
        <v>successful</v>
      </c>
      <c r="B404" s="15">
        <f>IFERROR(INDEX(Sheet1!L:L,MATCH(ROWS($1:403),$L:$L,0)),"")</f>
        <v>75</v>
      </c>
      <c r="D404" s="17" t="str">
        <f>IFERROR(INDEX(Sheet1!F:F,MATCH(ROWS($1:403),$M:$M,0)),"")</f>
        <v>failed</v>
      </c>
      <c r="E404">
        <f>IFERROR(INDEX(Sheet1!L:L,MATCH(ROWS($1:403),$M:$M,0)),"")</f>
        <v>4</v>
      </c>
      <c r="L404">
        <f>IF(ISNA(MATCH(Sheet1!F404,{"successful"},0)),"-",MAX(Sheet6!L$1:L403)+1)</f>
        <v>283</v>
      </c>
      <c r="M404" t="str">
        <f>IF(ISNA(MATCH(Sheet1!F404,{"failed","canceled"},0)),"-",MAX(Sheet6!M$1:M403)+1)</f>
        <v>-</v>
      </c>
    </row>
    <row r="405" spans="1:13" ht="16" x14ac:dyDescent="0.2">
      <c r="A405" s="16" t="str">
        <f>IFERROR(INDEX(Sheet1!F:F,MATCH(ROWS($1:404),$L:$L,0)),"")</f>
        <v>successful</v>
      </c>
      <c r="B405" s="15">
        <f>IFERROR(INDEX(Sheet1!L:L,MATCH(ROWS($1:404),$L:$L,0)),"")</f>
        <v>38</v>
      </c>
      <c r="D405" s="17" t="str">
        <f>IFERROR(INDEX(Sheet1!F:F,MATCH(ROWS($1:404),$M:$M,0)),"")</f>
        <v>failed</v>
      </c>
      <c r="E405">
        <f>IFERROR(INDEX(Sheet1!L:L,MATCH(ROWS($1:404),$M:$M,0)),"")</f>
        <v>5</v>
      </c>
      <c r="L405">
        <f>IF(ISNA(MATCH(Sheet1!F405,{"successful"},0)),"-",MAX(Sheet6!L$1:L404)+1)</f>
        <v>284</v>
      </c>
      <c r="M405" t="str">
        <f>IF(ISNA(MATCH(Sheet1!F405,{"failed","canceled"},0)),"-",MAX(Sheet6!M$1:M404)+1)</f>
        <v>-</v>
      </c>
    </row>
    <row r="406" spans="1:13" ht="16" x14ac:dyDescent="0.2">
      <c r="A406" s="16" t="str">
        <f>IFERROR(INDEX(Sheet1!F:F,MATCH(ROWS($1:405),$L:$L,0)),"")</f>
        <v>successful</v>
      </c>
      <c r="B406" s="15">
        <f>IFERROR(INDEX(Sheet1!L:L,MATCH(ROWS($1:405),$L:$L,0)),"")</f>
        <v>18</v>
      </c>
      <c r="D406" s="17" t="str">
        <f>IFERROR(INDEX(Sheet1!F:F,MATCH(ROWS($1:405),$M:$M,0)),"")</f>
        <v>failed</v>
      </c>
      <c r="E406">
        <f>IFERROR(INDEX(Sheet1!L:L,MATCH(ROWS($1:405),$M:$M,0)),"")</f>
        <v>79</v>
      </c>
      <c r="L406">
        <f>IF(ISNA(MATCH(Sheet1!F406,{"successful"},0)),"-",MAX(Sheet6!L$1:L405)+1)</f>
        <v>285</v>
      </c>
      <c r="M406" t="str">
        <f>IF(ISNA(MATCH(Sheet1!F406,{"failed","canceled"},0)),"-",MAX(Sheet6!M$1:M405)+1)</f>
        <v>-</v>
      </c>
    </row>
    <row r="407" spans="1:13" ht="16" x14ac:dyDescent="0.2">
      <c r="A407" s="16" t="str">
        <f>IFERROR(INDEX(Sheet1!F:F,MATCH(ROWS($1:406),$L:$L,0)),"")</f>
        <v>successful</v>
      </c>
      <c r="B407" s="15">
        <f>IFERROR(INDEX(Sheet1!L:L,MATCH(ROWS($1:406),$L:$L,0)),"")</f>
        <v>54</v>
      </c>
      <c r="D407" s="17" t="str">
        <f>IFERROR(INDEX(Sheet1!F:F,MATCH(ROWS($1:406),$M:$M,0)),"")</f>
        <v>failed</v>
      </c>
      <c r="E407">
        <f>IFERROR(INDEX(Sheet1!L:L,MATCH(ROWS($1:406),$M:$M,0)),"")</f>
        <v>2</v>
      </c>
      <c r="L407">
        <f>IF(ISNA(MATCH(Sheet1!F407,{"successful"},0)),"-",MAX(Sheet6!L$1:L406)+1)</f>
        <v>286</v>
      </c>
      <c r="M407" t="str">
        <f>IF(ISNA(MATCH(Sheet1!F407,{"failed","canceled"},0)),"-",MAX(Sheet6!M$1:M406)+1)</f>
        <v>-</v>
      </c>
    </row>
    <row r="408" spans="1:13" ht="16" x14ac:dyDescent="0.2">
      <c r="A408" s="16" t="str">
        <f>IFERROR(INDEX(Sheet1!F:F,MATCH(ROWS($1:407),$L:$L,0)),"")</f>
        <v>successful</v>
      </c>
      <c r="B408" s="15">
        <f>IFERROR(INDEX(Sheet1!L:L,MATCH(ROWS($1:407),$L:$L,0)),"")</f>
        <v>71</v>
      </c>
      <c r="D408" s="17" t="str">
        <f>IFERROR(INDEX(Sheet1!F:F,MATCH(ROWS($1:407),$M:$M,0)),"")</f>
        <v>failed</v>
      </c>
      <c r="E408">
        <f>IFERROR(INDEX(Sheet1!L:L,MATCH(ROWS($1:407),$M:$M,0)),"")</f>
        <v>11</v>
      </c>
      <c r="L408">
        <f>IF(ISNA(MATCH(Sheet1!F408,{"successful"},0)),"-",MAX(Sheet6!L$1:L407)+1)</f>
        <v>287</v>
      </c>
      <c r="M408" t="str">
        <f>IF(ISNA(MATCH(Sheet1!F408,{"failed","canceled"},0)),"-",MAX(Sheet6!M$1:M407)+1)</f>
        <v>-</v>
      </c>
    </row>
    <row r="409" spans="1:13" ht="16" x14ac:dyDescent="0.2">
      <c r="A409" s="16" t="str">
        <f>IFERROR(INDEX(Sheet1!F:F,MATCH(ROWS($1:408),$L:$L,0)),"")</f>
        <v>successful</v>
      </c>
      <c r="B409" s="15">
        <f>IFERROR(INDEX(Sheet1!L:L,MATCH(ROWS($1:408),$L:$L,0)),"")</f>
        <v>57</v>
      </c>
      <c r="D409" s="17" t="str">
        <f>IFERROR(INDEX(Sheet1!F:F,MATCH(ROWS($1:408),$M:$M,0)),"")</f>
        <v>failed</v>
      </c>
      <c r="E409">
        <f>IFERROR(INDEX(Sheet1!L:L,MATCH(ROWS($1:408),$M:$M,0)),"")</f>
        <v>11</v>
      </c>
      <c r="L409">
        <f>IF(ISNA(MATCH(Sheet1!F409,{"successful"},0)),"-",MAX(Sheet6!L$1:L408)+1)</f>
        <v>288</v>
      </c>
      <c r="M409" t="str">
        <f>IF(ISNA(MATCH(Sheet1!F409,{"failed","canceled"},0)),"-",MAX(Sheet6!M$1:M408)+1)</f>
        <v>-</v>
      </c>
    </row>
    <row r="410" spans="1:13" ht="16" x14ac:dyDescent="0.2">
      <c r="A410" s="16" t="str">
        <f>IFERROR(INDEX(Sheet1!F:F,MATCH(ROWS($1:409),$L:$L,0)),"")</f>
        <v>successful</v>
      </c>
      <c r="B410" s="15">
        <f>IFERROR(INDEX(Sheet1!L:L,MATCH(ROWS($1:409),$L:$L,0)),"")</f>
        <v>43</v>
      </c>
      <c r="D410" s="17" t="str">
        <f>IFERROR(INDEX(Sheet1!F:F,MATCH(ROWS($1:409),$M:$M,0)),"")</f>
        <v>failed</v>
      </c>
      <c r="E410">
        <f>IFERROR(INDEX(Sheet1!L:L,MATCH(ROWS($1:409),$M:$M,0)),"")</f>
        <v>1</v>
      </c>
      <c r="L410">
        <f>IF(ISNA(MATCH(Sheet1!F410,{"successful"},0)),"-",MAX(Sheet6!L$1:L409)+1)</f>
        <v>289</v>
      </c>
      <c r="M410" t="str">
        <f>IF(ISNA(MATCH(Sheet1!F410,{"failed","canceled"},0)),"-",MAX(Sheet6!M$1:M409)+1)</f>
        <v>-</v>
      </c>
    </row>
    <row r="411" spans="1:13" ht="16" x14ac:dyDescent="0.2">
      <c r="A411" s="16" t="str">
        <f>IFERROR(INDEX(Sheet1!F:F,MATCH(ROWS($1:410),$L:$L,0)),"")</f>
        <v>successful</v>
      </c>
      <c r="B411" s="15">
        <f>IFERROR(INDEX(Sheet1!L:L,MATCH(ROWS($1:410),$L:$L,0)),"")</f>
        <v>52</v>
      </c>
      <c r="D411" s="17" t="str">
        <f>IFERROR(INDEX(Sheet1!F:F,MATCH(ROWS($1:410),$M:$M,0)),"")</f>
        <v>failed</v>
      </c>
      <c r="E411">
        <f>IFERROR(INDEX(Sheet1!L:L,MATCH(ROWS($1:410),$M:$M,0)),"")</f>
        <v>3</v>
      </c>
      <c r="L411">
        <f>IF(ISNA(MATCH(Sheet1!F411,{"successful"},0)),"-",MAX(Sheet6!L$1:L410)+1)</f>
        <v>290</v>
      </c>
      <c r="M411" t="str">
        <f>IF(ISNA(MATCH(Sheet1!F411,{"failed","canceled"},0)),"-",MAX(Sheet6!M$1:M410)+1)</f>
        <v>-</v>
      </c>
    </row>
    <row r="412" spans="1:13" ht="16" x14ac:dyDescent="0.2">
      <c r="A412" s="16" t="str">
        <f>IFERROR(INDEX(Sheet1!F:F,MATCH(ROWS($1:411),$L:$L,0)),"")</f>
        <v>successful</v>
      </c>
      <c r="B412" s="15">
        <f>IFERROR(INDEX(Sheet1!L:L,MATCH(ROWS($1:411),$L:$L,0)),"")</f>
        <v>27</v>
      </c>
      <c r="D412" s="17" t="str">
        <f>IFERROR(INDEX(Sheet1!F:F,MATCH(ROWS($1:411),$M:$M,0)),"")</f>
        <v>failed</v>
      </c>
      <c r="E412">
        <f>IFERROR(INDEX(Sheet1!L:L,MATCH(ROWS($1:411),$M:$M,0)),"")</f>
        <v>5</v>
      </c>
      <c r="L412">
        <f>IF(ISNA(MATCH(Sheet1!F412,{"successful"},0)),"-",MAX(Sheet6!L$1:L411)+1)</f>
        <v>291</v>
      </c>
      <c r="M412" t="str">
        <f>IF(ISNA(MATCH(Sheet1!F412,{"failed","canceled"},0)),"-",MAX(Sheet6!M$1:M411)+1)</f>
        <v>-</v>
      </c>
    </row>
    <row r="413" spans="1:13" ht="16" x14ac:dyDescent="0.2">
      <c r="A413" s="16" t="str">
        <f>IFERROR(INDEX(Sheet1!F:F,MATCH(ROWS($1:412),$L:$L,0)),"")</f>
        <v>successful</v>
      </c>
      <c r="B413" s="15">
        <f>IFERROR(INDEX(Sheet1!L:L,MATCH(ROWS($1:412),$L:$L,0)),"")</f>
        <v>12</v>
      </c>
      <c r="D413" s="17" t="str">
        <f>IFERROR(INDEX(Sheet1!F:F,MATCH(ROWS($1:412),$M:$M,0)),"")</f>
        <v>failed</v>
      </c>
      <c r="E413">
        <f>IFERROR(INDEX(Sheet1!L:L,MATCH(ROWS($1:412),$M:$M,0)),"")</f>
        <v>12</v>
      </c>
      <c r="L413">
        <f>IF(ISNA(MATCH(Sheet1!F413,{"successful"},0)),"-",MAX(Sheet6!L$1:L412)+1)</f>
        <v>292</v>
      </c>
      <c r="M413" t="str">
        <f>IF(ISNA(MATCH(Sheet1!F413,{"failed","canceled"},0)),"-",MAX(Sheet6!M$1:M412)+1)</f>
        <v>-</v>
      </c>
    </row>
    <row r="414" spans="1:13" ht="16" x14ac:dyDescent="0.2">
      <c r="A414" s="16" t="str">
        <f>IFERROR(INDEX(Sheet1!F:F,MATCH(ROWS($1:413),$L:$L,0)),"")</f>
        <v>successful</v>
      </c>
      <c r="B414" s="15">
        <f>IFERROR(INDEX(Sheet1!L:L,MATCH(ROWS($1:413),$L:$L,0)),"")</f>
        <v>33</v>
      </c>
      <c r="D414" s="17" t="str">
        <f>IFERROR(INDEX(Sheet1!F:F,MATCH(ROWS($1:413),$M:$M,0)),"")</f>
        <v>failed</v>
      </c>
      <c r="E414">
        <f>IFERROR(INDEX(Sheet1!L:L,MATCH(ROWS($1:413),$M:$M,0)),"")</f>
        <v>2</v>
      </c>
      <c r="L414">
        <f>IF(ISNA(MATCH(Sheet1!F414,{"successful"},0)),"-",MAX(Sheet6!L$1:L413)+1)</f>
        <v>293</v>
      </c>
      <c r="M414" t="str">
        <f>IF(ISNA(MATCH(Sheet1!F414,{"failed","canceled"},0)),"-",MAX(Sheet6!M$1:M413)+1)</f>
        <v>-</v>
      </c>
    </row>
    <row r="415" spans="1:13" ht="16" x14ac:dyDescent="0.2">
      <c r="A415" s="16" t="str">
        <f>IFERROR(INDEX(Sheet1!F:F,MATCH(ROWS($1:414),$L:$L,0)),"")</f>
        <v>successful</v>
      </c>
      <c r="B415" s="15">
        <f>IFERROR(INDEX(Sheet1!L:L,MATCH(ROWS($1:414),$L:$L,0)),"")</f>
        <v>96</v>
      </c>
      <c r="D415" s="17" t="str">
        <f>IFERROR(INDEX(Sheet1!F:F,MATCH(ROWS($1:414),$M:$M,0)),"")</f>
        <v>failed</v>
      </c>
      <c r="E415">
        <f>IFERROR(INDEX(Sheet1!L:L,MATCH(ROWS($1:414),$M:$M,0)),"")</f>
        <v>5</v>
      </c>
      <c r="L415">
        <f>IF(ISNA(MATCH(Sheet1!F415,{"successful"},0)),"-",MAX(Sheet6!L$1:L414)+1)</f>
        <v>294</v>
      </c>
      <c r="M415" t="str">
        <f>IF(ISNA(MATCH(Sheet1!F415,{"failed","canceled"},0)),"-",MAX(Sheet6!M$1:M414)+1)</f>
        <v>-</v>
      </c>
    </row>
    <row r="416" spans="1:13" ht="16" x14ac:dyDescent="0.2">
      <c r="A416" s="16" t="str">
        <f>IFERROR(INDEX(Sheet1!F:F,MATCH(ROWS($1:415),$L:$L,0)),"")</f>
        <v>successful</v>
      </c>
      <c r="B416" s="15">
        <f>IFERROR(INDEX(Sheet1!L:L,MATCH(ROWS($1:415),$L:$L,0)),"")</f>
        <v>28</v>
      </c>
      <c r="D416" s="17" t="str">
        <f>IFERROR(INDEX(Sheet1!F:F,MATCH(ROWS($1:415),$M:$M,0)),"")</f>
        <v>failed</v>
      </c>
      <c r="E416">
        <f>IFERROR(INDEX(Sheet1!L:L,MATCH(ROWS($1:415),$M:$M,0)),"")</f>
        <v>21</v>
      </c>
      <c r="L416">
        <f>IF(ISNA(MATCH(Sheet1!F416,{"successful"},0)),"-",MAX(Sheet6!L$1:L415)+1)</f>
        <v>295</v>
      </c>
      <c r="M416" t="str">
        <f>IF(ISNA(MATCH(Sheet1!F416,{"failed","canceled"},0)),"-",MAX(Sheet6!M$1:M415)+1)</f>
        <v>-</v>
      </c>
    </row>
    <row r="417" spans="1:13" ht="16" x14ac:dyDescent="0.2">
      <c r="A417" s="16" t="str">
        <f>IFERROR(INDEX(Sheet1!F:F,MATCH(ROWS($1:416),$L:$L,0)),"")</f>
        <v>successful</v>
      </c>
      <c r="B417" s="15">
        <f>IFERROR(INDEX(Sheet1!L:L,MATCH(ROWS($1:416),$L:$L,0)),"")</f>
        <v>43</v>
      </c>
      <c r="D417" s="17" t="str">
        <f>IFERROR(INDEX(Sheet1!F:F,MATCH(ROWS($1:416),$M:$M,0)),"")</f>
        <v>failed</v>
      </c>
      <c r="E417">
        <f>IFERROR(INDEX(Sheet1!L:L,MATCH(ROWS($1:416),$M:$M,0)),"")</f>
        <v>0</v>
      </c>
      <c r="L417">
        <f>IF(ISNA(MATCH(Sheet1!F417,{"successful"},0)),"-",MAX(Sheet6!L$1:L416)+1)</f>
        <v>296</v>
      </c>
      <c r="M417" t="str">
        <f>IF(ISNA(MATCH(Sheet1!F417,{"failed","canceled"},0)),"-",MAX(Sheet6!M$1:M416)+1)</f>
        <v>-</v>
      </c>
    </row>
    <row r="418" spans="1:13" ht="16" x14ac:dyDescent="0.2">
      <c r="A418" s="16" t="str">
        <f>IFERROR(INDEX(Sheet1!F:F,MATCH(ROWS($1:417),$L:$L,0)),"")</f>
        <v>successful</v>
      </c>
      <c r="B418" s="15">
        <f>IFERROR(INDEX(Sheet1!L:L,MATCH(ROWS($1:417),$L:$L,0)),"")</f>
        <v>205</v>
      </c>
      <c r="D418" s="17" t="str">
        <f>IFERROR(INDEX(Sheet1!F:F,MATCH(ROWS($1:417),$M:$M,0)),"")</f>
        <v>failed</v>
      </c>
      <c r="E418">
        <f>IFERROR(INDEX(Sheet1!L:L,MATCH(ROWS($1:417),$M:$M,0)),"")</f>
        <v>45</v>
      </c>
      <c r="L418">
        <f>IF(ISNA(MATCH(Sheet1!F418,{"successful"},0)),"-",MAX(Sheet6!L$1:L417)+1)</f>
        <v>297</v>
      </c>
      <c r="M418" t="str">
        <f>IF(ISNA(MATCH(Sheet1!F418,{"failed","canceled"},0)),"-",MAX(Sheet6!M$1:M417)+1)</f>
        <v>-</v>
      </c>
    </row>
    <row r="419" spans="1:13" ht="16" x14ac:dyDescent="0.2">
      <c r="A419" s="16" t="str">
        <f>IFERROR(INDEX(Sheet1!F:F,MATCH(ROWS($1:418),$L:$L,0)),"")</f>
        <v>successful</v>
      </c>
      <c r="B419" s="15">
        <f>IFERROR(INDEX(Sheet1!L:L,MATCH(ROWS($1:418),$L:$L,0)),"")</f>
        <v>23</v>
      </c>
      <c r="D419" s="17" t="str">
        <f>IFERROR(INDEX(Sheet1!F:F,MATCH(ROWS($1:418),$M:$M,0)),"")</f>
        <v>failed</v>
      </c>
      <c r="E419">
        <f>IFERROR(INDEX(Sheet1!L:L,MATCH(ROWS($1:418),$M:$M,0)),"")</f>
        <v>29</v>
      </c>
      <c r="L419">
        <f>IF(ISNA(MATCH(Sheet1!F419,{"successful"},0)),"-",MAX(Sheet6!L$1:L418)+1)</f>
        <v>298</v>
      </c>
      <c r="M419" t="str">
        <f>IF(ISNA(MATCH(Sheet1!F419,{"failed","canceled"},0)),"-",MAX(Sheet6!M$1:M418)+1)</f>
        <v>-</v>
      </c>
    </row>
    <row r="420" spans="1:13" ht="16" x14ac:dyDescent="0.2">
      <c r="A420" s="16" t="str">
        <f>IFERROR(INDEX(Sheet1!F:F,MATCH(ROWS($1:419),$L:$L,0)),"")</f>
        <v>successful</v>
      </c>
      <c r="B420" s="15">
        <f>IFERROR(INDEX(Sheet1!L:L,MATCH(ROWS($1:419),$L:$L,0)),"")</f>
        <v>19</v>
      </c>
      <c r="D420" s="17" t="str">
        <f>IFERROR(INDEX(Sheet1!F:F,MATCH(ROWS($1:419),$M:$M,0)),"")</f>
        <v>failed</v>
      </c>
      <c r="E420">
        <f>IFERROR(INDEX(Sheet1!L:L,MATCH(ROWS($1:419),$M:$M,0)),"")</f>
        <v>2</v>
      </c>
      <c r="L420">
        <f>IF(ISNA(MATCH(Sheet1!F420,{"successful"},0)),"-",MAX(Sheet6!L$1:L419)+1)</f>
        <v>299</v>
      </c>
      <c r="M420" t="str">
        <f>IF(ISNA(MATCH(Sheet1!F420,{"failed","canceled"},0)),"-",MAX(Sheet6!M$1:M419)+1)</f>
        <v>-</v>
      </c>
    </row>
    <row r="421" spans="1:13" ht="16" x14ac:dyDescent="0.2">
      <c r="A421" s="16" t="str">
        <f>IFERROR(INDEX(Sheet1!F:F,MATCH(ROWS($1:420),$L:$L,0)),"")</f>
        <v>successful</v>
      </c>
      <c r="B421" s="15">
        <f>IFERROR(INDEX(Sheet1!L:L,MATCH(ROWS($1:420),$L:$L,0)),"")</f>
        <v>14</v>
      </c>
      <c r="D421" s="17" t="str">
        <f>IFERROR(INDEX(Sheet1!F:F,MATCH(ROWS($1:420),$M:$M,0)),"")</f>
        <v>failed</v>
      </c>
      <c r="E421">
        <f>IFERROR(INDEX(Sheet1!L:L,MATCH(ROWS($1:420),$M:$M,0)),"")</f>
        <v>30</v>
      </c>
      <c r="L421">
        <f>IF(ISNA(MATCH(Sheet1!F421,{"successful"},0)),"-",MAX(Sheet6!L$1:L420)+1)</f>
        <v>300</v>
      </c>
      <c r="M421" t="str">
        <f>IF(ISNA(MATCH(Sheet1!F421,{"failed","canceled"},0)),"-",MAX(Sheet6!M$1:M420)+1)</f>
        <v>-</v>
      </c>
    </row>
    <row r="422" spans="1:13" ht="16" x14ac:dyDescent="0.2">
      <c r="A422" s="16" t="str">
        <f>IFERROR(INDEX(Sheet1!F:F,MATCH(ROWS($1:421),$L:$L,0)),"")</f>
        <v>successful</v>
      </c>
      <c r="B422" s="15">
        <f>IFERROR(INDEX(Sheet1!L:L,MATCH(ROWS($1:421),$L:$L,0)),"")</f>
        <v>38</v>
      </c>
      <c r="D422" s="17" t="str">
        <f>IFERROR(INDEX(Sheet1!F:F,MATCH(ROWS($1:421),$M:$M,0)),"")</f>
        <v>failed</v>
      </c>
      <c r="E422">
        <f>IFERROR(INDEX(Sheet1!L:L,MATCH(ROWS($1:421),$M:$M,0)),"")</f>
        <v>8</v>
      </c>
      <c r="L422" t="str">
        <f>IF(ISNA(MATCH(Sheet1!F422,{"successful"},0)),"-",MAX(Sheet6!L$1:L421)+1)</f>
        <v>-</v>
      </c>
      <c r="M422">
        <f>IF(ISNA(MATCH(Sheet1!F422,{"failed","canceled"},0)),"-",MAX(Sheet6!M$1:M421)+1)</f>
        <v>121</v>
      </c>
    </row>
    <row r="423" spans="1:13" ht="16" x14ac:dyDescent="0.2">
      <c r="A423" s="16" t="str">
        <f>IFERROR(INDEX(Sheet1!F:F,MATCH(ROWS($1:422),$L:$L,0)),"")</f>
        <v>successful</v>
      </c>
      <c r="B423" s="15">
        <f>IFERROR(INDEX(Sheet1!L:L,MATCH(ROWS($1:422),$L:$L,0)),"")</f>
        <v>78</v>
      </c>
      <c r="D423" s="17" t="str">
        <f>IFERROR(INDEX(Sheet1!F:F,MATCH(ROWS($1:422),$M:$M,0)),"")</f>
        <v>failed</v>
      </c>
      <c r="E423">
        <f>IFERROR(INDEX(Sheet1!L:L,MATCH(ROWS($1:422),$M:$M,0)),"")</f>
        <v>1</v>
      </c>
      <c r="L423" t="str">
        <f>IF(ISNA(MATCH(Sheet1!F423,{"successful"},0)),"-",MAX(Sheet6!L$1:L422)+1)</f>
        <v>-</v>
      </c>
      <c r="M423">
        <f>IF(ISNA(MATCH(Sheet1!F423,{"failed","canceled"},0)),"-",MAX(Sheet6!M$1:M422)+1)</f>
        <v>122</v>
      </c>
    </row>
    <row r="424" spans="1:13" ht="16" x14ac:dyDescent="0.2">
      <c r="A424" s="16" t="str">
        <f>IFERROR(INDEX(Sheet1!F:F,MATCH(ROWS($1:423),$L:$L,0)),"")</f>
        <v>successful</v>
      </c>
      <c r="B424" s="15">
        <f>IFERROR(INDEX(Sheet1!L:L,MATCH(ROWS($1:423),$L:$L,0)),"")</f>
        <v>69</v>
      </c>
      <c r="D424" s="17" t="str">
        <f>IFERROR(INDEX(Sheet1!F:F,MATCH(ROWS($1:423),$M:$M,0)),"")</f>
        <v>failed</v>
      </c>
      <c r="E424">
        <f>IFERROR(INDEX(Sheet1!L:L,MATCH(ROWS($1:423),$M:$M,0)),"")</f>
        <v>14</v>
      </c>
      <c r="L424" t="str">
        <f>IF(ISNA(MATCH(Sheet1!F424,{"successful"},0)),"-",MAX(Sheet6!L$1:L423)+1)</f>
        <v>-</v>
      </c>
      <c r="M424">
        <f>IF(ISNA(MATCH(Sheet1!F424,{"failed","canceled"},0)),"-",MAX(Sheet6!M$1:M423)+1)</f>
        <v>123</v>
      </c>
    </row>
    <row r="425" spans="1:13" ht="16" x14ac:dyDescent="0.2">
      <c r="A425" s="16" t="str">
        <f>IFERROR(INDEX(Sheet1!F:F,MATCH(ROWS($1:424),$L:$L,0)),"")</f>
        <v>successful</v>
      </c>
      <c r="B425" s="15">
        <f>IFERROR(INDEX(Sheet1!L:L,MATCH(ROWS($1:424),$L:$L,0)),"")</f>
        <v>33</v>
      </c>
      <c r="D425" s="17" t="str">
        <f>IFERROR(INDEX(Sheet1!F:F,MATCH(ROWS($1:424),$M:$M,0)),"")</f>
        <v>failed</v>
      </c>
      <c r="E425">
        <f>IFERROR(INDEX(Sheet1!L:L,MATCH(ROWS($1:424),$M:$M,0)),"")</f>
        <v>24</v>
      </c>
      <c r="L425" t="str">
        <f>IF(ISNA(MATCH(Sheet1!F425,{"successful"},0)),"-",MAX(Sheet6!L$1:L424)+1)</f>
        <v>-</v>
      </c>
      <c r="M425">
        <f>IF(ISNA(MATCH(Sheet1!F425,{"failed","canceled"},0)),"-",MAX(Sheet6!M$1:M424)+1)</f>
        <v>124</v>
      </c>
    </row>
    <row r="426" spans="1:13" ht="16" x14ac:dyDescent="0.2">
      <c r="A426" s="16" t="str">
        <f>IFERROR(INDEX(Sheet1!F:F,MATCH(ROWS($1:425),$L:$L,0)),"")</f>
        <v>successful</v>
      </c>
      <c r="B426" s="15">
        <f>IFERROR(INDEX(Sheet1!L:L,MATCH(ROWS($1:425),$L:$L,0)),"")</f>
        <v>54</v>
      </c>
      <c r="D426" s="17" t="str">
        <f>IFERROR(INDEX(Sheet1!F:F,MATCH(ROWS($1:425),$M:$M,0)),"")</f>
        <v>failed</v>
      </c>
      <c r="E426">
        <f>IFERROR(INDEX(Sheet1!L:L,MATCH(ROWS($1:425),$M:$M,0)),"")</f>
        <v>2</v>
      </c>
      <c r="L426" t="str">
        <f>IF(ISNA(MATCH(Sheet1!F426,{"successful"},0)),"-",MAX(Sheet6!L$1:L425)+1)</f>
        <v>-</v>
      </c>
      <c r="M426">
        <f>IF(ISNA(MATCH(Sheet1!F426,{"failed","canceled"},0)),"-",MAX(Sheet6!M$1:M425)+1)</f>
        <v>125</v>
      </c>
    </row>
    <row r="427" spans="1:13" ht="16" x14ac:dyDescent="0.2">
      <c r="A427" s="16" t="str">
        <f>IFERROR(INDEX(Sheet1!F:F,MATCH(ROWS($1:426),$L:$L,0)),"")</f>
        <v>successful</v>
      </c>
      <c r="B427" s="15">
        <f>IFERROR(INDEX(Sheet1!L:L,MATCH(ROWS($1:426),$L:$L,0)),"")</f>
        <v>99</v>
      </c>
      <c r="D427" s="17" t="str">
        <f>IFERROR(INDEX(Sheet1!F:F,MATCH(ROWS($1:426),$M:$M,0)),"")</f>
        <v>failed</v>
      </c>
      <c r="E427">
        <f>IFERROR(INDEX(Sheet1!L:L,MATCH(ROWS($1:426),$M:$M,0)),"")</f>
        <v>21</v>
      </c>
      <c r="L427" t="str">
        <f>IF(ISNA(MATCH(Sheet1!F427,{"successful"},0)),"-",MAX(Sheet6!L$1:L426)+1)</f>
        <v>-</v>
      </c>
      <c r="M427">
        <f>IF(ISNA(MATCH(Sheet1!F427,{"failed","canceled"},0)),"-",MAX(Sheet6!M$1:M426)+1)</f>
        <v>126</v>
      </c>
    </row>
    <row r="428" spans="1:13" ht="16" x14ac:dyDescent="0.2">
      <c r="A428" s="16" t="str">
        <f>IFERROR(INDEX(Sheet1!F:F,MATCH(ROWS($1:427),$L:$L,0)),"")</f>
        <v>successful</v>
      </c>
      <c r="B428" s="15">
        <f>IFERROR(INDEX(Sheet1!L:L,MATCH(ROWS($1:427),$L:$L,0)),"")</f>
        <v>49</v>
      </c>
      <c r="D428" s="17" t="str">
        <f>IFERROR(INDEX(Sheet1!F:F,MATCH(ROWS($1:427),$M:$M,0)),"")</f>
        <v>failed</v>
      </c>
      <c r="E428">
        <f>IFERROR(INDEX(Sheet1!L:L,MATCH(ROWS($1:427),$M:$M,0)),"")</f>
        <v>7</v>
      </c>
      <c r="L428" t="str">
        <f>IF(ISNA(MATCH(Sheet1!F428,{"successful"},0)),"-",MAX(Sheet6!L$1:L427)+1)</f>
        <v>-</v>
      </c>
      <c r="M428">
        <f>IF(ISNA(MATCH(Sheet1!F428,{"failed","canceled"},0)),"-",MAX(Sheet6!M$1:M427)+1)</f>
        <v>127</v>
      </c>
    </row>
    <row r="429" spans="1:13" ht="16" x14ac:dyDescent="0.2">
      <c r="A429" s="16" t="str">
        <f>IFERROR(INDEX(Sheet1!F:F,MATCH(ROWS($1:428),$L:$L,0)),"")</f>
        <v>successful</v>
      </c>
      <c r="B429" s="15">
        <f>IFERROR(INDEX(Sheet1!L:L,MATCH(ROWS($1:428),$L:$L,0)),"")</f>
        <v>11</v>
      </c>
      <c r="D429" s="17" t="str">
        <f>IFERROR(INDEX(Sheet1!F:F,MATCH(ROWS($1:428),$M:$M,0)),"")</f>
        <v>failed</v>
      </c>
      <c r="E429">
        <f>IFERROR(INDEX(Sheet1!L:L,MATCH(ROWS($1:428),$M:$M,0)),"")</f>
        <v>0</v>
      </c>
      <c r="L429" t="str">
        <f>IF(ISNA(MATCH(Sheet1!F429,{"successful"},0)),"-",MAX(Sheet6!L$1:L428)+1)</f>
        <v>-</v>
      </c>
      <c r="M429">
        <f>IF(ISNA(MATCH(Sheet1!F429,{"failed","canceled"},0)),"-",MAX(Sheet6!M$1:M428)+1)</f>
        <v>128</v>
      </c>
    </row>
    <row r="430" spans="1:13" ht="16" x14ac:dyDescent="0.2">
      <c r="A430" s="16" t="str">
        <f>IFERROR(INDEX(Sheet1!F:F,MATCH(ROWS($1:429),$L:$L,0)),"")</f>
        <v>successful</v>
      </c>
      <c r="B430" s="15">
        <f>IFERROR(INDEX(Sheet1!L:L,MATCH(ROWS($1:429),$L:$L,0)),"")</f>
        <v>38</v>
      </c>
      <c r="D430" s="17" t="str">
        <f>IFERROR(INDEX(Sheet1!F:F,MATCH(ROWS($1:429),$M:$M,0)),"")</f>
        <v>failed</v>
      </c>
      <c r="E430">
        <f>IFERROR(INDEX(Sheet1!L:L,MATCH(ROWS($1:429),$M:$M,0)),"")</f>
        <v>4</v>
      </c>
      <c r="L430" t="str">
        <f>IF(ISNA(MATCH(Sheet1!F430,{"successful"},0)),"-",MAX(Sheet6!L$1:L429)+1)</f>
        <v>-</v>
      </c>
      <c r="M430">
        <f>IF(ISNA(MATCH(Sheet1!F430,{"failed","canceled"},0)),"-",MAX(Sheet6!M$1:M429)+1)</f>
        <v>129</v>
      </c>
    </row>
    <row r="431" spans="1:13" ht="16" x14ac:dyDescent="0.2">
      <c r="A431" s="16" t="str">
        <f>IFERROR(INDEX(Sheet1!F:F,MATCH(ROWS($1:430),$L:$L,0)),"")</f>
        <v>successful</v>
      </c>
      <c r="B431" s="15">
        <f>IFERROR(INDEX(Sheet1!L:L,MATCH(ROWS($1:430),$L:$L,0)),"")</f>
        <v>16</v>
      </c>
      <c r="D431" s="17" t="str">
        <f>IFERROR(INDEX(Sheet1!F:F,MATCH(ROWS($1:430),$M:$M,0)),"")</f>
        <v>failed</v>
      </c>
      <c r="E431">
        <f>IFERROR(INDEX(Sheet1!L:L,MATCH(ROWS($1:430),$M:$M,0)),"")</f>
        <v>32</v>
      </c>
      <c r="L431" t="str">
        <f>IF(ISNA(MATCH(Sheet1!F431,{"successful"},0)),"-",MAX(Sheet6!L$1:L430)+1)</f>
        <v>-</v>
      </c>
      <c r="M431">
        <f>IF(ISNA(MATCH(Sheet1!F431,{"failed","canceled"},0)),"-",MAX(Sheet6!M$1:M430)+1)</f>
        <v>130</v>
      </c>
    </row>
    <row r="432" spans="1:13" ht="16" x14ac:dyDescent="0.2">
      <c r="A432" s="16" t="str">
        <f>IFERROR(INDEX(Sheet1!F:F,MATCH(ROWS($1:431),$L:$L,0)),"")</f>
        <v>successful</v>
      </c>
      <c r="B432" s="15">
        <f>IFERROR(INDEX(Sheet1!L:L,MATCH(ROWS($1:431),$L:$L,0)),"")</f>
        <v>32</v>
      </c>
      <c r="D432" s="17" t="str">
        <f>IFERROR(INDEX(Sheet1!F:F,MATCH(ROWS($1:431),$M:$M,0)),"")</f>
        <v>failed</v>
      </c>
      <c r="E432">
        <f>IFERROR(INDEX(Sheet1!L:L,MATCH(ROWS($1:431),$M:$M,0)),"")</f>
        <v>4</v>
      </c>
      <c r="L432" t="str">
        <f>IF(ISNA(MATCH(Sheet1!F432,{"successful"},0)),"-",MAX(Sheet6!L$1:L431)+1)</f>
        <v>-</v>
      </c>
      <c r="M432">
        <f>IF(ISNA(MATCH(Sheet1!F432,{"failed","canceled"},0)),"-",MAX(Sheet6!M$1:M431)+1)</f>
        <v>131</v>
      </c>
    </row>
    <row r="433" spans="1:13" ht="16" x14ac:dyDescent="0.2">
      <c r="A433" s="16" t="str">
        <f>IFERROR(INDEX(Sheet1!F:F,MATCH(ROWS($1:432),$L:$L,0)),"")</f>
        <v>successful</v>
      </c>
      <c r="B433" s="15">
        <f>IFERROR(INDEX(Sheet1!L:L,MATCH(ROWS($1:432),$L:$L,0)),"")</f>
        <v>20</v>
      </c>
      <c r="D433" s="17" t="str">
        <f>IFERROR(INDEX(Sheet1!F:F,MATCH(ROWS($1:432),$M:$M,0)),"")</f>
        <v>failed</v>
      </c>
      <c r="E433">
        <f>IFERROR(INDEX(Sheet1!L:L,MATCH(ROWS($1:432),$M:$M,0)),"")</f>
        <v>9</v>
      </c>
      <c r="L433" t="str">
        <f>IF(ISNA(MATCH(Sheet1!F433,{"successful"},0)),"-",MAX(Sheet6!L$1:L432)+1)</f>
        <v>-</v>
      </c>
      <c r="M433">
        <f>IF(ISNA(MATCH(Sheet1!F433,{"failed","canceled"},0)),"-",MAX(Sheet6!M$1:M432)+1)</f>
        <v>132</v>
      </c>
    </row>
    <row r="434" spans="1:13" ht="16" x14ac:dyDescent="0.2">
      <c r="A434" s="16" t="str">
        <f>IFERROR(INDEX(Sheet1!F:F,MATCH(ROWS($1:433),$L:$L,0)),"")</f>
        <v>successful</v>
      </c>
      <c r="B434" s="15">
        <f>IFERROR(INDEX(Sheet1!L:L,MATCH(ROWS($1:433),$L:$L,0)),"")</f>
        <v>154</v>
      </c>
      <c r="D434" s="17" t="str">
        <f>IFERROR(INDEX(Sheet1!F:F,MATCH(ROWS($1:433),$M:$M,0)),"")</f>
        <v>failed</v>
      </c>
      <c r="E434">
        <f>IFERROR(INDEX(Sheet1!L:L,MATCH(ROWS($1:433),$M:$M,0)),"")</f>
        <v>17</v>
      </c>
      <c r="L434" t="str">
        <f>IF(ISNA(MATCH(Sheet1!F434,{"successful"},0)),"-",MAX(Sheet6!L$1:L433)+1)</f>
        <v>-</v>
      </c>
      <c r="M434">
        <f>IF(ISNA(MATCH(Sheet1!F434,{"failed","canceled"},0)),"-",MAX(Sheet6!M$1:M433)+1)</f>
        <v>133</v>
      </c>
    </row>
    <row r="435" spans="1:13" ht="16" x14ac:dyDescent="0.2">
      <c r="A435" s="16" t="str">
        <f>IFERROR(INDEX(Sheet1!F:F,MATCH(ROWS($1:434),$L:$L,0)),"")</f>
        <v>successful</v>
      </c>
      <c r="B435" s="15">
        <f>IFERROR(INDEX(Sheet1!L:L,MATCH(ROWS($1:434),$L:$L,0)),"")</f>
        <v>41</v>
      </c>
      <c r="D435" s="17" t="str">
        <f>IFERROR(INDEX(Sheet1!F:F,MATCH(ROWS($1:434),$M:$M,0)),"")</f>
        <v>failed</v>
      </c>
      <c r="E435">
        <f>IFERROR(INDEX(Sheet1!L:L,MATCH(ROWS($1:434),$M:$M,0)),"")</f>
        <v>5</v>
      </c>
      <c r="L435" t="str">
        <f>IF(ISNA(MATCH(Sheet1!F435,{"successful"},0)),"-",MAX(Sheet6!L$1:L434)+1)</f>
        <v>-</v>
      </c>
      <c r="M435">
        <f>IF(ISNA(MATCH(Sheet1!F435,{"failed","canceled"},0)),"-",MAX(Sheet6!M$1:M434)+1)</f>
        <v>134</v>
      </c>
    </row>
    <row r="436" spans="1:13" ht="16" x14ac:dyDescent="0.2">
      <c r="A436" s="16" t="str">
        <f>IFERROR(INDEX(Sheet1!F:F,MATCH(ROWS($1:435),$L:$L,0)),"")</f>
        <v>successful</v>
      </c>
      <c r="B436" s="15">
        <f>IFERROR(INDEX(Sheet1!L:L,MATCH(ROWS($1:435),$L:$L,0)),"")</f>
        <v>75</v>
      </c>
      <c r="D436" s="17" t="str">
        <f>IFERROR(INDEX(Sheet1!F:F,MATCH(ROWS($1:435),$M:$M,0)),"")</f>
        <v>failed</v>
      </c>
      <c r="E436">
        <f>IFERROR(INDEX(Sheet1!L:L,MATCH(ROWS($1:435),$M:$M,0)),"")</f>
        <v>53</v>
      </c>
      <c r="L436" t="str">
        <f>IF(ISNA(MATCH(Sheet1!F436,{"successful"},0)),"-",MAX(Sheet6!L$1:L435)+1)</f>
        <v>-</v>
      </c>
      <c r="M436">
        <f>IF(ISNA(MATCH(Sheet1!F436,{"failed","canceled"},0)),"-",MAX(Sheet6!M$1:M435)+1)</f>
        <v>135</v>
      </c>
    </row>
    <row r="437" spans="1:13" ht="16" x14ac:dyDescent="0.2">
      <c r="A437" s="16" t="str">
        <f>IFERROR(INDEX(Sheet1!F:F,MATCH(ROWS($1:436),$L:$L,0)),"")</f>
        <v>successful</v>
      </c>
      <c r="B437" s="15">
        <f>IFERROR(INDEX(Sheet1!L:L,MATCH(ROWS($1:436),$L:$L,0)),"")</f>
        <v>40</v>
      </c>
      <c r="D437" s="17" t="str">
        <f>IFERROR(INDEX(Sheet1!F:F,MATCH(ROWS($1:436),$M:$M,0)),"")</f>
        <v>failed</v>
      </c>
      <c r="E437">
        <f>IFERROR(INDEX(Sheet1!L:L,MATCH(ROWS($1:436),$M:$M,0)),"")</f>
        <v>7</v>
      </c>
      <c r="L437" t="str">
        <f>IF(ISNA(MATCH(Sheet1!F437,{"successful"},0)),"-",MAX(Sheet6!L$1:L436)+1)</f>
        <v>-</v>
      </c>
      <c r="M437">
        <f>IF(ISNA(MATCH(Sheet1!F437,{"failed","canceled"},0)),"-",MAX(Sheet6!M$1:M436)+1)</f>
        <v>136</v>
      </c>
    </row>
    <row r="438" spans="1:13" ht="16" x14ac:dyDescent="0.2">
      <c r="A438" s="16" t="str">
        <f>IFERROR(INDEX(Sheet1!F:F,MATCH(ROWS($1:437),$L:$L,0)),"")</f>
        <v>successful</v>
      </c>
      <c r="B438" s="15">
        <f>IFERROR(INDEX(Sheet1!L:L,MATCH(ROWS($1:437),$L:$L,0)),"")</f>
        <v>46</v>
      </c>
      <c r="D438" s="17" t="str">
        <f>IFERROR(INDEX(Sheet1!F:F,MATCH(ROWS($1:437),$M:$M,0)),"")</f>
        <v>failed</v>
      </c>
      <c r="E438">
        <f>IFERROR(INDEX(Sheet1!L:L,MATCH(ROWS($1:437),$M:$M,0)),"")</f>
        <v>72</v>
      </c>
      <c r="L438" t="str">
        <f>IF(ISNA(MATCH(Sheet1!F438,{"successful"},0)),"-",MAX(Sheet6!L$1:L437)+1)</f>
        <v>-</v>
      </c>
      <c r="M438">
        <f>IF(ISNA(MATCH(Sheet1!F438,{"failed","canceled"},0)),"-",MAX(Sheet6!M$1:M437)+1)</f>
        <v>137</v>
      </c>
    </row>
    <row r="439" spans="1:13" ht="16" x14ac:dyDescent="0.2">
      <c r="A439" s="16" t="str">
        <f>IFERROR(INDEX(Sheet1!F:F,MATCH(ROWS($1:438),$L:$L,0)),"")</f>
        <v>successful</v>
      </c>
      <c r="B439" s="15">
        <f>IFERROR(INDEX(Sheet1!L:L,MATCH(ROWS($1:438),$L:$L,0)),"")</f>
        <v>62</v>
      </c>
      <c r="D439" s="17" t="str">
        <f>IFERROR(INDEX(Sheet1!F:F,MATCH(ROWS($1:438),$M:$M,0)),"")</f>
        <v>failed</v>
      </c>
      <c r="E439">
        <f>IFERROR(INDEX(Sheet1!L:L,MATCH(ROWS($1:438),$M:$M,0)),"")</f>
        <v>0</v>
      </c>
      <c r="L439" t="str">
        <f>IF(ISNA(MATCH(Sheet1!F439,{"successful"},0)),"-",MAX(Sheet6!L$1:L438)+1)</f>
        <v>-</v>
      </c>
      <c r="M439">
        <f>IF(ISNA(MATCH(Sheet1!F439,{"failed","canceled"},0)),"-",MAX(Sheet6!M$1:M438)+1)</f>
        <v>138</v>
      </c>
    </row>
    <row r="440" spans="1:13" ht="16" x14ac:dyDescent="0.2">
      <c r="A440" s="16" t="str">
        <f>IFERROR(INDEX(Sheet1!F:F,MATCH(ROWS($1:439),$L:$L,0)),"")</f>
        <v>successful</v>
      </c>
      <c r="B440" s="15">
        <f>IFERROR(INDEX(Sheet1!L:L,MATCH(ROWS($1:439),$L:$L,0)),"")</f>
        <v>61</v>
      </c>
      <c r="D440" s="17" t="str">
        <f>IFERROR(INDEX(Sheet1!F:F,MATCH(ROWS($1:439),$M:$M,0)),"")</f>
        <v>failed</v>
      </c>
      <c r="E440">
        <f>IFERROR(INDEX(Sheet1!L:L,MATCH(ROWS($1:439),$M:$M,0)),"")</f>
        <v>2</v>
      </c>
      <c r="L440" t="str">
        <f>IF(ISNA(MATCH(Sheet1!F440,{"successful"},0)),"-",MAX(Sheet6!L$1:L439)+1)</f>
        <v>-</v>
      </c>
      <c r="M440">
        <f>IF(ISNA(MATCH(Sheet1!F440,{"failed","canceled"},0)),"-",MAX(Sheet6!M$1:M439)+1)</f>
        <v>139</v>
      </c>
    </row>
    <row r="441" spans="1:13" ht="16" x14ac:dyDescent="0.2">
      <c r="A441" s="16" t="str">
        <f>IFERROR(INDEX(Sheet1!F:F,MATCH(ROWS($1:440),$L:$L,0)),"")</f>
        <v>successful</v>
      </c>
      <c r="B441" s="15">
        <f>IFERROR(INDEX(Sheet1!L:L,MATCH(ROWS($1:440),$L:$L,0)),"")</f>
        <v>96</v>
      </c>
      <c r="D441" s="17" t="str">
        <f>IFERROR(INDEX(Sheet1!F:F,MATCH(ROWS($1:440),$M:$M,0)),"")</f>
        <v>failed</v>
      </c>
      <c r="E441">
        <f>IFERROR(INDEX(Sheet1!L:L,MATCH(ROWS($1:440),$M:$M,0)),"")</f>
        <v>8</v>
      </c>
      <c r="L441" t="str">
        <f>IF(ISNA(MATCH(Sheet1!F441,{"successful"},0)),"-",MAX(Sheet6!L$1:L440)+1)</f>
        <v>-</v>
      </c>
      <c r="M441">
        <f>IF(ISNA(MATCH(Sheet1!F441,{"failed","canceled"},0)),"-",MAX(Sheet6!M$1:M440)+1)</f>
        <v>140</v>
      </c>
    </row>
    <row r="442" spans="1:13" ht="16" x14ac:dyDescent="0.2">
      <c r="A442" s="16" t="str">
        <f>IFERROR(INDEX(Sheet1!F:F,MATCH(ROWS($1:441),$L:$L,0)),"")</f>
        <v>successful</v>
      </c>
      <c r="B442" s="15">
        <f>IFERROR(INDEX(Sheet1!L:L,MATCH(ROWS($1:441),$L:$L,0)),"")</f>
        <v>190</v>
      </c>
      <c r="D442" s="17" t="str">
        <f>IFERROR(INDEX(Sheet1!F:F,MATCH(ROWS($1:441),$M:$M,0)),"")</f>
        <v>failed</v>
      </c>
      <c r="E442">
        <f>IFERROR(INDEX(Sheet1!L:L,MATCH(ROWS($1:441),$M:$M,0)),"")</f>
        <v>2</v>
      </c>
      <c r="L442" t="str">
        <f>IF(ISNA(MATCH(Sheet1!F442,{"successful"},0)),"-",MAX(Sheet6!L$1:L441)+1)</f>
        <v>-</v>
      </c>
      <c r="M442">
        <f>IF(ISNA(MATCH(Sheet1!F442,{"failed","canceled"},0)),"-",MAX(Sheet6!M$1:M441)+1)</f>
        <v>141</v>
      </c>
    </row>
    <row r="443" spans="1:13" ht="16" x14ac:dyDescent="0.2">
      <c r="A443" s="16" t="str">
        <f>IFERROR(INDEX(Sheet1!F:F,MATCH(ROWS($1:442),$L:$L,0)),"")</f>
        <v>successful</v>
      </c>
      <c r="B443" s="15">
        <f>IFERROR(INDEX(Sheet1!L:L,MATCH(ROWS($1:442),$L:$L,0)),"")</f>
        <v>94</v>
      </c>
      <c r="D443" s="17" t="str">
        <f>IFERROR(INDEX(Sheet1!F:F,MATCH(ROWS($1:442),$M:$M,0)),"")</f>
        <v>failed</v>
      </c>
      <c r="E443">
        <f>IFERROR(INDEX(Sheet1!L:L,MATCH(ROWS($1:442),$M:$M,0)),"")</f>
        <v>0</v>
      </c>
      <c r="L443" t="str">
        <f>IF(ISNA(MATCH(Sheet1!F443,{"successful"},0)),"-",MAX(Sheet6!L$1:L442)+1)</f>
        <v>-</v>
      </c>
      <c r="M443">
        <f>IF(ISNA(MATCH(Sheet1!F443,{"failed","canceled"},0)),"-",MAX(Sheet6!M$1:M442)+1)</f>
        <v>142</v>
      </c>
    </row>
    <row r="444" spans="1:13" ht="16" x14ac:dyDescent="0.2">
      <c r="A444" s="16" t="str">
        <f>IFERROR(INDEX(Sheet1!F:F,MATCH(ROWS($1:443),$L:$L,0)),"")</f>
        <v>successful</v>
      </c>
      <c r="B444" s="15">
        <f>IFERROR(INDEX(Sheet1!L:L,MATCH(ROWS($1:443),$L:$L,0)),"")</f>
        <v>39</v>
      </c>
      <c r="D444" s="17" t="str">
        <f>IFERROR(INDEX(Sheet1!F:F,MATCH(ROWS($1:443),$M:$M,0)),"")</f>
        <v>failed</v>
      </c>
      <c r="E444">
        <f>IFERROR(INDEX(Sheet1!L:L,MATCH(ROWS($1:443),$M:$M,0)),"")</f>
        <v>3</v>
      </c>
      <c r="L444" t="str">
        <f>IF(ISNA(MATCH(Sheet1!F444,{"successful"},0)),"-",MAX(Sheet6!L$1:L443)+1)</f>
        <v>-</v>
      </c>
      <c r="M444">
        <f>IF(ISNA(MATCH(Sheet1!F444,{"failed","canceled"},0)),"-",MAX(Sheet6!M$1:M443)+1)</f>
        <v>143</v>
      </c>
    </row>
    <row r="445" spans="1:13" ht="16" x14ac:dyDescent="0.2">
      <c r="A445" s="16" t="str">
        <f>IFERROR(INDEX(Sheet1!F:F,MATCH(ROWS($1:444),$L:$L,0)),"")</f>
        <v>successful</v>
      </c>
      <c r="B445" s="15">
        <f>IFERROR(INDEX(Sheet1!L:L,MATCH(ROWS($1:444),$L:$L,0)),"")</f>
        <v>127</v>
      </c>
      <c r="D445" s="17" t="str">
        <f>IFERROR(INDEX(Sheet1!F:F,MATCH(ROWS($1:444),$M:$M,0)),"")</f>
        <v>failed</v>
      </c>
      <c r="E445">
        <f>IFERROR(INDEX(Sheet1!L:L,MATCH(ROWS($1:444),$M:$M,0)),"")</f>
        <v>4</v>
      </c>
      <c r="L445" t="str">
        <f>IF(ISNA(MATCH(Sheet1!F445,{"successful"},0)),"-",MAX(Sheet6!L$1:L444)+1)</f>
        <v>-</v>
      </c>
      <c r="M445">
        <f>IF(ISNA(MATCH(Sheet1!F445,{"failed","canceled"},0)),"-",MAX(Sheet6!M$1:M444)+1)</f>
        <v>144</v>
      </c>
    </row>
    <row r="446" spans="1:13" ht="16" x14ac:dyDescent="0.2">
      <c r="A446" s="16" t="str">
        <f>IFERROR(INDEX(Sheet1!F:F,MATCH(ROWS($1:445),$L:$L,0)),"")</f>
        <v>successful</v>
      </c>
      <c r="B446" s="15">
        <f>IFERROR(INDEX(Sheet1!L:L,MATCH(ROWS($1:445),$L:$L,0)),"")</f>
        <v>159</v>
      </c>
      <c r="D446" s="17" t="str">
        <f>IFERROR(INDEX(Sheet1!F:F,MATCH(ROWS($1:445),$M:$M,0)),"")</f>
        <v>failed</v>
      </c>
      <c r="E446">
        <f>IFERROR(INDEX(Sheet1!L:L,MATCH(ROWS($1:445),$M:$M,0)),"")</f>
        <v>3</v>
      </c>
      <c r="L446" t="str">
        <f>IF(ISNA(MATCH(Sheet1!F446,{"successful"},0)),"-",MAX(Sheet6!L$1:L445)+1)</f>
        <v>-</v>
      </c>
      <c r="M446">
        <f>IF(ISNA(MATCH(Sheet1!F446,{"failed","canceled"},0)),"-",MAX(Sheet6!M$1:M445)+1)</f>
        <v>145</v>
      </c>
    </row>
    <row r="447" spans="1:13" ht="16" x14ac:dyDescent="0.2">
      <c r="A447" s="16" t="str">
        <f>IFERROR(INDEX(Sheet1!F:F,MATCH(ROWS($1:446),$L:$L,0)),"")</f>
        <v>successful</v>
      </c>
      <c r="B447" s="15">
        <f>IFERROR(INDEX(Sheet1!L:L,MATCH(ROWS($1:446),$L:$L,0)),"")</f>
        <v>177</v>
      </c>
      <c r="D447" s="17" t="str">
        <f>IFERROR(INDEX(Sheet1!F:F,MATCH(ROWS($1:446),$M:$M,0)),"")</f>
        <v>failed</v>
      </c>
      <c r="E447">
        <f>IFERROR(INDEX(Sheet1!L:L,MATCH(ROWS($1:446),$M:$M,0)),"")</f>
        <v>6</v>
      </c>
      <c r="L447" t="str">
        <f>IF(ISNA(MATCH(Sheet1!F447,{"successful"},0)),"-",MAX(Sheet6!L$1:L446)+1)</f>
        <v>-</v>
      </c>
      <c r="M447">
        <f>IF(ISNA(MATCH(Sheet1!F447,{"failed","canceled"},0)),"-",MAX(Sheet6!M$1:M446)+1)</f>
        <v>146</v>
      </c>
    </row>
    <row r="448" spans="1:13" ht="16" x14ac:dyDescent="0.2">
      <c r="A448" s="16" t="str">
        <f>IFERROR(INDEX(Sheet1!F:F,MATCH(ROWS($1:447),$L:$L,0)),"")</f>
        <v>successful</v>
      </c>
      <c r="B448" s="15">
        <f>IFERROR(INDEX(Sheet1!L:L,MATCH(ROWS($1:447),$L:$L,0)),"")</f>
        <v>47</v>
      </c>
      <c r="D448" s="17" t="str">
        <f>IFERROR(INDEX(Sheet1!F:F,MATCH(ROWS($1:447),$M:$M,0)),"")</f>
        <v>failed</v>
      </c>
      <c r="E448">
        <f>IFERROR(INDEX(Sheet1!L:L,MATCH(ROWS($1:447),$M:$M,0)),"")</f>
        <v>0</v>
      </c>
      <c r="L448" t="str">
        <f>IF(ISNA(MATCH(Sheet1!F448,{"successful"},0)),"-",MAX(Sheet6!L$1:L447)+1)</f>
        <v>-</v>
      </c>
      <c r="M448">
        <f>IF(ISNA(MATCH(Sheet1!F448,{"failed","canceled"},0)),"-",MAX(Sheet6!M$1:M447)+1)</f>
        <v>147</v>
      </c>
    </row>
    <row r="449" spans="1:13" ht="16" x14ac:dyDescent="0.2">
      <c r="A449" s="16" t="str">
        <f>IFERROR(INDEX(Sheet1!F:F,MATCH(ROWS($1:448),$L:$L,0)),"")</f>
        <v>successful</v>
      </c>
      <c r="B449" s="15">
        <f>IFERROR(INDEX(Sheet1!L:L,MATCH(ROWS($1:448),$L:$L,0)),"")</f>
        <v>1</v>
      </c>
      <c r="D449" s="17" t="str">
        <f>IFERROR(INDEX(Sheet1!F:F,MATCH(ROWS($1:448),$M:$M,0)),"")</f>
        <v>failed</v>
      </c>
      <c r="E449">
        <f>IFERROR(INDEX(Sheet1!L:L,MATCH(ROWS($1:448),$M:$M,0)),"")</f>
        <v>0</v>
      </c>
      <c r="L449" t="str">
        <f>IF(ISNA(MATCH(Sheet1!F449,{"successful"},0)),"-",MAX(Sheet6!L$1:L448)+1)</f>
        <v>-</v>
      </c>
      <c r="M449">
        <f>IF(ISNA(MATCH(Sheet1!F449,{"failed","canceled"},0)),"-",MAX(Sheet6!M$1:M448)+1)</f>
        <v>148</v>
      </c>
    </row>
    <row r="450" spans="1:13" ht="16" x14ac:dyDescent="0.2">
      <c r="A450" s="16" t="str">
        <f>IFERROR(INDEX(Sheet1!F:F,MATCH(ROWS($1:449),$L:$L,0)),"")</f>
        <v>successful</v>
      </c>
      <c r="B450" s="15">
        <f>IFERROR(INDEX(Sheet1!L:L,MATCH(ROWS($1:449),$L:$L,0)),"")</f>
        <v>16</v>
      </c>
      <c r="D450" s="17" t="str">
        <f>IFERROR(INDEX(Sheet1!F:F,MATCH(ROWS($1:449),$M:$M,0)),"")</f>
        <v>failed</v>
      </c>
      <c r="E450">
        <f>IFERROR(INDEX(Sheet1!L:L,MATCH(ROWS($1:449),$M:$M,0)),"")</f>
        <v>0</v>
      </c>
      <c r="L450" t="str">
        <f>IF(ISNA(MATCH(Sheet1!F450,{"successful"},0)),"-",MAX(Sheet6!L$1:L449)+1)</f>
        <v>-</v>
      </c>
      <c r="M450">
        <f>IF(ISNA(MATCH(Sheet1!F450,{"failed","canceled"},0)),"-",MAX(Sheet6!M$1:M449)+1)</f>
        <v>149</v>
      </c>
    </row>
    <row r="451" spans="1:13" ht="16" x14ac:dyDescent="0.2">
      <c r="A451" s="16" t="str">
        <f>IFERROR(INDEX(Sheet1!F:F,MATCH(ROWS($1:450),$L:$L,0)),"")</f>
        <v>successful</v>
      </c>
      <c r="B451" s="15">
        <f>IFERROR(INDEX(Sheet1!L:L,MATCH(ROWS($1:450),$L:$L,0)),"")</f>
        <v>115</v>
      </c>
      <c r="D451" s="17" t="str">
        <f>IFERROR(INDEX(Sheet1!F:F,MATCH(ROWS($1:450),$M:$M,0)),"")</f>
        <v>failed</v>
      </c>
      <c r="E451">
        <f>IFERROR(INDEX(Sheet1!L:L,MATCH(ROWS($1:450),$M:$M,0)),"")</f>
        <v>8</v>
      </c>
      <c r="L451" t="str">
        <f>IF(ISNA(MATCH(Sheet1!F451,{"successful"},0)),"-",MAX(Sheet6!L$1:L450)+1)</f>
        <v>-</v>
      </c>
      <c r="M451">
        <f>IF(ISNA(MATCH(Sheet1!F451,{"failed","canceled"},0)),"-",MAX(Sheet6!M$1:M450)+1)</f>
        <v>150</v>
      </c>
    </row>
    <row r="452" spans="1:13" ht="16" x14ac:dyDescent="0.2">
      <c r="A452" s="16" t="str">
        <f>IFERROR(INDEX(Sheet1!F:F,MATCH(ROWS($1:451),$L:$L,0)),"")</f>
        <v>successful</v>
      </c>
      <c r="B452" s="15">
        <f>IFERROR(INDEX(Sheet1!L:L,MATCH(ROWS($1:451),$L:$L,0)),"")</f>
        <v>133</v>
      </c>
      <c r="D452" s="17" t="str">
        <f>IFERROR(INDEX(Sheet1!F:F,MATCH(ROWS($1:451),$M:$M,0)),"")</f>
        <v>failed</v>
      </c>
      <c r="E452">
        <f>IFERROR(INDEX(Sheet1!L:L,MATCH(ROWS($1:451),$M:$M,0)),"")</f>
        <v>5</v>
      </c>
      <c r="L452" t="str">
        <f>IF(ISNA(MATCH(Sheet1!F452,{"successful"},0)),"-",MAX(Sheet6!L$1:L451)+1)</f>
        <v>-</v>
      </c>
      <c r="M452">
        <f>IF(ISNA(MATCH(Sheet1!F452,{"failed","canceled"},0)),"-",MAX(Sheet6!M$1:M451)+1)</f>
        <v>151</v>
      </c>
    </row>
    <row r="453" spans="1:13" ht="16" x14ac:dyDescent="0.2">
      <c r="A453" s="16" t="str">
        <f>IFERROR(INDEX(Sheet1!F:F,MATCH(ROWS($1:452),$L:$L,0)),"")</f>
        <v>successful</v>
      </c>
      <c r="B453" s="15">
        <f>IFERROR(INDEX(Sheet1!L:L,MATCH(ROWS($1:452),$L:$L,0)),"")</f>
        <v>70</v>
      </c>
      <c r="D453" s="17" t="str">
        <f>IFERROR(INDEX(Sheet1!F:F,MATCH(ROWS($1:452),$M:$M,0)),"")</f>
        <v>failed</v>
      </c>
      <c r="E453">
        <f>IFERROR(INDEX(Sheet1!L:L,MATCH(ROWS($1:452),$M:$M,0)),"")</f>
        <v>0</v>
      </c>
      <c r="L453" t="str">
        <f>IF(ISNA(MATCH(Sheet1!F453,{"successful"},0)),"-",MAX(Sheet6!L$1:L452)+1)</f>
        <v>-</v>
      </c>
      <c r="M453">
        <f>IF(ISNA(MATCH(Sheet1!F453,{"failed","canceled"},0)),"-",MAX(Sheet6!M$1:M452)+1)</f>
        <v>152</v>
      </c>
    </row>
    <row r="454" spans="1:13" ht="16" x14ac:dyDescent="0.2">
      <c r="A454" s="16" t="str">
        <f>IFERROR(INDEX(Sheet1!F:F,MATCH(ROWS($1:453),$L:$L,0)),"")</f>
        <v>successful</v>
      </c>
      <c r="B454" s="15">
        <f>IFERROR(INDEX(Sheet1!L:L,MATCH(ROWS($1:453),$L:$L,0)),"")</f>
        <v>62</v>
      </c>
      <c r="D454" s="17" t="str">
        <f>IFERROR(INDEX(Sheet1!F:F,MATCH(ROWS($1:453),$M:$M,0)),"")</f>
        <v>failed</v>
      </c>
      <c r="E454">
        <f>IFERROR(INDEX(Sheet1!L:L,MATCH(ROWS($1:453),$M:$M,0)),"")</f>
        <v>2</v>
      </c>
      <c r="L454" t="str">
        <f>IF(ISNA(MATCH(Sheet1!F454,{"successful"},0)),"-",MAX(Sheet6!L$1:L453)+1)</f>
        <v>-</v>
      </c>
      <c r="M454">
        <f>IF(ISNA(MATCH(Sheet1!F454,{"failed","canceled"},0)),"-",MAX(Sheet6!M$1:M453)+1)</f>
        <v>153</v>
      </c>
    </row>
    <row r="455" spans="1:13" ht="16" x14ac:dyDescent="0.2">
      <c r="A455" s="16" t="str">
        <f>IFERROR(INDEX(Sheet1!F:F,MATCH(ROWS($1:454),$L:$L,0)),"")</f>
        <v>successful</v>
      </c>
      <c r="B455" s="15">
        <f>IFERROR(INDEX(Sheet1!L:L,MATCH(ROWS($1:454),$L:$L,0)),"")</f>
        <v>10</v>
      </c>
      <c r="D455" s="17" t="str">
        <f>IFERROR(INDEX(Sheet1!F:F,MATCH(ROWS($1:454),$M:$M,0)),"")</f>
        <v>failed</v>
      </c>
      <c r="E455">
        <f>IFERROR(INDEX(Sheet1!L:L,MATCH(ROWS($1:454),$M:$M,0)),"")</f>
        <v>24</v>
      </c>
      <c r="L455" t="str">
        <f>IF(ISNA(MATCH(Sheet1!F455,{"successful"},0)),"-",MAX(Sheet6!L$1:L454)+1)</f>
        <v>-</v>
      </c>
      <c r="M455">
        <f>IF(ISNA(MATCH(Sheet1!F455,{"failed","canceled"},0)),"-",MAX(Sheet6!M$1:M454)+1)</f>
        <v>154</v>
      </c>
    </row>
    <row r="456" spans="1:13" ht="16" x14ac:dyDescent="0.2">
      <c r="A456" s="16" t="str">
        <f>IFERROR(INDEX(Sheet1!F:F,MATCH(ROWS($1:455),$L:$L,0)),"")</f>
        <v>successful</v>
      </c>
      <c r="B456" s="15">
        <f>IFERROR(INDEX(Sheet1!L:L,MATCH(ROWS($1:455),$L:$L,0)),"")</f>
        <v>499</v>
      </c>
      <c r="D456" s="17" t="str">
        <f>IFERROR(INDEX(Sheet1!F:F,MATCH(ROWS($1:455),$M:$M,0)),"")</f>
        <v>failed</v>
      </c>
      <c r="E456">
        <f>IFERROR(INDEX(Sheet1!L:L,MATCH(ROWS($1:455),$M:$M,0)),"")</f>
        <v>0</v>
      </c>
      <c r="L456" t="str">
        <f>IF(ISNA(MATCH(Sheet1!F456,{"successful"},0)),"-",MAX(Sheet6!L$1:L455)+1)</f>
        <v>-</v>
      </c>
      <c r="M456">
        <f>IF(ISNA(MATCH(Sheet1!F456,{"failed","canceled"},0)),"-",MAX(Sheet6!M$1:M455)+1)</f>
        <v>155</v>
      </c>
    </row>
    <row r="457" spans="1:13" ht="16" x14ac:dyDescent="0.2">
      <c r="A457" s="16" t="str">
        <f>IFERROR(INDEX(Sheet1!F:F,MATCH(ROWS($1:456),$L:$L,0)),"")</f>
        <v>successful</v>
      </c>
      <c r="B457" s="15">
        <f>IFERROR(INDEX(Sheet1!L:L,MATCH(ROWS($1:456),$L:$L,0)),"")</f>
        <v>47</v>
      </c>
      <c r="D457" s="17" t="str">
        <f>IFERROR(INDEX(Sheet1!F:F,MATCH(ROWS($1:456),$M:$M,0)),"")</f>
        <v>failed</v>
      </c>
      <c r="E457">
        <f>IFERROR(INDEX(Sheet1!L:L,MATCH(ROWS($1:456),$M:$M,0)),"")</f>
        <v>9</v>
      </c>
      <c r="L457" t="str">
        <f>IF(ISNA(MATCH(Sheet1!F457,{"successful"},0)),"-",MAX(Sheet6!L$1:L456)+1)</f>
        <v>-</v>
      </c>
      <c r="M457">
        <f>IF(ISNA(MATCH(Sheet1!F457,{"failed","canceled"},0)),"-",MAX(Sheet6!M$1:M456)+1)</f>
        <v>156</v>
      </c>
    </row>
    <row r="458" spans="1:13" ht="16" x14ac:dyDescent="0.2">
      <c r="A458" s="16" t="str">
        <f>IFERROR(INDEX(Sheet1!F:F,MATCH(ROWS($1:457),$L:$L,0)),"")</f>
        <v>successful</v>
      </c>
      <c r="B458" s="15">
        <f>IFERROR(INDEX(Sheet1!L:L,MATCH(ROWS($1:457),$L:$L,0)),"")</f>
        <v>28</v>
      </c>
      <c r="D458" s="17" t="str">
        <f>IFERROR(INDEX(Sheet1!F:F,MATCH(ROWS($1:457),$M:$M,0)),"")</f>
        <v>failed</v>
      </c>
      <c r="E458">
        <f>IFERROR(INDEX(Sheet1!L:L,MATCH(ROWS($1:457),$M:$M,0)),"")</f>
        <v>0</v>
      </c>
      <c r="L458" t="str">
        <f>IF(ISNA(MATCH(Sheet1!F458,{"successful"},0)),"-",MAX(Sheet6!L$1:L457)+1)</f>
        <v>-</v>
      </c>
      <c r="M458">
        <f>IF(ISNA(MATCH(Sheet1!F458,{"failed","canceled"},0)),"-",MAX(Sheet6!M$1:M457)+1)</f>
        <v>157</v>
      </c>
    </row>
    <row r="459" spans="1:13" ht="16" x14ac:dyDescent="0.2">
      <c r="A459" s="16" t="str">
        <f>IFERROR(INDEX(Sheet1!F:F,MATCH(ROWS($1:458),$L:$L,0)),"")</f>
        <v>successful</v>
      </c>
      <c r="B459" s="15">
        <f>IFERROR(INDEX(Sheet1!L:L,MATCH(ROWS($1:458),$L:$L,0)),"")</f>
        <v>24</v>
      </c>
      <c r="D459" s="17" t="str">
        <f>IFERROR(INDEX(Sheet1!F:F,MATCH(ROWS($1:458),$M:$M,0)),"")</f>
        <v>failed</v>
      </c>
      <c r="E459">
        <f>IFERROR(INDEX(Sheet1!L:L,MATCH(ROWS($1:458),$M:$M,0)),"")</f>
        <v>1</v>
      </c>
      <c r="L459" t="str">
        <f>IF(ISNA(MATCH(Sheet1!F459,{"successful"},0)),"-",MAX(Sheet6!L$1:L458)+1)</f>
        <v>-</v>
      </c>
      <c r="M459">
        <f>IF(ISNA(MATCH(Sheet1!F459,{"failed","canceled"},0)),"-",MAX(Sheet6!M$1:M458)+1)</f>
        <v>158</v>
      </c>
    </row>
    <row r="460" spans="1:13" ht="16" x14ac:dyDescent="0.2">
      <c r="A460" s="16" t="str">
        <f>IFERROR(INDEX(Sheet1!F:F,MATCH(ROWS($1:459),$L:$L,0)),"")</f>
        <v>successful</v>
      </c>
      <c r="B460" s="15">
        <f>IFERROR(INDEX(Sheet1!L:L,MATCH(ROWS($1:459),$L:$L,0)),"")</f>
        <v>76</v>
      </c>
      <c r="D460" s="17" t="str">
        <f>IFERROR(INDEX(Sheet1!F:F,MATCH(ROWS($1:459),$M:$M,0)),"")</f>
        <v>failed</v>
      </c>
      <c r="E460">
        <f>IFERROR(INDEX(Sheet1!L:L,MATCH(ROWS($1:459),$M:$M,0)),"")</f>
        <v>10</v>
      </c>
      <c r="L460" t="str">
        <f>IF(ISNA(MATCH(Sheet1!F460,{"successful"},0)),"-",MAX(Sheet6!L$1:L459)+1)</f>
        <v>-</v>
      </c>
      <c r="M460">
        <f>IF(ISNA(MATCH(Sheet1!F460,{"failed","canceled"},0)),"-",MAX(Sheet6!M$1:M459)+1)</f>
        <v>159</v>
      </c>
    </row>
    <row r="461" spans="1:13" ht="16" x14ac:dyDescent="0.2">
      <c r="A461" s="16" t="str">
        <f>IFERROR(INDEX(Sheet1!F:F,MATCH(ROWS($1:460),$L:$L,0)),"")</f>
        <v>successful</v>
      </c>
      <c r="B461" s="15">
        <f>IFERROR(INDEX(Sheet1!L:L,MATCH(ROWS($1:460),$L:$L,0)),"")</f>
        <v>98</v>
      </c>
      <c r="D461" s="17" t="str">
        <f>IFERROR(INDEX(Sheet1!F:F,MATCH(ROWS($1:460),$M:$M,0)),"")</f>
        <v>failed</v>
      </c>
      <c r="E461">
        <f>IFERROR(INDEX(Sheet1!L:L,MATCH(ROWS($1:460),$M:$M,0)),"")</f>
        <v>1</v>
      </c>
      <c r="L461" t="str">
        <f>IF(ISNA(MATCH(Sheet1!F461,{"successful"},0)),"-",MAX(Sheet6!L$1:L460)+1)</f>
        <v>-</v>
      </c>
      <c r="M461">
        <f>IF(ISNA(MATCH(Sheet1!F461,{"failed","canceled"},0)),"-",MAX(Sheet6!M$1:M460)+1)</f>
        <v>160</v>
      </c>
    </row>
    <row r="462" spans="1:13" ht="16" x14ac:dyDescent="0.2">
      <c r="A462" s="16" t="str">
        <f>IFERROR(INDEX(Sheet1!F:F,MATCH(ROWS($1:461),$L:$L,0)),"")</f>
        <v>successful</v>
      </c>
      <c r="B462" s="15">
        <f>IFERROR(INDEX(Sheet1!L:L,MATCH(ROWS($1:461),$L:$L,0)),"")</f>
        <v>30</v>
      </c>
      <c r="D462" s="17" t="str">
        <f>IFERROR(INDEX(Sheet1!F:F,MATCH(ROWS($1:461),$M:$M,0)),"")</f>
        <v>failed</v>
      </c>
      <c r="E462">
        <f>IFERROR(INDEX(Sheet1!L:L,MATCH(ROWS($1:461),$M:$M,0)),"")</f>
        <v>0</v>
      </c>
      <c r="L462" t="str">
        <f>IF(ISNA(MATCH(Sheet1!F462,{"successful"},0)),"-",MAX(Sheet6!L$1:L461)+1)</f>
        <v>-</v>
      </c>
      <c r="M462">
        <f>IF(ISNA(MATCH(Sheet1!F462,{"failed","canceled"},0)),"-",MAX(Sheet6!M$1:M461)+1)</f>
        <v>161</v>
      </c>
    </row>
    <row r="463" spans="1:13" ht="16" x14ac:dyDescent="0.2">
      <c r="A463" s="16" t="str">
        <f>IFERROR(INDEX(Sheet1!F:F,MATCH(ROWS($1:462),$L:$L,0)),"")</f>
        <v>successful</v>
      </c>
      <c r="B463" s="15">
        <f>IFERROR(INDEX(Sheet1!L:L,MATCH(ROWS($1:462),$L:$L,0)),"")</f>
        <v>478</v>
      </c>
      <c r="D463" s="17" t="str">
        <f>IFERROR(INDEX(Sheet1!F:F,MATCH(ROWS($1:462),$M:$M,0)),"")</f>
        <v>failed</v>
      </c>
      <c r="E463">
        <f>IFERROR(INDEX(Sheet1!L:L,MATCH(ROWS($1:462),$M:$M,0)),"")</f>
        <v>20</v>
      </c>
      <c r="L463" t="str">
        <f>IF(ISNA(MATCH(Sheet1!F463,{"successful"},0)),"-",MAX(Sheet6!L$1:L462)+1)</f>
        <v>-</v>
      </c>
      <c r="M463">
        <f>IF(ISNA(MATCH(Sheet1!F463,{"failed","canceled"},0)),"-",MAX(Sheet6!M$1:M462)+1)</f>
        <v>162</v>
      </c>
    </row>
    <row r="464" spans="1:13" ht="16" x14ac:dyDescent="0.2">
      <c r="A464" s="16" t="str">
        <f>IFERROR(INDEX(Sheet1!F:F,MATCH(ROWS($1:463),$L:$L,0)),"")</f>
        <v>successful</v>
      </c>
      <c r="B464" s="15">
        <f>IFERROR(INDEX(Sheet1!L:L,MATCH(ROWS($1:463),$L:$L,0)),"")</f>
        <v>74</v>
      </c>
      <c r="D464" s="17" t="str">
        <f>IFERROR(INDEX(Sheet1!F:F,MATCH(ROWS($1:463),$M:$M,0)),"")</f>
        <v>failed</v>
      </c>
      <c r="E464">
        <f>IFERROR(INDEX(Sheet1!L:L,MATCH(ROWS($1:463),$M:$M,0)),"")</f>
        <v>30</v>
      </c>
      <c r="L464" t="str">
        <f>IF(ISNA(MATCH(Sheet1!F464,{"successful"},0)),"-",MAX(Sheet6!L$1:L463)+1)</f>
        <v>-</v>
      </c>
      <c r="M464">
        <f>IF(ISNA(MATCH(Sheet1!F464,{"failed","canceled"},0)),"-",MAX(Sheet6!M$1:M463)+1)</f>
        <v>163</v>
      </c>
    </row>
    <row r="465" spans="1:13" ht="16" x14ac:dyDescent="0.2">
      <c r="A465" s="16" t="str">
        <f>IFERROR(INDEX(Sheet1!F:F,MATCH(ROWS($1:464),$L:$L,0)),"")</f>
        <v>successful</v>
      </c>
      <c r="B465" s="15">
        <f>IFERROR(INDEX(Sheet1!L:L,MATCH(ROWS($1:464),$L:$L,0)),"")</f>
        <v>131</v>
      </c>
      <c r="D465" s="17" t="str">
        <f>IFERROR(INDEX(Sheet1!F:F,MATCH(ROWS($1:464),$M:$M,0)),"")</f>
        <v>failed</v>
      </c>
      <c r="E465">
        <f>IFERROR(INDEX(Sheet1!L:L,MATCH(ROWS($1:464),$M:$M,0)),"")</f>
        <v>6</v>
      </c>
      <c r="L465" t="str">
        <f>IF(ISNA(MATCH(Sheet1!F465,{"successful"},0)),"-",MAX(Sheet6!L$1:L464)+1)</f>
        <v>-</v>
      </c>
      <c r="M465">
        <f>IF(ISNA(MATCH(Sheet1!F465,{"failed","canceled"},0)),"-",MAX(Sheet6!M$1:M464)+1)</f>
        <v>164</v>
      </c>
    </row>
    <row r="466" spans="1:13" ht="16" x14ac:dyDescent="0.2">
      <c r="A466" s="16" t="str">
        <f>IFERROR(INDEX(Sheet1!F:F,MATCH(ROWS($1:465),$L:$L,0)),"")</f>
        <v>successful</v>
      </c>
      <c r="B466" s="15">
        <f>IFERROR(INDEX(Sheet1!L:L,MATCH(ROWS($1:465),$L:$L,0)),"")</f>
        <v>61</v>
      </c>
      <c r="D466" s="17" t="str">
        <f>IFERROR(INDEX(Sheet1!F:F,MATCH(ROWS($1:465),$M:$M,0)),"")</f>
        <v>failed</v>
      </c>
      <c r="E466">
        <f>IFERROR(INDEX(Sheet1!L:L,MATCH(ROWS($1:465),$M:$M,0)),"")</f>
        <v>15</v>
      </c>
      <c r="L466" t="str">
        <f>IF(ISNA(MATCH(Sheet1!F466,{"successful"},0)),"-",MAX(Sheet6!L$1:L465)+1)</f>
        <v>-</v>
      </c>
      <c r="M466">
        <f>IF(ISNA(MATCH(Sheet1!F466,{"failed","canceled"},0)),"-",MAX(Sheet6!M$1:M465)+1)</f>
        <v>165</v>
      </c>
    </row>
    <row r="467" spans="1:13" ht="16" x14ac:dyDescent="0.2">
      <c r="A467" s="16" t="str">
        <f>IFERROR(INDEX(Sheet1!F:F,MATCH(ROWS($1:466),$L:$L,0)),"")</f>
        <v>successful</v>
      </c>
      <c r="B467" s="15">
        <f>IFERROR(INDEX(Sheet1!L:L,MATCH(ROWS($1:466),$L:$L,0)),"")</f>
        <v>1071</v>
      </c>
      <c r="D467" s="17" t="str">
        <f>IFERROR(INDEX(Sheet1!F:F,MATCH(ROWS($1:466),$M:$M,0)),"")</f>
        <v>failed</v>
      </c>
      <c r="E467">
        <f>IFERROR(INDEX(Sheet1!L:L,MATCH(ROWS($1:466),$M:$M,0)),"")</f>
        <v>5</v>
      </c>
      <c r="L467" t="str">
        <f>IF(ISNA(MATCH(Sheet1!F467,{"successful"},0)),"-",MAX(Sheet6!L$1:L466)+1)</f>
        <v>-</v>
      </c>
      <c r="M467">
        <f>IF(ISNA(MATCH(Sheet1!F467,{"failed","canceled"},0)),"-",MAX(Sheet6!M$1:M466)+1)</f>
        <v>166</v>
      </c>
    </row>
    <row r="468" spans="1:13" ht="16" x14ac:dyDescent="0.2">
      <c r="A468" s="16" t="str">
        <f>IFERROR(INDEX(Sheet1!F:F,MATCH(ROWS($1:467),$L:$L,0)),"")</f>
        <v>successful</v>
      </c>
      <c r="B468" s="15">
        <f>IFERROR(INDEX(Sheet1!L:L,MATCH(ROWS($1:467),$L:$L,0)),"")</f>
        <v>122</v>
      </c>
      <c r="D468" s="17" t="str">
        <f>IFERROR(INDEX(Sheet1!F:F,MATCH(ROWS($1:467),$M:$M,0)),"")</f>
        <v>failed</v>
      </c>
      <c r="E468">
        <f>IFERROR(INDEX(Sheet1!L:L,MATCH(ROWS($1:467),$M:$M,0)),"")</f>
        <v>0</v>
      </c>
      <c r="L468" t="str">
        <f>IF(ISNA(MATCH(Sheet1!F468,{"successful"},0)),"-",MAX(Sheet6!L$1:L467)+1)</f>
        <v>-</v>
      </c>
      <c r="M468">
        <f>IF(ISNA(MATCH(Sheet1!F468,{"failed","canceled"},0)),"-",MAX(Sheet6!M$1:M467)+1)</f>
        <v>167</v>
      </c>
    </row>
    <row r="469" spans="1:13" ht="16" x14ac:dyDescent="0.2">
      <c r="A469" s="16" t="str">
        <f>IFERROR(INDEX(Sheet1!F:F,MATCH(ROWS($1:468),$L:$L,0)),"")</f>
        <v>successful</v>
      </c>
      <c r="B469" s="15">
        <f>IFERROR(INDEX(Sheet1!L:L,MATCH(ROWS($1:468),$L:$L,0)),"")</f>
        <v>111</v>
      </c>
      <c r="D469" s="17" t="str">
        <f>IFERROR(INDEX(Sheet1!F:F,MATCH(ROWS($1:468),$M:$M,0)),"")</f>
        <v>failed</v>
      </c>
      <c r="E469">
        <f>IFERROR(INDEX(Sheet1!L:L,MATCH(ROWS($1:468),$M:$M,0)),"")</f>
        <v>0</v>
      </c>
      <c r="L469" t="str">
        <f>IF(ISNA(MATCH(Sheet1!F469,{"successful"},0)),"-",MAX(Sheet6!L$1:L468)+1)</f>
        <v>-</v>
      </c>
      <c r="M469">
        <f>IF(ISNA(MATCH(Sheet1!F469,{"failed","canceled"},0)),"-",MAX(Sheet6!M$1:M468)+1)</f>
        <v>168</v>
      </c>
    </row>
    <row r="470" spans="1:13" ht="16" x14ac:dyDescent="0.2">
      <c r="A470" s="16" t="str">
        <f>IFERROR(INDEX(Sheet1!F:F,MATCH(ROWS($1:469),$L:$L,0)),"")</f>
        <v>successful</v>
      </c>
      <c r="B470" s="15">
        <f>IFERROR(INDEX(Sheet1!L:L,MATCH(ROWS($1:469),$L:$L,0)),"")</f>
        <v>255</v>
      </c>
      <c r="D470" s="17" t="str">
        <f>IFERROR(INDEX(Sheet1!F:F,MATCH(ROWS($1:469),$M:$M,0)),"")</f>
        <v>failed</v>
      </c>
      <c r="E470">
        <f>IFERROR(INDEX(Sheet1!L:L,MATCH(ROWS($1:469),$M:$M,0)),"")</f>
        <v>28</v>
      </c>
      <c r="L470" t="str">
        <f>IF(ISNA(MATCH(Sheet1!F470,{"successful"},0)),"-",MAX(Sheet6!L$1:L469)+1)</f>
        <v>-</v>
      </c>
      <c r="M470">
        <f>IF(ISNA(MATCH(Sheet1!F470,{"failed","canceled"},0)),"-",MAX(Sheet6!M$1:M469)+1)</f>
        <v>169</v>
      </c>
    </row>
    <row r="471" spans="1:13" ht="16" x14ac:dyDescent="0.2">
      <c r="A471" s="16" t="str">
        <f>IFERROR(INDEX(Sheet1!F:F,MATCH(ROWS($1:470),$L:$L,0)),"")</f>
        <v>successful</v>
      </c>
      <c r="B471" s="15">
        <f>IFERROR(INDEX(Sheet1!L:L,MATCH(ROWS($1:470),$L:$L,0)),"")</f>
        <v>141</v>
      </c>
      <c r="D471" s="17" t="str">
        <f>IFERROR(INDEX(Sheet1!F:F,MATCH(ROWS($1:470),$M:$M,0)),"")</f>
        <v>failed</v>
      </c>
      <c r="E471">
        <f>IFERROR(INDEX(Sheet1!L:L,MATCH(ROWS($1:470),$M:$M,0)),"")</f>
        <v>0</v>
      </c>
      <c r="L471" t="str">
        <f>IF(ISNA(MATCH(Sheet1!F471,{"successful"},0)),"-",MAX(Sheet6!L$1:L470)+1)</f>
        <v>-</v>
      </c>
      <c r="M471">
        <f>IF(ISNA(MATCH(Sheet1!F471,{"failed","canceled"},0)),"-",MAX(Sheet6!M$1:M470)+1)</f>
        <v>170</v>
      </c>
    </row>
    <row r="472" spans="1:13" ht="16" x14ac:dyDescent="0.2">
      <c r="A472" s="16" t="str">
        <f>IFERROR(INDEX(Sheet1!F:F,MATCH(ROWS($1:471),$L:$L,0)),"")</f>
        <v>successful</v>
      </c>
      <c r="B472" s="15">
        <f>IFERROR(INDEX(Sheet1!L:L,MATCH(ROWS($1:471),$L:$L,0)),"")</f>
        <v>159</v>
      </c>
      <c r="D472" s="17" t="str">
        <f>IFERROR(INDEX(Sheet1!F:F,MATCH(ROWS($1:471),$M:$M,0)),"")</f>
        <v>failed</v>
      </c>
      <c r="E472">
        <f>IFERROR(INDEX(Sheet1!L:L,MATCH(ROWS($1:471),$M:$M,0)),"")</f>
        <v>5</v>
      </c>
      <c r="L472" t="str">
        <f>IF(ISNA(MATCH(Sheet1!F472,{"successful"},0)),"-",MAX(Sheet6!L$1:L471)+1)</f>
        <v>-</v>
      </c>
      <c r="M472">
        <f>IF(ISNA(MATCH(Sheet1!F472,{"failed","canceled"},0)),"-",MAX(Sheet6!M$1:M471)+1)</f>
        <v>171</v>
      </c>
    </row>
    <row r="473" spans="1:13" ht="16" x14ac:dyDescent="0.2">
      <c r="A473" s="16" t="str">
        <f>IFERROR(INDEX(Sheet1!F:F,MATCH(ROWS($1:472),$L:$L,0)),"")</f>
        <v>successful</v>
      </c>
      <c r="B473" s="15">
        <f>IFERROR(INDEX(Sheet1!L:L,MATCH(ROWS($1:472),$L:$L,0)),"")</f>
        <v>99</v>
      </c>
      <c r="D473" s="17" t="str">
        <f>IFERROR(INDEX(Sheet1!F:F,MATCH(ROWS($1:472),$M:$M,0)),"")</f>
        <v>failed</v>
      </c>
      <c r="E473">
        <f>IFERROR(INDEX(Sheet1!L:L,MATCH(ROWS($1:472),$M:$M,0)),"")</f>
        <v>7</v>
      </c>
      <c r="L473" t="str">
        <f>IF(ISNA(MATCH(Sheet1!F473,{"successful"},0)),"-",MAX(Sheet6!L$1:L472)+1)</f>
        <v>-</v>
      </c>
      <c r="M473">
        <f>IF(ISNA(MATCH(Sheet1!F473,{"failed","canceled"},0)),"-",MAX(Sheet6!M$1:M472)+1)</f>
        <v>172</v>
      </c>
    </row>
    <row r="474" spans="1:13" ht="16" x14ac:dyDescent="0.2">
      <c r="A474" s="16" t="str">
        <f>IFERROR(INDEX(Sheet1!F:F,MATCH(ROWS($1:473),$L:$L,0)),"")</f>
        <v>successful</v>
      </c>
      <c r="B474" s="15">
        <f>IFERROR(INDEX(Sheet1!L:L,MATCH(ROWS($1:473),$L:$L,0)),"")</f>
        <v>96</v>
      </c>
      <c r="D474" s="17" t="str">
        <f>IFERROR(INDEX(Sheet1!F:F,MATCH(ROWS($1:473),$M:$M,0)),"")</f>
        <v>failed</v>
      </c>
      <c r="E474">
        <f>IFERROR(INDEX(Sheet1!L:L,MATCH(ROWS($1:473),$M:$M,0)),"")</f>
        <v>30</v>
      </c>
      <c r="L474" t="str">
        <f>IF(ISNA(MATCH(Sheet1!F474,{"successful"},0)),"-",MAX(Sheet6!L$1:L473)+1)</f>
        <v>-</v>
      </c>
      <c r="M474">
        <f>IF(ISNA(MATCH(Sheet1!F474,{"failed","canceled"},0)),"-",MAX(Sheet6!M$1:M473)+1)</f>
        <v>173</v>
      </c>
    </row>
    <row r="475" spans="1:13" ht="16" x14ac:dyDescent="0.2">
      <c r="A475" s="16" t="str">
        <f>IFERROR(INDEX(Sheet1!F:F,MATCH(ROWS($1:474),$L:$L,0)),"")</f>
        <v>successful</v>
      </c>
      <c r="B475" s="15">
        <f>IFERROR(INDEX(Sheet1!L:L,MATCH(ROWS($1:474),$L:$L,0)),"")</f>
        <v>27</v>
      </c>
      <c r="D475" s="17" t="str">
        <f>IFERROR(INDEX(Sheet1!F:F,MATCH(ROWS($1:474),$M:$M,0)),"")</f>
        <v>failed</v>
      </c>
      <c r="E475">
        <f>IFERROR(INDEX(Sheet1!L:L,MATCH(ROWS($1:474),$M:$M,0)),"")</f>
        <v>2</v>
      </c>
      <c r="L475" t="str">
        <f>IF(ISNA(MATCH(Sheet1!F475,{"successful"},0)),"-",MAX(Sheet6!L$1:L474)+1)</f>
        <v>-</v>
      </c>
      <c r="M475">
        <f>IF(ISNA(MATCH(Sheet1!F475,{"failed","canceled"},0)),"-",MAX(Sheet6!M$1:M474)+1)</f>
        <v>174</v>
      </c>
    </row>
    <row r="476" spans="1:13" ht="16" x14ac:dyDescent="0.2">
      <c r="A476" s="16" t="str">
        <f>IFERROR(INDEX(Sheet1!F:F,MATCH(ROWS($1:475),$L:$L,0)),"")</f>
        <v>successful</v>
      </c>
      <c r="B476" s="15">
        <f>IFERROR(INDEX(Sheet1!L:L,MATCH(ROWS($1:475),$L:$L,0)),"")</f>
        <v>166</v>
      </c>
      <c r="D476" s="17" t="str">
        <f>IFERROR(INDEX(Sheet1!F:F,MATCH(ROWS($1:475),$M:$M,0)),"")</f>
        <v>failed</v>
      </c>
      <c r="E476">
        <f>IFERROR(INDEX(Sheet1!L:L,MATCH(ROWS($1:475),$M:$M,0)),"")</f>
        <v>30</v>
      </c>
      <c r="L476" t="str">
        <f>IF(ISNA(MATCH(Sheet1!F476,{"successful"},0)),"-",MAX(Sheet6!L$1:L475)+1)</f>
        <v>-</v>
      </c>
      <c r="M476">
        <f>IF(ISNA(MATCH(Sheet1!F476,{"failed","canceled"},0)),"-",MAX(Sheet6!M$1:M475)+1)</f>
        <v>175</v>
      </c>
    </row>
    <row r="477" spans="1:13" ht="16" x14ac:dyDescent="0.2">
      <c r="A477" s="16" t="str">
        <f>IFERROR(INDEX(Sheet1!F:F,MATCH(ROWS($1:476),$L:$L,0)),"")</f>
        <v>successful</v>
      </c>
      <c r="B477" s="15">
        <f>IFERROR(INDEX(Sheet1!L:L,MATCH(ROWS($1:476),$L:$L,0)),"")</f>
        <v>76</v>
      </c>
      <c r="D477" s="17" t="str">
        <f>IFERROR(INDEX(Sheet1!F:F,MATCH(ROWS($1:476),$M:$M,0)),"")</f>
        <v>failed</v>
      </c>
      <c r="E477">
        <f>IFERROR(INDEX(Sheet1!L:L,MATCH(ROWS($1:476),$M:$M,0)),"")</f>
        <v>2</v>
      </c>
      <c r="L477" t="str">
        <f>IF(ISNA(MATCH(Sheet1!F477,{"successful"},0)),"-",MAX(Sheet6!L$1:L476)+1)</f>
        <v>-</v>
      </c>
      <c r="M477">
        <f>IF(ISNA(MATCH(Sheet1!F477,{"failed","canceled"},0)),"-",MAX(Sheet6!M$1:M476)+1)</f>
        <v>176</v>
      </c>
    </row>
    <row r="478" spans="1:13" ht="16" x14ac:dyDescent="0.2">
      <c r="A478" s="16" t="str">
        <f>IFERROR(INDEX(Sheet1!F:F,MATCH(ROWS($1:477),$L:$L,0)),"")</f>
        <v>successful</v>
      </c>
      <c r="B478" s="15">
        <f>IFERROR(INDEX(Sheet1!L:L,MATCH(ROWS($1:477),$L:$L,0)),"")</f>
        <v>211</v>
      </c>
      <c r="D478" s="17" t="str">
        <f>IFERROR(INDEX(Sheet1!F:F,MATCH(ROWS($1:477),$M:$M,0)),"")</f>
        <v>failed</v>
      </c>
      <c r="E478">
        <f>IFERROR(INDEX(Sheet1!L:L,MATCH(ROWS($1:477),$M:$M,0)),"")</f>
        <v>0</v>
      </c>
      <c r="L478" t="str">
        <f>IF(ISNA(MATCH(Sheet1!F478,{"successful"},0)),"-",MAX(Sheet6!L$1:L477)+1)</f>
        <v>-</v>
      </c>
      <c r="M478">
        <f>IF(ISNA(MATCH(Sheet1!F478,{"failed","canceled"},0)),"-",MAX(Sheet6!M$1:M477)+1)</f>
        <v>177</v>
      </c>
    </row>
    <row r="479" spans="1:13" ht="16" x14ac:dyDescent="0.2">
      <c r="A479" s="16" t="str">
        <f>IFERROR(INDEX(Sheet1!F:F,MATCH(ROWS($1:478),$L:$L,0)),"")</f>
        <v>successful</v>
      </c>
      <c r="B479" s="15">
        <f>IFERROR(INDEX(Sheet1!L:L,MATCH(ROWS($1:478),$L:$L,0)),"")</f>
        <v>21</v>
      </c>
      <c r="D479" s="17" t="str">
        <f>IFERROR(INDEX(Sheet1!F:F,MATCH(ROWS($1:478),$M:$M,0)),"")</f>
        <v>failed</v>
      </c>
      <c r="E479">
        <f>IFERROR(INDEX(Sheet1!L:L,MATCH(ROWS($1:478),$M:$M,0)),"")</f>
        <v>2</v>
      </c>
      <c r="L479" t="str">
        <f>IF(ISNA(MATCH(Sheet1!F479,{"successful"},0)),"-",MAX(Sheet6!L$1:L478)+1)</f>
        <v>-</v>
      </c>
      <c r="M479">
        <f>IF(ISNA(MATCH(Sheet1!F479,{"failed","canceled"},0)),"-",MAX(Sheet6!M$1:M478)+1)</f>
        <v>178</v>
      </c>
    </row>
    <row r="480" spans="1:13" ht="16" x14ac:dyDescent="0.2">
      <c r="A480" s="16" t="str">
        <f>IFERROR(INDEX(Sheet1!F:F,MATCH(ROWS($1:479),$L:$L,0)),"")</f>
        <v>successful</v>
      </c>
      <c r="B480" s="15">
        <f>IFERROR(INDEX(Sheet1!L:L,MATCH(ROWS($1:479),$L:$L,0)),"")</f>
        <v>61</v>
      </c>
      <c r="D480" s="17" t="str">
        <f>IFERROR(INDEX(Sheet1!F:F,MATCH(ROWS($1:479),$M:$M,0)),"")</f>
        <v>failed</v>
      </c>
      <c r="E480">
        <f>IFERROR(INDEX(Sheet1!L:L,MATCH(ROWS($1:479),$M:$M,0)),"")</f>
        <v>1</v>
      </c>
      <c r="L480" t="str">
        <f>IF(ISNA(MATCH(Sheet1!F480,{"successful"},0)),"-",MAX(Sheet6!L$1:L479)+1)</f>
        <v>-</v>
      </c>
      <c r="M480">
        <f>IF(ISNA(MATCH(Sheet1!F480,{"failed","canceled"},0)),"-",MAX(Sheet6!M$1:M479)+1)</f>
        <v>179</v>
      </c>
    </row>
    <row r="481" spans="1:13" ht="16" x14ac:dyDescent="0.2">
      <c r="A481" s="16" t="str">
        <f>IFERROR(INDEX(Sheet1!F:F,MATCH(ROWS($1:480),$L:$L,0)),"")</f>
        <v>successful</v>
      </c>
      <c r="B481" s="15">
        <f>IFERROR(INDEX(Sheet1!L:L,MATCH(ROWS($1:480),$L:$L,0)),"")</f>
        <v>30</v>
      </c>
      <c r="D481" s="17" t="str">
        <f>IFERROR(INDEX(Sheet1!F:F,MATCH(ROWS($1:480),$M:$M,0)),"")</f>
        <v>failed</v>
      </c>
      <c r="E481">
        <f>IFERROR(INDEX(Sheet1!L:L,MATCH(ROWS($1:480),$M:$M,0)),"")</f>
        <v>2</v>
      </c>
      <c r="L481" t="str">
        <f>IF(ISNA(MATCH(Sheet1!F481,{"successful"},0)),"-",MAX(Sheet6!L$1:L480)+1)</f>
        <v>-</v>
      </c>
      <c r="M481">
        <f>IF(ISNA(MATCH(Sheet1!F481,{"failed","canceled"},0)),"-",MAX(Sheet6!M$1:M480)+1)</f>
        <v>180</v>
      </c>
    </row>
    <row r="482" spans="1:13" ht="16" x14ac:dyDescent="0.2">
      <c r="A482" s="16" t="str">
        <f>IFERROR(INDEX(Sheet1!F:F,MATCH(ROWS($1:481),$L:$L,0)),"")</f>
        <v>successful</v>
      </c>
      <c r="B482" s="15">
        <f>IFERROR(INDEX(Sheet1!L:L,MATCH(ROWS($1:481),$L:$L,0)),"")</f>
        <v>375</v>
      </c>
      <c r="D482" s="17" t="str">
        <f>IFERROR(INDEX(Sheet1!F:F,MATCH(ROWS($1:481),$M:$M,0)),"")</f>
        <v>failed</v>
      </c>
      <c r="E482">
        <f>IFERROR(INDEX(Sheet1!L:L,MATCH(ROWS($1:481),$M:$M,0)),"")</f>
        <v>14</v>
      </c>
      <c r="L482" t="str">
        <f>IF(ISNA(MATCH(Sheet1!F482,{"successful"},0)),"-",MAX(Sheet6!L$1:L481)+1)</f>
        <v>-</v>
      </c>
      <c r="M482">
        <f>IF(ISNA(MATCH(Sheet1!F482,{"failed","canceled"},0)),"-",MAX(Sheet6!M$1:M481)+1)</f>
        <v>181</v>
      </c>
    </row>
    <row r="483" spans="1:13" ht="16" x14ac:dyDescent="0.2">
      <c r="A483" s="16" t="str">
        <f>IFERROR(INDEX(Sheet1!F:F,MATCH(ROWS($1:482),$L:$L,0)),"")</f>
        <v>successful</v>
      </c>
      <c r="B483" s="15">
        <f>IFERROR(INDEX(Sheet1!L:L,MATCH(ROWS($1:482),$L:$L,0)),"")</f>
        <v>111</v>
      </c>
      <c r="D483" s="17" t="str">
        <f>IFERROR(INDEX(Sheet1!F:F,MATCH(ROWS($1:482),$M:$M,0)),"")</f>
        <v>failed</v>
      </c>
      <c r="E483">
        <f>IFERROR(INDEX(Sheet1!L:L,MATCH(ROWS($1:482),$M:$M,0)),"")</f>
        <v>31</v>
      </c>
      <c r="L483" t="str">
        <f>IF(ISNA(MATCH(Sheet1!F483,{"successful"},0)),"-",MAX(Sheet6!L$1:L482)+1)</f>
        <v>-</v>
      </c>
      <c r="M483">
        <f>IF(ISNA(MATCH(Sheet1!F483,{"failed","canceled"},0)),"-",MAX(Sheet6!M$1:M482)+1)</f>
        <v>182</v>
      </c>
    </row>
    <row r="484" spans="1:13" ht="16" x14ac:dyDescent="0.2">
      <c r="A484" s="16" t="str">
        <f>IFERROR(INDEX(Sheet1!F:F,MATCH(ROWS($1:483),$L:$L,0)),"")</f>
        <v>successful</v>
      </c>
      <c r="B484" s="15">
        <f>IFERROR(INDEX(Sheet1!L:L,MATCH(ROWS($1:483),$L:$L,0)),"")</f>
        <v>123</v>
      </c>
      <c r="D484" s="17" t="str">
        <f>IFERROR(INDEX(Sheet1!F:F,MATCH(ROWS($1:483),$M:$M,0)),"")</f>
        <v>failed</v>
      </c>
      <c r="E484">
        <f>IFERROR(INDEX(Sheet1!L:L,MATCH(ROWS($1:483),$M:$M,0)),"")</f>
        <v>16</v>
      </c>
      <c r="L484" t="str">
        <f>IF(ISNA(MATCH(Sheet1!F484,{"successful"},0)),"-",MAX(Sheet6!L$1:L483)+1)</f>
        <v>-</v>
      </c>
      <c r="M484">
        <f>IF(ISNA(MATCH(Sheet1!F484,{"failed","canceled"},0)),"-",MAX(Sheet6!M$1:M483)+1)</f>
        <v>183</v>
      </c>
    </row>
    <row r="485" spans="1:13" ht="16" x14ac:dyDescent="0.2">
      <c r="A485" s="16" t="str">
        <f>IFERROR(INDEX(Sheet1!F:F,MATCH(ROWS($1:484),$L:$L,0)),"")</f>
        <v>successful</v>
      </c>
      <c r="B485" s="15">
        <f>IFERROR(INDEX(Sheet1!L:L,MATCH(ROWS($1:484),$L:$L,0)),"")</f>
        <v>70</v>
      </c>
      <c r="D485" s="17" t="str">
        <f>IFERROR(INDEX(Sheet1!F:F,MATCH(ROWS($1:484),$M:$M,0)),"")</f>
        <v>failed</v>
      </c>
      <c r="E485">
        <f>IFERROR(INDEX(Sheet1!L:L,MATCH(ROWS($1:484),$M:$M,0)),"")</f>
        <v>12</v>
      </c>
      <c r="L485" t="str">
        <f>IF(ISNA(MATCH(Sheet1!F485,{"successful"},0)),"-",MAX(Sheet6!L$1:L484)+1)</f>
        <v>-</v>
      </c>
      <c r="M485">
        <f>IF(ISNA(MATCH(Sheet1!F485,{"failed","canceled"},0)),"-",MAX(Sheet6!M$1:M484)+1)</f>
        <v>184</v>
      </c>
    </row>
    <row r="486" spans="1:13" ht="16" x14ac:dyDescent="0.2">
      <c r="A486" s="16" t="str">
        <f>IFERROR(INDEX(Sheet1!F:F,MATCH(ROWS($1:485),$L:$L,0)),"")</f>
        <v>successful</v>
      </c>
      <c r="B486" s="15">
        <f>IFERROR(INDEX(Sheet1!L:L,MATCH(ROWS($1:485),$L:$L,0)),"")</f>
        <v>85</v>
      </c>
      <c r="D486" s="17" t="str">
        <f>IFERROR(INDEX(Sheet1!F:F,MATCH(ROWS($1:485),$M:$M,0)),"")</f>
        <v>failed</v>
      </c>
      <c r="E486">
        <f>IFERROR(INDEX(Sheet1!L:L,MATCH(ROWS($1:485),$M:$M,0)),"")</f>
        <v>96</v>
      </c>
      <c r="L486" t="str">
        <f>IF(ISNA(MATCH(Sheet1!F486,{"successful"},0)),"-",MAX(Sheet6!L$1:L485)+1)</f>
        <v>-</v>
      </c>
      <c r="M486">
        <f>IF(ISNA(MATCH(Sheet1!F486,{"failed","canceled"},0)),"-",MAX(Sheet6!M$1:M485)+1)</f>
        <v>185</v>
      </c>
    </row>
    <row r="487" spans="1:13" ht="16" x14ac:dyDescent="0.2">
      <c r="A487" s="16" t="str">
        <f>IFERROR(INDEX(Sheet1!F:F,MATCH(ROWS($1:486),$L:$L,0)),"")</f>
        <v>successful</v>
      </c>
      <c r="B487" s="15">
        <f>IFERROR(INDEX(Sheet1!L:L,MATCH(ROWS($1:486),$L:$L,0)),"")</f>
        <v>86</v>
      </c>
      <c r="D487" s="17" t="str">
        <f>IFERROR(INDEX(Sheet1!F:F,MATCH(ROWS($1:486),$M:$M,0)),"")</f>
        <v>failed</v>
      </c>
      <c r="E487">
        <f>IFERROR(INDEX(Sheet1!L:L,MATCH(ROWS($1:486),$M:$M,0)),"")</f>
        <v>16</v>
      </c>
      <c r="L487" t="str">
        <f>IF(ISNA(MATCH(Sheet1!F487,{"successful"},0)),"-",MAX(Sheet6!L$1:L486)+1)</f>
        <v>-</v>
      </c>
      <c r="M487">
        <f>IF(ISNA(MATCH(Sheet1!F487,{"failed","canceled"},0)),"-",MAX(Sheet6!M$1:M486)+1)</f>
        <v>186</v>
      </c>
    </row>
    <row r="488" spans="1:13" ht="16" x14ac:dyDescent="0.2">
      <c r="A488" s="16" t="str">
        <f>IFERROR(INDEX(Sheet1!F:F,MATCH(ROWS($1:487),$L:$L,0)),"")</f>
        <v>successful</v>
      </c>
      <c r="B488" s="15">
        <f>IFERROR(INDEX(Sheet1!L:L,MATCH(ROWS($1:487),$L:$L,0)),"")</f>
        <v>13</v>
      </c>
      <c r="D488" s="17" t="str">
        <f>IFERROR(INDEX(Sheet1!F:F,MATCH(ROWS($1:487),$M:$M,0)),"")</f>
        <v>failed</v>
      </c>
      <c r="E488">
        <f>IFERROR(INDEX(Sheet1!L:L,MATCH(ROWS($1:487),$M:$M,0)),"")</f>
        <v>5</v>
      </c>
      <c r="L488" t="str">
        <f>IF(ISNA(MATCH(Sheet1!F488,{"successful"},0)),"-",MAX(Sheet6!L$1:L487)+1)</f>
        <v>-</v>
      </c>
      <c r="M488">
        <f>IF(ISNA(MATCH(Sheet1!F488,{"failed","canceled"},0)),"-",MAX(Sheet6!M$1:M487)+1)</f>
        <v>187</v>
      </c>
    </row>
    <row r="489" spans="1:13" ht="16" x14ac:dyDescent="0.2">
      <c r="A489" s="16" t="str">
        <f>IFERROR(INDEX(Sheet1!F:F,MATCH(ROWS($1:488),$L:$L,0)),"")</f>
        <v>successful</v>
      </c>
      <c r="B489" s="15">
        <f>IFERROR(INDEX(Sheet1!L:L,MATCH(ROWS($1:488),$L:$L,0)),"")</f>
        <v>33</v>
      </c>
      <c r="D489" s="17" t="str">
        <f>IFERROR(INDEX(Sheet1!F:F,MATCH(ROWS($1:488),$M:$M,0)),"")</f>
        <v>failed</v>
      </c>
      <c r="E489">
        <f>IFERROR(INDEX(Sheet1!L:L,MATCH(ROWS($1:488),$M:$M,0)),"")</f>
        <v>0</v>
      </c>
      <c r="L489" t="str">
        <f>IF(ISNA(MATCH(Sheet1!F489,{"successful"},0)),"-",MAX(Sheet6!L$1:L488)+1)</f>
        <v>-</v>
      </c>
      <c r="M489">
        <f>IF(ISNA(MATCH(Sheet1!F489,{"failed","canceled"},0)),"-",MAX(Sheet6!M$1:M488)+1)</f>
        <v>188</v>
      </c>
    </row>
    <row r="490" spans="1:13" ht="16" x14ac:dyDescent="0.2">
      <c r="A490" s="16" t="str">
        <f>IFERROR(INDEX(Sheet1!F:F,MATCH(ROWS($1:489),$L:$L,0)),"")</f>
        <v>successful</v>
      </c>
      <c r="B490" s="15">
        <f>IFERROR(INDEX(Sheet1!L:L,MATCH(ROWS($1:489),$L:$L,0)),"")</f>
        <v>15</v>
      </c>
      <c r="D490" s="17" t="str">
        <f>IFERROR(INDEX(Sheet1!F:F,MATCH(ROWS($1:489),$M:$M,0)),"")</f>
        <v>failed</v>
      </c>
      <c r="E490">
        <f>IFERROR(INDEX(Sheet1!L:L,MATCH(ROWS($1:489),$M:$M,0)),"")</f>
        <v>8</v>
      </c>
      <c r="L490" t="str">
        <f>IF(ISNA(MATCH(Sheet1!F490,{"successful"},0)),"-",MAX(Sheet6!L$1:L489)+1)</f>
        <v>-</v>
      </c>
      <c r="M490">
        <f>IF(ISNA(MATCH(Sheet1!F490,{"failed","canceled"},0)),"-",MAX(Sheet6!M$1:M489)+1)</f>
        <v>189</v>
      </c>
    </row>
    <row r="491" spans="1:13" ht="16" x14ac:dyDescent="0.2">
      <c r="A491" s="16" t="str">
        <f>IFERROR(INDEX(Sheet1!F:F,MATCH(ROWS($1:490),$L:$L,0)),"")</f>
        <v>successful</v>
      </c>
      <c r="B491" s="15">
        <f>IFERROR(INDEX(Sheet1!L:L,MATCH(ROWS($1:490),$L:$L,0)),"")</f>
        <v>273</v>
      </c>
      <c r="D491" s="17" t="str">
        <f>IFERROR(INDEX(Sheet1!F:F,MATCH(ROWS($1:490),$M:$M,0)),"")</f>
        <v>failed</v>
      </c>
      <c r="E491">
        <f>IFERROR(INDEX(Sheet1!L:L,MATCH(ROWS($1:490),$M:$M,0)),"")</f>
        <v>7</v>
      </c>
      <c r="L491" t="str">
        <f>IF(ISNA(MATCH(Sheet1!F491,{"successful"},0)),"-",MAX(Sheet6!L$1:L490)+1)</f>
        <v>-</v>
      </c>
      <c r="M491">
        <f>IF(ISNA(MATCH(Sheet1!F491,{"failed","canceled"},0)),"-",MAX(Sheet6!M$1:M490)+1)</f>
        <v>190</v>
      </c>
    </row>
    <row r="492" spans="1:13" ht="16" x14ac:dyDescent="0.2">
      <c r="A492" s="16" t="str">
        <f>IFERROR(INDEX(Sheet1!F:F,MATCH(ROWS($1:491),$L:$L,0)),"")</f>
        <v>successful</v>
      </c>
      <c r="B492" s="15">
        <f>IFERROR(INDEX(Sheet1!L:L,MATCH(ROWS($1:491),$L:$L,0)),"")</f>
        <v>714</v>
      </c>
      <c r="D492" s="17" t="str">
        <f>IFERROR(INDEX(Sheet1!F:F,MATCH(ROWS($1:491),$M:$M,0)),"")</f>
        <v>failed</v>
      </c>
      <c r="E492">
        <f>IFERROR(INDEX(Sheet1!L:L,MATCH(ROWS($1:491),$M:$M,0)),"")</f>
        <v>24</v>
      </c>
      <c r="L492" t="str">
        <f>IF(ISNA(MATCH(Sheet1!F492,{"successful"},0)),"-",MAX(Sheet6!L$1:L491)+1)</f>
        <v>-</v>
      </c>
      <c r="M492">
        <f>IF(ISNA(MATCH(Sheet1!F492,{"failed","canceled"},0)),"-",MAX(Sheet6!M$1:M491)+1)</f>
        <v>191</v>
      </c>
    </row>
    <row r="493" spans="1:13" ht="16" x14ac:dyDescent="0.2">
      <c r="A493" s="16" t="str">
        <f>IFERROR(INDEX(Sheet1!F:F,MATCH(ROWS($1:492),$L:$L,0)),"")</f>
        <v>successful</v>
      </c>
      <c r="B493" s="15">
        <f>IFERROR(INDEX(Sheet1!L:L,MATCH(ROWS($1:492),$L:$L,0)),"")</f>
        <v>170</v>
      </c>
      <c r="D493" s="17" t="str">
        <f>IFERROR(INDEX(Sheet1!F:F,MATCH(ROWS($1:492),$M:$M,0)),"")</f>
        <v>failed</v>
      </c>
      <c r="E493">
        <f>IFERROR(INDEX(Sheet1!L:L,MATCH(ROWS($1:492),$M:$M,0)),"")</f>
        <v>121</v>
      </c>
      <c r="L493" t="str">
        <f>IF(ISNA(MATCH(Sheet1!F493,{"successful"},0)),"-",MAX(Sheet6!L$1:L492)+1)</f>
        <v>-</v>
      </c>
      <c r="M493">
        <f>IF(ISNA(MATCH(Sheet1!F493,{"failed","canceled"},0)),"-",MAX(Sheet6!M$1:M492)+1)</f>
        <v>192</v>
      </c>
    </row>
    <row r="494" spans="1:13" ht="16" x14ac:dyDescent="0.2">
      <c r="A494" s="16" t="str">
        <f>IFERROR(INDEX(Sheet1!F:F,MATCH(ROWS($1:493),$L:$L,0)),"")</f>
        <v>successful</v>
      </c>
      <c r="B494" s="15">
        <f>IFERROR(INDEX(Sheet1!L:L,MATCH(ROWS($1:493),$L:$L,0)),"")</f>
        <v>512</v>
      </c>
      <c r="D494" s="17" t="str">
        <f>IFERROR(INDEX(Sheet1!F:F,MATCH(ROWS($1:493),$M:$M,0)),"")</f>
        <v>failed</v>
      </c>
      <c r="E494">
        <f>IFERROR(INDEX(Sheet1!L:L,MATCH(ROWS($1:493),$M:$M,0)),"")</f>
        <v>196</v>
      </c>
      <c r="L494" t="str">
        <f>IF(ISNA(MATCH(Sheet1!F494,{"successful"},0)),"-",MAX(Sheet6!L$1:L493)+1)</f>
        <v>-</v>
      </c>
      <c r="M494">
        <f>IF(ISNA(MATCH(Sheet1!F494,{"failed","canceled"},0)),"-",MAX(Sheet6!M$1:M493)+1)</f>
        <v>193</v>
      </c>
    </row>
    <row r="495" spans="1:13" ht="16" x14ac:dyDescent="0.2">
      <c r="A495" s="16" t="str">
        <f>IFERROR(INDEX(Sheet1!F:F,MATCH(ROWS($1:494),$L:$L,0)),"")</f>
        <v>successful</v>
      </c>
      <c r="B495" s="15">
        <f>IFERROR(INDEX(Sheet1!L:L,MATCH(ROWS($1:494),$L:$L,0)),"")</f>
        <v>314</v>
      </c>
      <c r="D495" s="17" t="str">
        <f>IFERROR(INDEX(Sheet1!F:F,MATCH(ROWS($1:494),$M:$M,0)),"")</f>
        <v>failed</v>
      </c>
      <c r="E495">
        <f>IFERROR(INDEX(Sheet1!L:L,MATCH(ROWS($1:494),$M:$M,0)),"")</f>
        <v>5</v>
      </c>
      <c r="L495" t="str">
        <f>IF(ISNA(MATCH(Sheet1!F495,{"successful"},0)),"-",MAX(Sheet6!L$1:L494)+1)</f>
        <v>-</v>
      </c>
      <c r="M495">
        <f>IF(ISNA(MATCH(Sheet1!F495,{"failed","canceled"},0)),"-",MAX(Sheet6!M$1:M494)+1)</f>
        <v>194</v>
      </c>
    </row>
    <row r="496" spans="1:13" ht="16" x14ac:dyDescent="0.2">
      <c r="A496" s="16" t="str">
        <f>IFERROR(INDEX(Sheet1!F:F,MATCH(ROWS($1:495),$L:$L,0)),"")</f>
        <v>successful</v>
      </c>
      <c r="B496" s="15">
        <f>IFERROR(INDEX(Sheet1!L:L,MATCH(ROWS($1:495),$L:$L,0)),"")</f>
        <v>167</v>
      </c>
      <c r="D496" s="17" t="str">
        <f>IFERROR(INDEX(Sheet1!F:F,MATCH(ROWS($1:495),$M:$M,0)),"")</f>
        <v>failed</v>
      </c>
      <c r="E496">
        <f>IFERROR(INDEX(Sheet1!L:L,MATCH(ROWS($1:495),$M:$M,0)),"")</f>
        <v>73</v>
      </c>
      <c r="L496" t="str">
        <f>IF(ISNA(MATCH(Sheet1!F496,{"successful"},0)),"-",MAX(Sheet6!L$1:L495)+1)</f>
        <v>-</v>
      </c>
      <c r="M496">
        <f>IF(ISNA(MATCH(Sheet1!F496,{"failed","canceled"},0)),"-",MAX(Sheet6!M$1:M495)+1)</f>
        <v>195</v>
      </c>
    </row>
    <row r="497" spans="1:13" ht="16" x14ac:dyDescent="0.2">
      <c r="A497" s="16" t="str">
        <f>IFERROR(INDEX(Sheet1!F:F,MATCH(ROWS($1:496),$L:$L,0)),"")</f>
        <v>successful</v>
      </c>
      <c r="B497" s="15">
        <f>IFERROR(INDEX(Sheet1!L:L,MATCH(ROWS($1:496),$L:$L,0)),"")</f>
        <v>9</v>
      </c>
      <c r="D497" s="17" t="str">
        <f>IFERROR(INDEX(Sheet1!F:F,MATCH(ROWS($1:496),$M:$M,0)),"")</f>
        <v>failed</v>
      </c>
      <c r="E497">
        <f>IFERROR(INDEX(Sheet1!L:L,MATCH(ROWS($1:496),$M:$M,0)),"")</f>
        <v>93</v>
      </c>
      <c r="L497" t="str">
        <f>IF(ISNA(MATCH(Sheet1!F497,{"successful"},0)),"-",MAX(Sheet6!L$1:L496)+1)</f>
        <v>-</v>
      </c>
      <c r="M497">
        <f>IF(ISNA(MATCH(Sheet1!F497,{"failed","canceled"},0)),"-",MAX(Sheet6!M$1:M496)+1)</f>
        <v>196</v>
      </c>
    </row>
    <row r="498" spans="1:13" ht="16" x14ac:dyDescent="0.2">
      <c r="A498" s="16" t="str">
        <f>IFERROR(INDEX(Sheet1!F:F,MATCH(ROWS($1:497),$L:$L,0)),"")</f>
        <v>successful</v>
      </c>
      <c r="B498" s="15">
        <f>IFERROR(INDEX(Sheet1!L:L,MATCH(ROWS($1:497),$L:$L,0)),"")</f>
        <v>103</v>
      </c>
      <c r="D498" s="17" t="str">
        <f>IFERROR(INDEX(Sheet1!F:F,MATCH(ROWS($1:497),$M:$M,0)),"")</f>
        <v>failed</v>
      </c>
      <c r="E498">
        <f>IFERROR(INDEX(Sheet1!L:L,MATCH(ROWS($1:497),$M:$M,0)),"")</f>
        <v>17</v>
      </c>
      <c r="L498" t="str">
        <f>IF(ISNA(MATCH(Sheet1!F498,{"successful"},0)),"-",MAX(Sheet6!L$1:L497)+1)</f>
        <v>-</v>
      </c>
      <c r="M498">
        <f>IF(ISNA(MATCH(Sheet1!F498,{"failed","canceled"},0)),"-",MAX(Sheet6!M$1:M497)+1)</f>
        <v>197</v>
      </c>
    </row>
    <row r="499" spans="1:13" ht="16" x14ac:dyDescent="0.2">
      <c r="A499" s="16" t="str">
        <f>IFERROR(INDEX(Sheet1!F:F,MATCH(ROWS($1:498),$L:$L,0)),"")</f>
        <v>successful</v>
      </c>
      <c r="B499" s="15">
        <f>IFERROR(INDEX(Sheet1!L:L,MATCH(ROWS($1:498),$L:$L,0)),"")</f>
        <v>111</v>
      </c>
      <c r="D499" s="17" t="str">
        <f>IFERROR(INDEX(Sheet1!F:F,MATCH(ROWS($1:498),$M:$M,0)),"")</f>
        <v>failed</v>
      </c>
      <c r="E499">
        <f>IFERROR(INDEX(Sheet1!L:L,MATCH(ROWS($1:498),$M:$M,0)),"")</f>
        <v>7</v>
      </c>
      <c r="L499" t="str">
        <f>IF(ISNA(MATCH(Sheet1!F499,{"successful"},0)),"-",MAX(Sheet6!L$1:L498)+1)</f>
        <v>-</v>
      </c>
      <c r="M499">
        <f>IF(ISNA(MATCH(Sheet1!F499,{"failed","canceled"},0)),"-",MAX(Sheet6!M$1:M498)+1)</f>
        <v>198</v>
      </c>
    </row>
    <row r="500" spans="1:13" ht="16" x14ac:dyDescent="0.2">
      <c r="A500" s="16" t="str">
        <f>IFERROR(INDEX(Sheet1!F:F,MATCH(ROWS($1:499),$L:$L,0)),"")</f>
        <v>successful</v>
      </c>
      <c r="B500" s="15">
        <f>IFERROR(INDEX(Sheet1!L:L,MATCH(ROWS($1:499),$L:$L,0)),"")</f>
        <v>271</v>
      </c>
      <c r="D500" s="17" t="str">
        <f>IFERROR(INDEX(Sheet1!F:F,MATCH(ROWS($1:499),$M:$M,0)),"")</f>
        <v>failed</v>
      </c>
      <c r="E500">
        <f>IFERROR(INDEX(Sheet1!L:L,MATCH(ROWS($1:499),$M:$M,0)),"")</f>
        <v>17</v>
      </c>
      <c r="L500" t="str">
        <f>IF(ISNA(MATCH(Sheet1!F500,{"successful"},0)),"-",MAX(Sheet6!L$1:L499)+1)</f>
        <v>-</v>
      </c>
      <c r="M500">
        <f>IF(ISNA(MATCH(Sheet1!F500,{"failed","canceled"},0)),"-",MAX(Sheet6!M$1:M499)+1)</f>
        <v>199</v>
      </c>
    </row>
    <row r="501" spans="1:13" ht="16" x14ac:dyDescent="0.2">
      <c r="A501" s="16" t="str">
        <f>IFERROR(INDEX(Sheet1!F:F,MATCH(ROWS($1:500),$L:$L,0)),"")</f>
        <v>successful</v>
      </c>
      <c r="B501" s="15">
        <f>IFERROR(INDEX(Sheet1!L:L,MATCH(ROWS($1:500),$L:$L,0)),"")</f>
        <v>101</v>
      </c>
      <c r="D501" s="17" t="str">
        <f>IFERROR(INDEX(Sheet1!F:F,MATCH(ROWS($1:500),$M:$M,0)),"")</f>
        <v>failed</v>
      </c>
      <c r="E501">
        <f>IFERROR(INDEX(Sheet1!L:L,MATCH(ROWS($1:500),$M:$M,0)),"")</f>
        <v>171</v>
      </c>
      <c r="L501" t="str">
        <f>IF(ISNA(MATCH(Sheet1!F501,{"successful"},0)),"-",MAX(Sheet6!L$1:L500)+1)</f>
        <v>-</v>
      </c>
      <c r="M501">
        <f>IF(ISNA(MATCH(Sheet1!F501,{"failed","canceled"},0)),"-",MAX(Sheet6!M$1:M500)+1)</f>
        <v>200</v>
      </c>
    </row>
    <row r="502" spans="1:13" ht="16" x14ac:dyDescent="0.2">
      <c r="A502" s="16" t="str">
        <f>IFERROR(INDEX(Sheet1!F:F,MATCH(ROWS($1:501),$L:$L,0)),"")</f>
        <v>successful</v>
      </c>
      <c r="B502" s="15">
        <f>IFERROR(INDEX(Sheet1!L:L,MATCH(ROWS($1:501),$L:$L,0)),"")</f>
        <v>57</v>
      </c>
      <c r="D502" s="17" t="str">
        <f>IFERROR(INDEX(Sheet1!F:F,MATCH(ROWS($1:501),$M:$M,0)),"")</f>
        <v>failed</v>
      </c>
      <c r="E502">
        <f>IFERROR(INDEX(Sheet1!L:L,MATCH(ROWS($1:501),$M:$M,0)),"")</f>
        <v>188</v>
      </c>
      <c r="L502" t="str">
        <f>IF(ISNA(MATCH(Sheet1!F502,{"successful"},0)),"-",MAX(Sheet6!L$1:L501)+1)</f>
        <v>-</v>
      </c>
      <c r="M502">
        <f>IF(ISNA(MATCH(Sheet1!F502,{"failed","canceled"},0)),"-",MAX(Sheet6!M$1:M501)+1)</f>
        <v>201</v>
      </c>
    </row>
    <row r="503" spans="1:13" ht="16" x14ac:dyDescent="0.2">
      <c r="A503" s="16" t="str">
        <f>IFERROR(INDEX(Sheet1!F:F,MATCH(ROWS($1:502),$L:$L,0)),"")</f>
        <v>successful</v>
      </c>
      <c r="B503" s="15">
        <f>IFERROR(INDEX(Sheet1!L:L,MATCH(ROWS($1:502),$L:$L,0)),"")</f>
        <v>62</v>
      </c>
      <c r="D503" s="17" t="str">
        <f>IFERROR(INDEX(Sheet1!F:F,MATCH(ROWS($1:502),$M:$M,0)),"")</f>
        <v>failed</v>
      </c>
      <c r="E503">
        <f>IFERROR(INDEX(Sheet1!L:L,MATCH(ROWS($1:502),$M:$M,0)),"")</f>
        <v>110</v>
      </c>
      <c r="L503" t="str">
        <f>IF(ISNA(MATCH(Sheet1!F503,{"successful"},0)),"-",MAX(Sheet6!L$1:L502)+1)</f>
        <v>-</v>
      </c>
      <c r="M503">
        <f>IF(ISNA(MATCH(Sheet1!F503,{"failed","canceled"},0)),"-",MAX(Sheet6!M$1:M502)+1)</f>
        <v>202</v>
      </c>
    </row>
    <row r="504" spans="1:13" ht="16" x14ac:dyDescent="0.2">
      <c r="A504" s="16" t="str">
        <f>IFERROR(INDEX(Sheet1!F:F,MATCH(ROWS($1:503),$L:$L,0)),"")</f>
        <v>successful</v>
      </c>
      <c r="B504" s="15">
        <f>IFERROR(INDEX(Sheet1!L:L,MATCH(ROWS($1:503),$L:$L,0)),"")</f>
        <v>32</v>
      </c>
      <c r="D504" s="17" t="str">
        <f>IFERROR(INDEX(Sheet1!F:F,MATCH(ROWS($1:503),$M:$M,0)),"")</f>
        <v>failed</v>
      </c>
      <c r="E504">
        <f>IFERROR(INDEX(Sheet1!L:L,MATCH(ROWS($1:503),$M:$M,0)),"")</f>
        <v>37</v>
      </c>
      <c r="L504" t="str">
        <f>IF(ISNA(MATCH(Sheet1!F504,{"successful"},0)),"-",MAX(Sheet6!L$1:L503)+1)</f>
        <v>-</v>
      </c>
      <c r="M504">
        <f>IF(ISNA(MATCH(Sheet1!F504,{"failed","canceled"},0)),"-",MAX(Sheet6!M$1:M503)+1)</f>
        <v>203</v>
      </c>
    </row>
    <row r="505" spans="1:13" ht="16" x14ac:dyDescent="0.2">
      <c r="A505" s="16" t="str">
        <f>IFERROR(INDEX(Sheet1!F:F,MATCH(ROWS($1:504),$L:$L,0)),"")</f>
        <v>successful</v>
      </c>
      <c r="B505" s="15">
        <f>IFERROR(INDEX(Sheet1!L:L,MATCH(ROWS($1:504),$L:$L,0)),"")</f>
        <v>141</v>
      </c>
      <c r="D505" s="17" t="str">
        <f>IFERROR(INDEX(Sheet1!F:F,MATCH(ROWS($1:504),$M:$M,0)),"")</f>
        <v>failed</v>
      </c>
      <c r="E505">
        <f>IFERROR(INDEX(Sheet1!L:L,MATCH(ROWS($1:504),$M:$M,0)),"")</f>
        <v>9</v>
      </c>
      <c r="L505" t="str">
        <f>IF(ISNA(MATCH(Sheet1!F505,{"successful"},0)),"-",MAX(Sheet6!L$1:L504)+1)</f>
        <v>-</v>
      </c>
      <c r="M505">
        <f>IF(ISNA(MATCH(Sheet1!F505,{"failed","canceled"},0)),"-",MAX(Sheet6!M$1:M504)+1)</f>
        <v>204</v>
      </c>
    </row>
    <row r="506" spans="1:13" ht="16" x14ac:dyDescent="0.2">
      <c r="A506" s="16" t="str">
        <f>IFERROR(INDEX(Sheet1!F:F,MATCH(ROWS($1:505),$L:$L,0)),"")</f>
        <v>successful</v>
      </c>
      <c r="B506" s="15">
        <f>IFERROR(INDEX(Sheet1!L:L,MATCH(ROWS($1:505),$L:$L,0)),"")</f>
        <v>75</v>
      </c>
      <c r="D506" s="17" t="str">
        <f>IFERROR(INDEX(Sheet1!F:F,MATCH(ROWS($1:505),$M:$M,0)),"")</f>
        <v>failed</v>
      </c>
      <c r="E506">
        <f>IFERROR(INDEX(Sheet1!L:L,MATCH(ROWS($1:505),$M:$M,0)),"")</f>
        <v>29</v>
      </c>
      <c r="L506" t="str">
        <f>IF(ISNA(MATCH(Sheet1!F506,{"successful"},0)),"-",MAX(Sheet6!L$1:L505)+1)</f>
        <v>-</v>
      </c>
      <c r="M506">
        <f>IF(ISNA(MATCH(Sheet1!F506,{"failed","canceled"},0)),"-",MAX(Sheet6!M$1:M505)+1)</f>
        <v>205</v>
      </c>
    </row>
    <row r="507" spans="1:13" ht="16" x14ac:dyDescent="0.2">
      <c r="A507" s="16" t="str">
        <f>IFERROR(INDEX(Sheet1!F:F,MATCH(ROWS($1:506),$L:$L,0)),"")</f>
        <v>successful</v>
      </c>
      <c r="B507" s="15">
        <f>IFERROR(INDEX(Sheet1!L:L,MATCH(ROWS($1:506),$L:$L,0)),"")</f>
        <v>46</v>
      </c>
      <c r="D507" s="17" t="str">
        <f>IFERROR(INDEX(Sheet1!F:F,MATCH(ROWS($1:506),$M:$M,0)),"")</f>
        <v>failed</v>
      </c>
      <c r="E507">
        <f>IFERROR(INDEX(Sheet1!L:L,MATCH(ROWS($1:506),$M:$M,0)),"")</f>
        <v>6</v>
      </c>
      <c r="L507" t="str">
        <f>IF(ISNA(MATCH(Sheet1!F507,{"successful"},0)),"-",MAX(Sheet6!L$1:L506)+1)</f>
        <v>-</v>
      </c>
      <c r="M507">
        <f>IF(ISNA(MATCH(Sheet1!F507,{"failed","canceled"},0)),"-",MAX(Sheet6!M$1:M506)+1)</f>
        <v>206</v>
      </c>
    </row>
    <row r="508" spans="1:13" ht="16" x14ac:dyDescent="0.2">
      <c r="A508" s="16" t="str">
        <f>IFERROR(INDEX(Sheet1!F:F,MATCH(ROWS($1:507),$L:$L,0)),"")</f>
        <v>successful</v>
      </c>
      <c r="B508" s="15">
        <f>IFERROR(INDEX(Sheet1!L:L,MATCH(ROWS($1:507),$L:$L,0)),"")</f>
        <v>103</v>
      </c>
      <c r="D508" s="17" t="str">
        <f>IFERROR(INDEX(Sheet1!F:F,MATCH(ROWS($1:507),$M:$M,0)),"")</f>
        <v>failed</v>
      </c>
      <c r="E508">
        <f>IFERROR(INDEX(Sheet1!L:L,MATCH(ROWS($1:507),$M:$M,0)),"")</f>
        <v>30</v>
      </c>
      <c r="L508" t="str">
        <f>IF(ISNA(MATCH(Sheet1!F508,{"successful"},0)),"-",MAX(Sheet6!L$1:L507)+1)</f>
        <v>-</v>
      </c>
      <c r="M508">
        <f>IF(ISNA(MATCH(Sheet1!F508,{"failed","canceled"},0)),"-",MAX(Sheet6!M$1:M507)+1)</f>
        <v>207</v>
      </c>
    </row>
    <row r="509" spans="1:13" ht="16" x14ac:dyDescent="0.2">
      <c r="A509" s="16" t="str">
        <f>IFERROR(INDEX(Sheet1!F:F,MATCH(ROWS($1:508),$L:$L,0)),"")</f>
        <v>successful</v>
      </c>
      <c r="B509" s="15">
        <f>IFERROR(INDEX(Sheet1!L:L,MATCH(ROWS($1:508),$L:$L,0)),"")</f>
        <v>6</v>
      </c>
      <c r="D509" s="17" t="str">
        <f>IFERROR(INDEX(Sheet1!F:F,MATCH(ROWS($1:508),$M:$M,0)),"")</f>
        <v>failed</v>
      </c>
      <c r="E509">
        <f>IFERROR(INDEX(Sheet1!L:L,MATCH(ROWS($1:508),$M:$M,0)),"")</f>
        <v>81</v>
      </c>
      <c r="L509" t="str">
        <f>IF(ISNA(MATCH(Sheet1!F509,{"successful"},0)),"-",MAX(Sheet6!L$1:L508)+1)</f>
        <v>-</v>
      </c>
      <c r="M509">
        <f>IF(ISNA(MATCH(Sheet1!F509,{"failed","canceled"},0)),"-",MAX(Sheet6!M$1:M508)+1)</f>
        <v>208</v>
      </c>
    </row>
    <row r="510" spans="1:13" ht="16" x14ac:dyDescent="0.2">
      <c r="A510" s="16" t="str">
        <f>IFERROR(INDEX(Sheet1!F:F,MATCH(ROWS($1:509),$L:$L,0)),"")</f>
        <v>successful</v>
      </c>
      <c r="B510" s="15">
        <f>IFERROR(INDEX(Sheet1!L:L,MATCH(ROWS($1:509),$L:$L,0)),"")</f>
        <v>83</v>
      </c>
      <c r="D510" s="17" t="str">
        <f>IFERROR(INDEX(Sheet1!F:F,MATCH(ROWS($1:509),$M:$M,0)),"")</f>
        <v>failed</v>
      </c>
      <c r="E510">
        <f>IFERROR(INDEX(Sheet1!L:L,MATCH(ROWS($1:509),$M:$M,0)),"")</f>
        <v>4</v>
      </c>
      <c r="L510" t="str">
        <f>IF(ISNA(MATCH(Sheet1!F510,{"successful"},0)),"-",MAX(Sheet6!L$1:L509)+1)</f>
        <v>-</v>
      </c>
      <c r="M510">
        <f>IF(ISNA(MATCH(Sheet1!F510,{"failed","canceled"},0)),"-",MAX(Sheet6!M$1:M509)+1)</f>
        <v>209</v>
      </c>
    </row>
    <row r="511" spans="1:13" ht="16" x14ac:dyDescent="0.2">
      <c r="A511" s="16" t="str">
        <f>IFERROR(INDEX(Sheet1!F:F,MATCH(ROWS($1:510),$L:$L,0)),"")</f>
        <v>successful</v>
      </c>
      <c r="B511" s="15">
        <f>IFERROR(INDEX(Sheet1!L:L,MATCH(ROWS($1:510),$L:$L,0)),"")</f>
        <v>108</v>
      </c>
      <c r="D511" s="17" t="str">
        <f>IFERROR(INDEX(Sheet1!F:F,MATCH(ROWS($1:510),$M:$M,0)),"")</f>
        <v>failed</v>
      </c>
      <c r="E511">
        <f>IFERROR(INDEX(Sheet1!L:L,MATCH(ROWS($1:510),$M:$M,0)),"")</f>
        <v>11</v>
      </c>
      <c r="L511" t="str">
        <f>IF(ISNA(MATCH(Sheet1!F511,{"successful"},0)),"-",MAX(Sheet6!L$1:L510)+1)</f>
        <v>-</v>
      </c>
      <c r="M511">
        <f>IF(ISNA(MATCH(Sheet1!F511,{"failed","canceled"},0)),"-",MAX(Sheet6!M$1:M510)+1)</f>
        <v>210</v>
      </c>
    </row>
    <row r="512" spans="1:13" ht="16" x14ac:dyDescent="0.2">
      <c r="A512" s="16" t="str">
        <f>IFERROR(INDEX(Sheet1!F:F,MATCH(ROWS($1:511),$L:$L,0)),"")</f>
        <v>successful</v>
      </c>
      <c r="B512" s="15">
        <f>IFERROR(INDEX(Sheet1!L:L,MATCH(ROWS($1:511),$L:$L,0)),"")</f>
        <v>25</v>
      </c>
      <c r="D512" s="17" t="str">
        <f>IFERROR(INDEX(Sheet1!F:F,MATCH(ROWS($1:511),$M:$M,0)),"")</f>
        <v>failed</v>
      </c>
      <c r="E512">
        <f>IFERROR(INDEX(Sheet1!L:L,MATCH(ROWS($1:511),$M:$M,0)),"")</f>
        <v>14</v>
      </c>
      <c r="L512" t="str">
        <f>IF(ISNA(MATCH(Sheet1!F512,{"successful"},0)),"-",MAX(Sheet6!L$1:L511)+1)</f>
        <v>-</v>
      </c>
      <c r="M512">
        <f>IF(ISNA(MATCH(Sheet1!F512,{"failed","canceled"},0)),"-",MAX(Sheet6!M$1:M511)+1)</f>
        <v>211</v>
      </c>
    </row>
    <row r="513" spans="1:13" ht="16" x14ac:dyDescent="0.2">
      <c r="A513" s="16" t="str">
        <f>IFERROR(INDEX(Sheet1!F:F,MATCH(ROWS($1:512),$L:$L,0)),"")</f>
        <v>successful</v>
      </c>
      <c r="B513" s="15">
        <f>IFERROR(INDEX(Sheet1!L:L,MATCH(ROWS($1:512),$L:$L,0)),"")</f>
        <v>549</v>
      </c>
      <c r="D513" s="17" t="str">
        <f>IFERROR(INDEX(Sheet1!F:F,MATCH(ROWS($1:512),$M:$M,0)),"")</f>
        <v>failed</v>
      </c>
      <c r="E513">
        <f>IFERROR(INDEX(Sheet1!L:L,MATCH(ROWS($1:512),$M:$M,0)),"")</f>
        <v>5</v>
      </c>
      <c r="L513" t="str">
        <f>IF(ISNA(MATCH(Sheet1!F513,{"successful"},0)),"-",MAX(Sheet6!L$1:L512)+1)</f>
        <v>-</v>
      </c>
      <c r="M513">
        <f>IF(ISNA(MATCH(Sheet1!F513,{"failed","canceled"},0)),"-",MAX(Sheet6!M$1:M512)+1)</f>
        <v>212</v>
      </c>
    </row>
    <row r="514" spans="1:13" ht="16" x14ac:dyDescent="0.2">
      <c r="A514" s="16" t="str">
        <f>IFERROR(INDEX(Sheet1!F:F,MATCH(ROWS($1:513),$L:$L,0)),"")</f>
        <v>successful</v>
      </c>
      <c r="B514" s="15">
        <f>IFERROR(INDEX(Sheet1!L:L,MATCH(ROWS($1:513),$L:$L,0)),"")</f>
        <v>222</v>
      </c>
      <c r="D514" s="17" t="str">
        <f>IFERROR(INDEX(Sheet1!F:F,MATCH(ROWS($1:513),$M:$M,0)),"")</f>
        <v>failed</v>
      </c>
      <c r="E514">
        <f>IFERROR(INDEX(Sheet1!L:L,MATCH(ROWS($1:513),$M:$M,0)),"")</f>
        <v>45</v>
      </c>
      <c r="L514" t="str">
        <f>IF(ISNA(MATCH(Sheet1!F514,{"successful"},0)),"-",MAX(Sheet6!L$1:L513)+1)</f>
        <v>-</v>
      </c>
      <c r="M514">
        <f>IF(ISNA(MATCH(Sheet1!F514,{"failed","canceled"},0)),"-",MAX(Sheet6!M$1:M513)+1)</f>
        <v>213</v>
      </c>
    </row>
    <row r="515" spans="1:13" ht="16" x14ac:dyDescent="0.2">
      <c r="A515" s="16" t="str">
        <f>IFERROR(INDEX(Sheet1!F:F,MATCH(ROWS($1:514),$L:$L,0)),"")</f>
        <v>successful</v>
      </c>
      <c r="B515" s="15">
        <f>IFERROR(INDEX(Sheet1!L:L,MATCH(ROWS($1:514),$L:$L,0)),"")</f>
        <v>183</v>
      </c>
      <c r="D515" s="17" t="str">
        <f>IFERROR(INDEX(Sheet1!F:F,MATCH(ROWS($1:514),$M:$M,0)),"")</f>
        <v>failed</v>
      </c>
      <c r="E515">
        <f>IFERROR(INDEX(Sheet1!L:L,MATCH(ROWS($1:514),$M:$M,0)),"")</f>
        <v>8</v>
      </c>
      <c r="L515" t="str">
        <f>IF(ISNA(MATCH(Sheet1!F515,{"successful"},0)),"-",MAX(Sheet6!L$1:L514)+1)</f>
        <v>-</v>
      </c>
      <c r="M515">
        <f>IF(ISNA(MATCH(Sheet1!F515,{"failed","canceled"},0)),"-",MAX(Sheet6!M$1:M514)+1)</f>
        <v>214</v>
      </c>
    </row>
    <row r="516" spans="1:13" ht="16" x14ac:dyDescent="0.2">
      <c r="A516" s="16" t="str">
        <f>IFERROR(INDEX(Sheet1!F:F,MATCH(ROWS($1:515),$L:$L,0)),"")</f>
        <v>successful</v>
      </c>
      <c r="B516" s="15">
        <f>IFERROR(INDEX(Sheet1!L:L,MATCH(ROWS($1:515),$L:$L,0)),"")</f>
        <v>89</v>
      </c>
      <c r="D516" s="17" t="str">
        <f>IFERROR(INDEX(Sheet1!F:F,MATCH(ROWS($1:515),$M:$M,0)),"")</f>
        <v>failed</v>
      </c>
      <c r="E516">
        <f>IFERROR(INDEX(Sheet1!L:L,MATCH(ROWS($1:515),$M:$M,0)),"")</f>
        <v>3</v>
      </c>
      <c r="L516" t="str">
        <f>IF(ISNA(MATCH(Sheet1!F516,{"successful"},0)),"-",MAX(Sheet6!L$1:L515)+1)</f>
        <v>-</v>
      </c>
      <c r="M516">
        <f>IF(ISNA(MATCH(Sheet1!F516,{"failed","canceled"},0)),"-",MAX(Sheet6!M$1:M515)+1)</f>
        <v>215</v>
      </c>
    </row>
    <row r="517" spans="1:13" ht="16" x14ac:dyDescent="0.2">
      <c r="A517" s="16" t="str">
        <f>IFERROR(INDEX(Sheet1!F:F,MATCH(ROWS($1:516),$L:$L,0)),"")</f>
        <v>successful</v>
      </c>
      <c r="B517" s="15">
        <f>IFERROR(INDEX(Sheet1!L:L,MATCH(ROWS($1:516),$L:$L,0)),"")</f>
        <v>253</v>
      </c>
      <c r="D517" s="17" t="str">
        <f>IFERROR(INDEX(Sheet1!F:F,MATCH(ROWS($1:516),$M:$M,0)),"")</f>
        <v>failed</v>
      </c>
      <c r="E517">
        <f>IFERROR(INDEX(Sheet1!L:L,MATCH(ROWS($1:516),$M:$M,0)),"")</f>
        <v>24</v>
      </c>
      <c r="L517" t="str">
        <f>IF(ISNA(MATCH(Sheet1!F517,{"successful"},0)),"-",MAX(Sheet6!L$1:L516)+1)</f>
        <v>-</v>
      </c>
      <c r="M517">
        <f>IF(ISNA(MATCH(Sheet1!F517,{"failed","canceled"},0)),"-",MAX(Sheet6!M$1:M516)+1)</f>
        <v>216</v>
      </c>
    </row>
    <row r="518" spans="1:13" ht="16" x14ac:dyDescent="0.2">
      <c r="A518" s="16" t="str">
        <f>IFERROR(INDEX(Sheet1!F:F,MATCH(ROWS($1:517),$L:$L,0)),"")</f>
        <v>successful</v>
      </c>
      <c r="B518" s="15">
        <f>IFERROR(INDEX(Sheet1!L:L,MATCH(ROWS($1:517),$L:$L,0)),"")</f>
        <v>140</v>
      </c>
      <c r="D518" s="17" t="str">
        <f>IFERROR(INDEX(Sheet1!F:F,MATCH(ROWS($1:517),$M:$M,0)),"")</f>
        <v>failed</v>
      </c>
      <c r="E518">
        <f>IFERROR(INDEX(Sheet1!L:L,MATCH(ROWS($1:517),$M:$M,0)),"")</f>
        <v>18</v>
      </c>
      <c r="L518" t="str">
        <f>IF(ISNA(MATCH(Sheet1!F518,{"successful"},0)),"-",MAX(Sheet6!L$1:L517)+1)</f>
        <v>-</v>
      </c>
      <c r="M518">
        <f>IF(ISNA(MATCH(Sheet1!F518,{"failed","canceled"},0)),"-",MAX(Sheet6!M$1:M517)+1)</f>
        <v>217</v>
      </c>
    </row>
    <row r="519" spans="1:13" ht="16" x14ac:dyDescent="0.2">
      <c r="A519" s="16" t="str">
        <f>IFERROR(INDEX(Sheet1!F:F,MATCH(ROWS($1:518),$L:$L,0)),"")</f>
        <v>successful</v>
      </c>
      <c r="B519" s="15">
        <f>IFERROR(INDEX(Sheet1!L:L,MATCH(ROWS($1:518),$L:$L,0)),"")</f>
        <v>103</v>
      </c>
      <c r="D519" s="17" t="str">
        <f>IFERROR(INDEX(Sheet1!F:F,MATCH(ROWS($1:518),$M:$M,0)),"")</f>
        <v>failed</v>
      </c>
      <c r="E519">
        <f>IFERROR(INDEX(Sheet1!L:L,MATCH(ROWS($1:518),$M:$M,0)),"")</f>
        <v>12</v>
      </c>
      <c r="L519" t="str">
        <f>IF(ISNA(MATCH(Sheet1!F519,{"successful"},0)),"-",MAX(Sheet6!L$1:L518)+1)</f>
        <v>-</v>
      </c>
      <c r="M519">
        <f>IF(ISNA(MATCH(Sheet1!F519,{"failed","canceled"},0)),"-",MAX(Sheet6!M$1:M518)+1)</f>
        <v>218</v>
      </c>
    </row>
    <row r="520" spans="1:13" ht="16" x14ac:dyDescent="0.2">
      <c r="A520" s="16" t="str">
        <f>IFERROR(INDEX(Sheet1!F:F,MATCH(ROWS($1:519),$L:$L,0)),"")</f>
        <v>successful</v>
      </c>
      <c r="B520" s="15">
        <f>IFERROR(INDEX(Sheet1!L:L,MATCH(ROWS($1:519),$L:$L,0)),"")</f>
        <v>138</v>
      </c>
      <c r="D520" s="17" t="str">
        <f>IFERROR(INDEX(Sheet1!F:F,MATCH(ROWS($1:519),$M:$M,0)),"")</f>
        <v>failed</v>
      </c>
      <c r="E520">
        <f>IFERROR(INDEX(Sheet1!L:L,MATCH(ROWS($1:519),$M:$M,0)),"")</f>
        <v>123</v>
      </c>
      <c r="L520" t="str">
        <f>IF(ISNA(MATCH(Sheet1!F520,{"successful"},0)),"-",MAX(Sheet6!L$1:L519)+1)</f>
        <v>-</v>
      </c>
      <c r="M520">
        <f>IF(ISNA(MATCH(Sheet1!F520,{"failed","canceled"},0)),"-",MAX(Sheet6!M$1:M519)+1)</f>
        <v>219</v>
      </c>
    </row>
    <row r="521" spans="1:13" ht="16" x14ac:dyDescent="0.2">
      <c r="A521" s="16" t="str">
        <f>IFERROR(INDEX(Sheet1!F:F,MATCH(ROWS($1:520),$L:$L,0)),"")</f>
        <v>successful</v>
      </c>
      <c r="B521" s="15">
        <f>IFERROR(INDEX(Sheet1!L:L,MATCH(ROWS($1:520),$L:$L,0)),"")</f>
        <v>191</v>
      </c>
      <c r="D521" s="17" t="str">
        <f>IFERROR(INDEX(Sheet1!F:F,MATCH(ROWS($1:520),$M:$M,0)),"")</f>
        <v>failed</v>
      </c>
      <c r="E521">
        <f>IFERROR(INDEX(Sheet1!L:L,MATCH(ROWS($1:520),$M:$M,0)),"")</f>
        <v>96</v>
      </c>
      <c r="L521" t="str">
        <f>IF(ISNA(MATCH(Sheet1!F521,{"successful"},0)),"-",MAX(Sheet6!L$1:L520)+1)</f>
        <v>-</v>
      </c>
      <c r="M521">
        <f>IF(ISNA(MATCH(Sheet1!F521,{"failed","canceled"},0)),"-",MAX(Sheet6!M$1:M520)+1)</f>
        <v>220</v>
      </c>
    </row>
    <row r="522" spans="1:13" ht="16" x14ac:dyDescent="0.2">
      <c r="A522" s="16" t="str">
        <f>IFERROR(INDEX(Sheet1!F:F,MATCH(ROWS($1:521),$L:$L,0)),"")</f>
        <v>successful</v>
      </c>
      <c r="B522" s="15">
        <f>IFERROR(INDEX(Sheet1!L:L,MATCH(ROWS($1:521),$L:$L,0)),"")</f>
        <v>45</v>
      </c>
      <c r="D522" s="17" t="str">
        <f>IFERROR(INDEX(Sheet1!F:F,MATCH(ROWS($1:521),$M:$M,0)),"")</f>
        <v>failed</v>
      </c>
      <c r="E522">
        <f>IFERROR(INDEX(Sheet1!L:L,MATCH(ROWS($1:521),$M:$M,0)),"")</f>
        <v>31</v>
      </c>
      <c r="L522">
        <f>IF(ISNA(MATCH(Sheet1!F522,{"successful"},0)),"-",MAX(Sheet6!L$1:L521)+1)</f>
        <v>301</v>
      </c>
      <c r="M522" t="str">
        <f>IF(ISNA(MATCH(Sheet1!F522,{"failed","canceled"},0)),"-",MAX(Sheet6!M$1:M521)+1)</f>
        <v>-</v>
      </c>
    </row>
    <row r="523" spans="1:13" ht="16" x14ac:dyDescent="0.2">
      <c r="A523" s="16" t="str">
        <f>IFERROR(INDEX(Sheet1!F:F,MATCH(ROWS($1:522),$L:$L,0)),"")</f>
        <v>successful</v>
      </c>
      <c r="B523" s="15">
        <f>IFERROR(INDEX(Sheet1!L:L,MATCH(ROWS($1:522),$L:$L,0)),"")</f>
        <v>17</v>
      </c>
      <c r="D523" s="17" t="str">
        <f>IFERROR(INDEX(Sheet1!F:F,MATCH(ROWS($1:522),$M:$M,0)),"")</f>
        <v>failed</v>
      </c>
      <c r="E523">
        <f>IFERROR(INDEX(Sheet1!L:L,MATCH(ROWS($1:522),$M:$M,0)),"")</f>
        <v>4</v>
      </c>
      <c r="L523">
        <f>IF(ISNA(MATCH(Sheet1!F523,{"successful"},0)),"-",MAX(Sheet6!L$1:L522)+1)</f>
        <v>302</v>
      </c>
      <c r="M523" t="str">
        <f>IF(ISNA(MATCH(Sheet1!F523,{"failed","canceled"},0)),"-",MAX(Sheet6!M$1:M522)+1)</f>
        <v>-</v>
      </c>
    </row>
    <row r="524" spans="1:13" ht="16" x14ac:dyDescent="0.2">
      <c r="A524" s="16" t="str">
        <f>IFERROR(INDEX(Sheet1!F:F,MATCH(ROWS($1:523),$L:$L,0)),"")</f>
        <v>successful</v>
      </c>
      <c r="B524" s="15">
        <f>IFERROR(INDEX(Sheet1!L:L,MATCH(ROWS($1:523),$L:$L,0)),"")</f>
        <v>31</v>
      </c>
      <c r="D524" s="17" t="str">
        <f>IFERROR(INDEX(Sheet1!F:F,MATCH(ROWS($1:523),$M:$M,0)),"")</f>
        <v>failed</v>
      </c>
      <c r="E524">
        <f>IFERROR(INDEX(Sheet1!L:L,MATCH(ROWS($1:523),$M:$M,0)),"")</f>
        <v>3</v>
      </c>
      <c r="L524">
        <f>IF(ISNA(MATCH(Sheet1!F524,{"successful"},0)),"-",MAX(Sheet6!L$1:L523)+1)</f>
        <v>303</v>
      </c>
      <c r="M524" t="str">
        <f>IF(ISNA(MATCH(Sheet1!F524,{"failed","canceled"},0)),"-",MAX(Sheet6!M$1:M523)+1)</f>
        <v>-</v>
      </c>
    </row>
    <row r="525" spans="1:13" ht="16" x14ac:dyDescent="0.2">
      <c r="A525" s="16" t="str">
        <f>IFERROR(INDEX(Sheet1!F:F,MATCH(ROWS($1:524),$L:$L,0)),"")</f>
        <v>successful</v>
      </c>
      <c r="B525" s="15">
        <f>IFERROR(INDEX(Sheet1!L:L,MATCH(ROWS($1:524),$L:$L,0)),"")</f>
        <v>50</v>
      </c>
      <c r="D525" s="17" t="str">
        <f>IFERROR(INDEX(Sheet1!F:F,MATCH(ROWS($1:524),$M:$M,0)),"")</f>
        <v>failed</v>
      </c>
      <c r="E525">
        <f>IFERROR(INDEX(Sheet1!L:L,MATCH(ROWS($1:524),$M:$M,0)),"")</f>
        <v>179</v>
      </c>
      <c r="L525">
        <f>IF(ISNA(MATCH(Sheet1!F525,{"successful"},0)),"-",MAX(Sheet6!L$1:L524)+1)</f>
        <v>304</v>
      </c>
      <c r="M525" t="str">
        <f>IF(ISNA(MATCH(Sheet1!F525,{"failed","canceled"},0)),"-",MAX(Sheet6!M$1:M524)+1)</f>
        <v>-</v>
      </c>
    </row>
    <row r="526" spans="1:13" ht="16" x14ac:dyDescent="0.2">
      <c r="A526" s="16" t="str">
        <f>IFERROR(INDEX(Sheet1!F:F,MATCH(ROWS($1:525),$L:$L,0)),"")</f>
        <v>successful</v>
      </c>
      <c r="B526" s="15">
        <f>IFERROR(INDEX(Sheet1!L:L,MATCH(ROWS($1:525),$L:$L,0)),"")</f>
        <v>59</v>
      </c>
      <c r="D526" s="17" t="str">
        <f>IFERROR(INDEX(Sheet1!F:F,MATCH(ROWS($1:525),$M:$M,0)),"")</f>
        <v>failed</v>
      </c>
      <c r="E526">
        <f>IFERROR(INDEX(Sheet1!L:L,MATCH(ROWS($1:525),$M:$M,0)),"")</f>
        <v>3</v>
      </c>
      <c r="L526">
        <f>IF(ISNA(MATCH(Sheet1!F526,{"successful"},0)),"-",MAX(Sheet6!L$1:L525)+1)</f>
        <v>305</v>
      </c>
      <c r="M526" t="str">
        <f>IF(ISNA(MATCH(Sheet1!F526,{"failed","canceled"},0)),"-",MAX(Sheet6!M$1:M525)+1)</f>
        <v>-</v>
      </c>
    </row>
    <row r="527" spans="1:13" ht="16" x14ac:dyDescent="0.2">
      <c r="A527" s="16" t="str">
        <f>IFERROR(INDEX(Sheet1!F:F,MATCH(ROWS($1:526),$L:$L,0)),"")</f>
        <v>successful</v>
      </c>
      <c r="B527" s="15">
        <f>IFERROR(INDEX(Sheet1!L:L,MATCH(ROWS($1:526),$L:$L,0)),"")</f>
        <v>81</v>
      </c>
      <c r="D527" s="17" t="str">
        <f>IFERROR(INDEX(Sheet1!F:F,MATCH(ROWS($1:526),$M:$M,0)),"")</f>
        <v>failed</v>
      </c>
      <c r="E527">
        <f>IFERROR(INDEX(Sheet1!L:L,MATCH(ROWS($1:526),$M:$M,0)),"")</f>
        <v>23</v>
      </c>
      <c r="L527">
        <f>IF(ISNA(MATCH(Sheet1!F527,{"successful"},0)),"-",MAX(Sheet6!L$1:L526)+1)</f>
        <v>306</v>
      </c>
      <c r="M527" t="str">
        <f>IF(ISNA(MATCH(Sheet1!F527,{"failed","canceled"},0)),"-",MAX(Sheet6!M$1:M526)+1)</f>
        <v>-</v>
      </c>
    </row>
    <row r="528" spans="1:13" ht="16" x14ac:dyDescent="0.2">
      <c r="A528" s="16" t="str">
        <f>IFERROR(INDEX(Sheet1!F:F,MATCH(ROWS($1:527),$L:$L,0)),"")</f>
        <v>successful</v>
      </c>
      <c r="B528" s="15">
        <f>IFERROR(INDEX(Sheet1!L:L,MATCH(ROWS($1:527),$L:$L,0)),"")</f>
        <v>508</v>
      </c>
      <c r="D528" s="17" t="str">
        <f>IFERROR(INDEX(Sheet1!F:F,MATCH(ROWS($1:527),$M:$M,0)),"")</f>
        <v>failed</v>
      </c>
      <c r="E528">
        <f>IFERROR(INDEX(Sheet1!L:L,MATCH(ROWS($1:527),$M:$M,0)),"")</f>
        <v>23</v>
      </c>
      <c r="L528">
        <f>IF(ISNA(MATCH(Sheet1!F528,{"successful"},0)),"-",MAX(Sheet6!L$1:L527)+1)</f>
        <v>307</v>
      </c>
      <c r="M528" t="str">
        <f>IF(ISNA(MATCH(Sheet1!F528,{"failed","canceled"},0)),"-",MAX(Sheet6!M$1:M527)+1)</f>
        <v>-</v>
      </c>
    </row>
    <row r="529" spans="1:13" ht="16" x14ac:dyDescent="0.2">
      <c r="A529" s="16" t="str">
        <f>IFERROR(INDEX(Sheet1!F:F,MATCH(ROWS($1:528),$L:$L,0)),"")</f>
        <v>successful</v>
      </c>
      <c r="B529" s="15">
        <f>IFERROR(INDEX(Sheet1!L:L,MATCH(ROWS($1:528),$L:$L,0)),"")</f>
        <v>74</v>
      </c>
      <c r="D529" s="17" t="str">
        <f>IFERROR(INDEX(Sheet1!F:F,MATCH(ROWS($1:528),$M:$M,0)),"")</f>
        <v>failed</v>
      </c>
      <c r="E529">
        <f>IFERROR(INDEX(Sheet1!L:L,MATCH(ROWS($1:528),$M:$M,0)),"")</f>
        <v>41</v>
      </c>
      <c r="L529">
        <f>IF(ISNA(MATCH(Sheet1!F529,{"successful"},0)),"-",MAX(Sheet6!L$1:L528)+1)</f>
        <v>308</v>
      </c>
      <c r="M529" t="str">
        <f>IF(ISNA(MATCH(Sheet1!F529,{"failed","canceled"},0)),"-",MAX(Sheet6!M$1:M528)+1)</f>
        <v>-</v>
      </c>
    </row>
    <row r="530" spans="1:13" ht="16" x14ac:dyDescent="0.2">
      <c r="A530" s="16" t="str">
        <f>IFERROR(INDEX(Sheet1!F:F,MATCH(ROWS($1:529),$L:$L,0)),"")</f>
        <v>successful</v>
      </c>
      <c r="B530" s="15">
        <f>IFERROR(INDEX(Sheet1!L:L,MATCH(ROWS($1:529),$L:$L,0)),"")</f>
        <v>141</v>
      </c>
      <c r="D530" s="17" t="str">
        <f>IFERROR(INDEX(Sheet1!F:F,MATCH(ROWS($1:529),$M:$M,0)),"")</f>
        <v>failed</v>
      </c>
      <c r="E530">
        <f>IFERROR(INDEX(Sheet1!L:L,MATCH(ROWS($1:529),$M:$M,0)),"")</f>
        <v>0</v>
      </c>
      <c r="L530">
        <f>IF(ISNA(MATCH(Sheet1!F530,{"successful"},0)),"-",MAX(Sheet6!L$1:L529)+1)</f>
        <v>309</v>
      </c>
      <c r="M530" t="str">
        <f>IF(ISNA(MATCH(Sheet1!F530,{"failed","canceled"},0)),"-",MAX(Sheet6!M$1:M529)+1)</f>
        <v>-</v>
      </c>
    </row>
    <row r="531" spans="1:13" ht="16" x14ac:dyDescent="0.2">
      <c r="A531" s="16" t="str">
        <f>IFERROR(INDEX(Sheet1!F:F,MATCH(ROWS($1:530),$L:$L,0)),"")</f>
        <v>successful</v>
      </c>
      <c r="B531" s="15">
        <f>IFERROR(INDEX(Sheet1!L:L,MATCH(ROWS($1:530),$L:$L,0)),"")</f>
        <v>711</v>
      </c>
      <c r="D531" s="17" t="str">
        <f>IFERROR(INDEX(Sheet1!F:F,MATCH(ROWS($1:530),$M:$M,0)),"")</f>
        <v>failed</v>
      </c>
      <c r="E531">
        <f>IFERROR(INDEX(Sheet1!L:L,MATCH(ROWS($1:530),$M:$M,0)),"")</f>
        <v>32</v>
      </c>
      <c r="L531">
        <f>IF(ISNA(MATCH(Sheet1!F531,{"successful"},0)),"-",MAX(Sheet6!L$1:L530)+1)</f>
        <v>310</v>
      </c>
      <c r="M531" t="str">
        <f>IF(ISNA(MATCH(Sheet1!F531,{"failed","canceled"},0)),"-",MAX(Sheet6!M$1:M530)+1)</f>
        <v>-</v>
      </c>
    </row>
    <row r="532" spans="1:13" ht="16" x14ac:dyDescent="0.2">
      <c r="A532" s="16" t="str">
        <f>IFERROR(INDEX(Sheet1!F:F,MATCH(ROWS($1:531),$L:$L,0)),"")</f>
        <v>successful</v>
      </c>
      <c r="B532" s="15">
        <f>IFERROR(INDEX(Sheet1!L:L,MATCH(ROWS($1:531),$L:$L,0)),"")</f>
        <v>141</v>
      </c>
      <c r="D532" s="17" t="str">
        <f>IFERROR(INDEX(Sheet1!F:F,MATCH(ROWS($1:531),$M:$M,0)),"")</f>
        <v>failed</v>
      </c>
      <c r="E532">
        <f>IFERROR(INDEX(Sheet1!L:L,MATCH(ROWS($1:531),$M:$M,0)),"")</f>
        <v>2</v>
      </c>
      <c r="L532">
        <f>IF(ISNA(MATCH(Sheet1!F532,{"successful"},0)),"-",MAX(Sheet6!L$1:L531)+1)</f>
        <v>311</v>
      </c>
      <c r="M532" t="str">
        <f>IF(ISNA(MATCH(Sheet1!F532,{"failed","canceled"},0)),"-",MAX(Sheet6!M$1:M531)+1)</f>
        <v>-</v>
      </c>
    </row>
    <row r="533" spans="1:13" ht="16" x14ac:dyDescent="0.2">
      <c r="A533" s="16" t="str">
        <f>IFERROR(INDEX(Sheet1!F:F,MATCH(ROWS($1:532),$L:$L,0)),"")</f>
        <v>successful</v>
      </c>
      <c r="B533" s="15">
        <f>IFERROR(INDEX(Sheet1!L:L,MATCH(ROWS($1:532),$L:$L,0)),"")</f>
        <v>109</v>
      </c>
      <c r="D533" s="17" t="str">
        <f>IFERROR(INDEX(Sheet1!F:F,MATCH(ROWS($1:532),$M:$M,0)),"")</f>
        <v>failed</v>
      </c>
      <c r="E533">
        <f>IFERROR(INDEX(Sheet1!L:L,MATCH(ROWS($1:532),$M:$M,0)),"")</f>
        <v>7</v>
      </c>
      <c r="L533">
        <f>IF(ISNA(MATCH(Sheet1!F533,{"successful"},0)),"-",MAX(Sheet6!L$1:L532)+1)</f>
        <v>312</v>
      </c>
      <c r="M533" t="str">
        <f>IF(ISNA(MATCH(Sheet1!F533,{"failed","canceled"},0)),"-",MAX(Sheet6!M$1:M532)+1)</f>
        <v>-</v>
      </c>
    </row>
    <row r="534" spans="1:13" ht="16" x14ac:dyDescent="0.2">
      <c r="A534" s="16" t="str">
        <f>IFERROR(INDEX(Sheet1!F:F,MATCH(ROWS($1:533),$L:$L,0)),"")</f>
        <v>successful</v>
      </c>
      <c r="B534" s="15">
        <f>IFERROR(INDEX(Sheet1!L:L,MATCH(ROWS($1:533),$L:$L,0)),"")</f>
        <v>361</v>
      </c>
      <c r="D534" s="17" t="str">
        <f>IFERROR(INDEX(Sheet1!F:F,MATCH(ROWS($1:533),$M:$M,0)),"")</f>
        <v>failed</v>
      </c>
      <c r="E534">
        <f>IFERROR(INDEX(Sheet1!L:L,MATCH(ROWS($1:533),$M:$M,0)),"")</f>
        <v>4</v>
      </c>
      <c r="L534">
        <f>IF(ISNA(MATCH(Sheet1!F534,{"successful"},0)),"-",MAX(Sheet6!L$1:L533)+1)</f>
        <v>313</v>
      </c>
      <c r="M534" t="str">
        <f>IF(ISNA(MATCH(Sheet1!F534,{"failed","canceled"},0)),"-",MAX(Sheet6!M$1:M533)+1)</f>
        <v>-</v>
      </c>
    </row>
    <row r="535" spans="1:13" ht="16" x14ac:dyDescent="0.2">
      <c r="A535" s="16" t="str">
        <f>IFERROR(INDEX(Sheet1!F:F,MATCH(ROWS($1:534),$L:$L,0)),"")</f>
        <v>successful</v>
      </c>
      <c r="B535" s="15">
        <f>IFERROR(INDEX(Sheet1!L:L,MATCH(ROWS($1:534),$L:$L,0)),"")</f>
        <v>176</v>
      </c>
      <c r="D535" s="17" t="str">
        <f>IFERROR(INDEX(Sheet1!F:F,MATCH(ROWS($1:534),$M:$M,0)),"")</f>
        <v>failed</v>
      </c>
      <c r="E535">
        <f>IFERROR(INDEX(Sheet1!L:L,MATCH(ROWS($1:534),$M:$M,0)),"")</f>
        <v>196</v>
      </c>
      <c r="L535">
        <f>IF(ISNA(MATCH(Sheet1!F535,{"successful"},0)),"-",MAX(Sheet6!L$1:L534)+1)</f>
        <v>314</v>
      </c>
      <c r="M535" t="str">
        <f>IF(ISNA(MATCH(Sheet1!F535,{"failed","canceled"},0)),"-",MAX(Sheet6!M$1:M534)+1)</f>
        <v>-</v>
      </c>
    </row>
    <row r="536" spans="1:13" ht="16" x14ac:dyDescent="0.2">
      <c r="A536" s="16" t="str">
        <f>IFERROR(INDEX(Sheet1!F:F,MATCH(ROWS($1:535),$L:$L,0)),"")</f>
        <v>successful</v>
      </c>
      <c r="B536" s="15">
        <f>IFERROR(INDEX(Sheet1!L:L,MATCH(ROWS($1:535),$L:$L,0)),"")</f>
        <v>670</v>
      </c>
      <c r="D536" s="17" t="str">
        <f>IFERROR(INDEX(Sheet1!F:F,MATCH(ROWS($1:535),$M:$M,0)),"")</f>
        <v>failed</v>
      </c>
      <c r="E536">
        <f>IFERROR(INDEX(Sheet1!L:L,MATCH(ROWS($1:535),$M:$M,0)),"")</f>
        <v>11</v>
      </c>
      <c r="L536">
        <f>IF(ISNA(MATCH(Sheet1!F536,{"successful"},0)),"-",MAX(Sheet6!L$1:L535)+1)</f>
        <v>315</v>
      </c>
      <c r="M536" t="str">
        <f>IF(ISNA(MATCH(Sheet1!F536,{"failed","canceled"},0)),"-",MAX(Sheet6!M$1:M535)+1)</f>
        <v>-</v>
      </c>
    </row>
    <row r="537" spans="1:13" ht="16" x14ac:dyDescent="0.2">
      <c r="A537" s="16" t="str">
        <f>IFERROR(INDEX(Sheet1!F:F,MATCH(ROWS($1:536),$L:$L,0)),"")</f>
        <v>successful</v>
      </c>
      <c r="B537" s="15">
        <f>IFERROR(INDEX(Sheet1!L:L,MATCH(ROWS($1:536),$L:$L,0)),"")</f>
        <v>96</v>
      </c>
      <c r="D537" s="17" t="str">
        <f>IFERROR(INDEX(Sheet1!F:F,MATCH(ROWS($1:536),$M:$M,0)),"")</f>
        <v>failed</v>
      </c>
      <c r="E537">
        <f>IFERROR(INDEX(Sheet1!L:L,MATCH(ROWS($1:536),$M:$M,0)),"")</f>
        <v>9</v>
      </c>
      <c r="L537">
        <f>IF(ISNA(MATCH(Sheet1!F537,{"successful"},0)),"-",MAX(Sheet6!L$1:L536)+1)</f>
        <v>316</v>
      </c>
      <c r="M537" t="str">
        <f>IF(ISNA(MATCH(Sheet1!F537,{"failed","canceled"},0)),"-",MAX(Sheet6!M$1:M536)+1)</f>
        <v>-</v>
      </c>
    </row>
    <row r="538" spans="1:13" ht="16" x14ac:dyDescent="0.2">
      <c r="A538" s="16" t="str">
        <f>IFERROR(INDEX(Sheet1!F:F,MATCH(ROWS($1:537),$L:$L,0)),"")</f>
        <v>successful</v>
      </c>
      <c r="B538" s="15">
        <f>IFERROR(INDEX(Sheet1!L:L,MATCH(ROWS($1:537),$L:$L,0)),"")</f>
        <v>74</v>
      </c>
      <c r="D538" s="17" t="str">
        <f>IFERROR(INDEX(Sheet1!F:F,MATCH(ROWS($1:537),$M:$M,0)),"")</f>
        <v>failed</v>
      </c>
      <c r="E538">
        <f>IFERROR(INDEX(Sheet1!L:L,MATCH(ROWS($1:537),$M:$M,0)),"")</f>
        <v>5</v>
      </c>
      <c r="L538">
        <f>IF(ISNA(MATCH(Sheet1!F538,{"successful"},0)),"-",MAX(Sheet6!L$1:L537)+1)</f>
        <v>317</v>
      </c>
      <c r="M538" t="str">
        <f>IF(ISNA(MATCH(Sheet1!F538,{"failed","canceled"},0)),"-",MAX(Sheet6!M$1:M537)+1)</f>
        <v>-</v>
      </c>
    </row>
    <row r="539" spans="1:13" ht="16" x14ac:dyDescent="0.2">
      <c r="A539" s="16" t="str">
        <f>IFERROR(INDEX(Sheet1!F:F,MATCH(ROWS($1:538),$L:$L,0)),"")</f>
        <v>successful</v>
      </c>
      <c r="B539" s="15">
        <f>IFERROR(INDEX(Sheet1!L:L,MATCH(ROWS($1:538),$L:$L,0)),"")</f>
        <v>52</v>
      </c>
      <c r="D539" s="17" t="str">
        <f>IFERROR(INDEX(Sheet1!F:F,MATCH(ROWS($1:538),$M:$M,0)),"")</f>
        <v>failed</v>
      </c>
      <c r="E539">
        <f>IFERROR(INDEX(Sheet1!L:L,MATCH(ROWS($1:538),$M:$M,0)),"")</f>
        <v>8</v>
      </c>
      <c r="L539">
        <f>IF(ISNA(MATCH(Sheet1!F539,{"successful"},0)),"-",MAX(Sheet6!L$1:L538)+1)</f>
        <v>318</v>
      </c>
      <c r="M539" t="str">
        <f>IF(ISNA(MATCH(Sheet1!F539,{"failed","canceled"},0)),"-",MAX(Sheet6!M$1:M538)+1)</f>
        <v>-</v>
      </c>
    </row>
    <row r="540" spans="1:13" ht="16" x14ac:dyDescent="0.2">
      <c r="A540" s="16" t="str">
        <f>IFERROR(INDEX(Sheet1!F:F,MATCH(ROWS($1:539),$L:$L,0)),"")</f>
        <v>successful</v>
      </c>
      <c r="B540" s="15">
        <f>IFERROR(INDEX(Sheet1!L:L,MATCH(ROWS($1:539),$L:$L,0)),"")</f>
        <v>105</v>
      </c>
      <c r="D540" s="17" t="str">
        <f>IFERROR(INDEX(Sheet1!F:F,MATCH(ROWS($1:539),$M:$M,0)),"")</f>
        <v>failed</v>
      </c>
      <c r="E540">
        <f>IFERROR(INDEX(Sheet1!L:L,MATCH(ROWS($1:539),$M:$M,0)),"")</f>
        <v>229</v>
      </c>
      <c r="L540">
        <f>IF(ISNA(MATCH(Sheet1!F540,{"successful"},0)),"-",MAX(Sheet6!L$1:L539)+1)</f>
        <v>319</v>
      </c>
      <c r="M540" t="str">
        <f>IF(ISNA(MATCH(Sheet1!F540,{"failed","canceled"},0)),"-",MAX(Sheet6!M$1:M539)+1)</f>
        <v>-</v>
      </c>
    </row>
    <row r="541" spans="1:13" ht="16" x14ac:dyDescent="0.2">
      <c r="A541" s="16" t="str">
        <f>IFERROR(INDEX(Sheet1!F:F,MATCH(ROWS($1:540),$L:$L,0)),"")</f>
        <v>successful</v>
      </c>
      <c r="B541" s="15">
        <f>IFERROR(INDEX(Sheet1!L:L,MATCH(ROWS($1:540),$L:$L,0)),"")</f>
        <v>41</v>
      </c>
      <c r="D541" s="17" t="str">
        <f>IFERROR(INDEX(Sheet1!F:F,MATCH(ROWS($1:540),$M:$M,0)),"")</f>
        <v>failed</v>
      </c>
      <c r="E541">
        <f>IFERROR(INDEX(Sheet1!L:L,MATCH(ROWS($1:540),$M:$M,0)),"")</f>
        <v>40</v>
      </c>
      <c r="L541">
        <f>IF(ISNA(MATCH(Sheet1!F541,{"successful"},0)),"-",MAX(Sheet6!L$1:L540)+1)</f>
        <v>320</v>
      </c>
      <c r="M541" t="str">
        <f>IF(ISNA(MATCH(Sheet1!F541,{"failed","canceled"},0)),"-",MAX(Sheet6!M$1:M540)+1)</f>
        <v>-</v>
      </c>
    </row>
    <row r="542" spans="1:13" ht="16" x14ac:dyDescent="0.2">
      <c r="A542" s="16" t="str">
        <f>IFERROR(INDEX(Sheet1!F:F,MATCH(ROWS($1:541),$L:$L,0)),"")</f>
        <v>successful</v>
      </c>
      <c r="B542" s="15">
        <f>IFERROR(INDEX(Sheet1!L:L,MATCH(ROWS($1:541),$L:$L,0)),"")</f>
        <v>34</v>
      </c>
      <c r="D542" s="17" t="str">
        <f>IFERROR(INDEX(Sheet1!F:F,MATCH(ROWS($1:541),$M:$M,0)),"")</f>
        <v>canceled</v>
      </c>
      <c r="E542">
        <f>IFERROR(INDEX(Sheet1!L:L,MATCH(ROWS($1:541),$M:$M,0)),"")</f>
        <v>6</v>
      </c>
      <c r="L542" t="str">
        <f>IF(ISNA(MATCH(Sheet1!F542,{"successful"},0)),"-",MAX(Sheet6!L$1:L541)+1)</f>
        <v>-</v>
      </c>
      <c r="M542">
        <f>IF(ISNA(MATCH(Sheet1!F542,{"failed","canceled"},0)),"-",MAX(Sheet6!M$1:M541)+1)</f>
        <v>221</v>
      </c>
    </row>
    <row r="543" spans="1:13" ht="16" x14ac:dyDescent="0.2">
      <c r="A543" s="16" t="str">
        <f>IFERROR(INDEX(Sheet1!F:F,MATCH(ROWS($1:542),$L:$L,0)),"")</f>
        <v>successful</v>
      </c>
      <c r="B543" s="15">
        <f>IFERROR(INDEX(Sheet1!L:L,MATCH(ROWS($1:542),$L:$L,0)),"")</f>
        <v>66</v>
      </c>
      <c r="D543" s="17" t="str">
        <f>IFERROR(INDEX(Sheet1!F:F,MATCH(ROWS($1:542),$M:$M,0)),"")</f>
        <v>canceled</v>
      </c>
      <c r="E543">
        <f>IFERROR(INDEX(Sheet1!L:L,MATCH(ROWS($1:542),$M:$M,0)),"")</f>
        <v>4</v>
      </c>
      <c r="L543" t="str">
        <f>IF(ISNA(MATCH(Sheet1!F543,{"successful"},0)),"-",MAX(Sheet6!L$1:L542)+1)</f>
        <v>-</v>
      </c>
      <c r="M543">
        <f>IF(ISNA(MATCH(Sheet1!F543,{"failed","canceled"},0)),"-",MAX(Sheet6!M$1:M542)+1)</f>
        <v>222</v>
      </c>
    </row>
    <row r="544" spans="1:13" ht="16" x14ac:dyDescent="0.2">
      <c r="A544" s="16" t="str">
        <f>IFERROR(INDEX(Sheet1!F:F,MATCH(ROWS($1:543),$L:$L,0)),"")</f>
        <v>successful</v>
      </c>
      <c r="B544" s="15">
        <f>IFERROR(INDEX(Sheet1!L:L,MATCH(ROWS($1:543),$L:$L,0)),"")</f>
        <v>50</v>
      </c>
      <c r="D544" s="17" t="str">
        <f>IFERROR(INDEX(Sheet1!F:F,MATCH(ROWS($1:543),$M:$M,0)),"")</f>
        <v>canceled</v>
      </c>
      <c r="E544">
        <f>IFERROR(INDEX(Sheet1!L:L,MATCH(ROWS($1:543),$M:$M,0)),"")</f>
        <v>22</v>
      </c>
      <c r="L544" t="str">
        <f>IF(ISNA(MATCH(Sheet1!F544,{"successful"},0)),"-",MAX(Sheet6!L$1:L543)+1)</f>
        <v>-</v>
      </c>
      <c r="M544">
        <f>IF(ISNA(MATCH(Sheet1!F544,{"failed","canceled"},0)),"-",MAX(Sheet6!M$1:M543)+1)</f>
        <v>223</v>
      </c>
    </row>
    <row r="545" spans="1:13" ht="16" x14ac:dyDescent="0.2">
      <c r="A545" s="16" t="str">
        <f>IFERROR(INDEX(Sheet1!F:F,MATCH(ROWS($1:544),$L:$L,0)),"")</f>
        <v>successful</v>
      </c>
      <c r="B545" s="15">
        <f>IFERROR(INDEX(Sheet1!L:L,MATCH(ROWS($1:544),$L:$L,0)),"")</f>
        <v>159</v>
      </c>
      <c r="D545" s="17" t="str">
        <f>IFERROR(INDEX(Sheet1!F:F,MATCH(ROWS($1:544),$M:$M,0)),"")</f>
        <v>canceled</v>
      </c>
      <c r="E545">
        <f>IFERROR(INDEX(Sheet1!L:L,MATCH(ROWS($1:544),$M:$M,0)),"")</f>
        <v>15</v>
      </c>
      <c r="L545" t="str">
        <f>IF(ISNA(MATCH(Sheet1!F545,{"successful"},0)),"-",MAX(Sheet6!L$1:L544)+1)</f>
        <v>-</v>
      </c>
      <c r="M545">
        <f>IF(ISNA(MATCH(Sheet1!F545,{"failed","canceled"},0)),"-",MAX(Sheet6!M$1:M544)+1)</f>
        <v>224</v>
      </c>
    </row>
    <row r="546" spans="1:13" ht="16" x14ac:dyDescent="0.2">
      <c r="A546" s="16" t="str">
        <f>IFERROR(INDEX(Sheet1!F:F,MATCH(ROWS($1:545),$L:$L,0)),"")</f>
        <v>successful</v>
      </c>
      <c r="B546" s="15">
        <f>IFERROR(INDEX(Sheet1!L:L,MATCH(ROWS($1:545),$L:$L,0)),"")</f>
        <v>182</v>
      </c>
      <c r="D546" s="17" t="str">
        <f>IFERROR(INDEX(Sheet1!F:F,MATCH(ROWS($1:545),$M:$M,0)),"")</f>
        <v>canceled</v>
      </c>
      <c r="E546">
        <f>IFERROR(INDEX(Sheet1!L:L,MATCH(ROWS($1:545),$M:$M,0)),"")</f>
        <v>95</v>
      </c>
      <c r="L546" t="str">
        <f>IF(ISNA(MATCH(Sheet1!F546,{"successful"},0)),"-",MAX(Sheet6!L$1:L545)+1)</f>
        <v>-</v>
      </c>
      <c r="M546">
        <f>IF(ISNA(MATCH(Sheet1!F546,{"failed","canceled"},0)),"-",MAX(Sheet6!M$1:M545)+1)</f>
        <v>225</v>
      </c>
    </row>
    <row r="547" spans="1:13" ht="16" x14ac:dyDescent="0.2">
      <c r="A547" s="16" t="str">
        <f>IFERROR(INDEX(Sheet1!F:F,MATCH(ROWS($1:546),$L:$L,0)),"")</f>
        <v>successful</v>
      </c>
      <c r="B547" s="15">
        <f>IFERROR(INDEX(Sheet1!L:L,MATCH(ROWS($1:546),$L:$L,0)),"")</f>
        <v>206</v>
      </c>
      <c r="D547" s="17" t="str">
        <f>IFERROR(INDEX(Sheet1!F:F,MATCH(ROWS($1:546),$M:$M,0)),"")</f>
        <v>canceled</v>
      </c>
      <c r="E547">
        <f>IFERROR(INDEX(Sheet1!L:L,MATCH(ROWS($1:546),$M:$M,0)),"")</f>
        <v>161</v>
      </c>
      <c r="L547" t="str">
        <f>IF(ISNA(MATCH(Sheet1!F547,{"successful"},0)),"-",MAX(Sheet6!L$1:L546)+1)</f>
        <v>-</v>
      </c>
      <c r="M547">
        <f>IF(ISNA(MATCH(Sheet1!F547,{"failed","canceled"},0)),"-",MAX(Sheet6!M$1:M546)+1)</f>
        <v>226</v>
      </c>
    </row>
    <row r="548" spans="1:13" ht="16" x14ac:dyDescent="0.2">
      <c r="A548" s="16" t="str">
        <f>IFERROR(INDEX(Sheet1!F:F,MATCH(ROWS($1:547),$L:$L,0)),"")</f>
        <v>successful</v>
      </c>
      <c r="B548" s="15">
        <f>IFERROR(INDEX(Sheet1!L:L,MATCH(ROWS($1:547),$L:$L,0)),"")</f>
        <v>169</v>
      </c>
      <c r="D548" s="17" t="str">
        <f>IFERROR(INDEX(Sheet1!F:F,MATCH(ROWS($1:547),$M:$M,0)),"")</f>
        <v>canceled</v>
      </c>
      <c r="E548">
        <f>IFERROR(INDEX(Sheet1!L:L,MATCH(ROWS($1:547),$M:$M,0)),"")</f>
        <v>8</v>
      </c>
      <c r="L548" t="str">
        <f>IF(ISNA(MATCH(Sheet1!F548,{"successful"},0)),"-",MAX(Sheet6!L$1:L547)+1)</f>
        <v>-</v>
      </c>
      <c r="M548">
        <f>IF(ISNA(MATCH(Sheet1!F548,{"failed","canceled"},0)),"-",MAX(Sheet6!M$1:M547)+1)</f>
        <v>227</v>
      </c>
    </row>
    <row r="549" spans="1:13" ht="16" x14ac:dyDescent="0.2">
      <c r="A549" s="16" t="str">
        <f>IFERROR(INDEX(Sheet1!F:F,MATCH(ROWS($1:548),$L:$L,0)),"")</f>
        <v>successful</v>
      </c>
      <c r="B549" s="15">
        <f>IFERROR(INDEX(Sheet1!L:L,MATCH(ROWS($1:548),$L:$L,0)),"")</f>
        <v>31</v>
      </c>
      <c r="D549" s="17" t="str">
        <f>IFERROR(INDEX(Sheet1!F:F,MATCH(ROWS($1:548),$M:$M,0)),"")</f>
        <v>canceled</v>
      </c>
      <c r="E549">
        <f>IFERROR(INDEX(Sheet1!L:L,MATCH(ROWS($1:548),$M:$M,0)),"")</f>
        <v>76</v>
      </c>
      <c r="L549" t="str">
        <f>IF(ISNA(MATCH(Sheet1!F549,{"successful"},0)),"-",MAX(Sheet6!L$1:L548)+1)</f>
        <v>-</v>
      </c>
      <c r="M549">
        <f>IF(ISNA(MATCH(Sheet1!F549,{"failed","canceled"},0)),"-",MAX(Sheet6!M$1:M548)+1)</f>
        <v>228</v>
      </c>
    </row>
    <row r="550" spans="1:13" ht="16" x14ac:dyDescent="0.2">
      <c r="A550" s="16" t="str">
        <f>IFERROR(INDEX(Sheet1!F:F,MATCH(ROWS($1:549),$L:$L,0)),"")</f>
        <v>successful</v>
      </c>
      <c r="B550" s="15">
        <f>IFERROR(INDEX(Sheet1!L:L,MATCH(ROWS($1:549),$L:$L,0)),"")</f>
        <v>28</v>
      </c>
      <c r="D550" s="17" t="str">
        <f>IFERROR(INDEX(Sheet1!F:F,MATCH(ROWS($1:549),$M:$M,0)),"")</f>
        <v>canceled</v>
      </c>
      <c r="E550">
        <f>IFERROR(INDEX(Sheet1!L:L,MATCH(ROWS($1:549),$M:$M,0)),"")</f>
        <v>1</v>
      </c>
      <c r="L550" t="str">
        <f>IF(ISNA(MATCH(Sheet1!F550,{"successful"},0)),"-",MAX(Sheet6!L$1:L549)+1)</f>
        <v>-</v>
      </c>
      <c r="M550">
        <f>IF(ISNA(MATCH(Sheet1!F550,{"failed","canceled"},0)),"-",MAX(Sheet6!M$1:M549)+1)</f>
        <v>229</v>
      </c>
    </row>
    <row r="551" spans="1:13" ht="16" x14ac:dyDescent="0.2">
      <c r="A551" s="16" t="str">
        <f>IFERROR(INDEX(Sheet1!F:F,MATCH(ROWS($1:550),$L:$L,0)),"")</f>
        <v>successful</v>
      </c>
      <c r="B551" s="15">
        <f>IFERROR(INDEX(Sheet1!L:L,MATCH(ROWS($1:550),$L:$L,0)),"")</f>
        <v>54</v>
      </c>
      <c r="D551" s="17" t="str">
        <f>IFERROR(INDEX(Sheet1!F:F,MATCH(ROWS($1:550),$M:$M,0)),"")</f>
        <v>canceled</v>
      </c>
      <c r="E551">
        <f>IFERROR(INDEX(Sheet1!L:L,MATCH(ROWS($1:550),$M:$M,0)),"")</f>
        <v>101</v>
      </c>
      <c r="L551" t="str">
        <f>IF(ISNA(MATCH(Sheet1!F551,{"successful"},0)),"-",MAX(Sheet6!L$1:L550)+1)</f>
        <v>-</v>
      </c>
      <c r="M551">
        <f>IF(ISNA(MATCH(Sheet1!F551,{"failed","canceled"},0)),"-",MAX(Sheet6!M$1:M550)+1)</f>
        <v>230</v>
      </c>
    </row>
    <row r="552" spans="1:13" ht="16" x14ac:dyDescent="0.2">
      <c r="A552" s="16" t="str">
        <f>IFERROR(INDEX(Sheet1!F:F,MATCH(ROWS($1:551),$L:$L,0)),"")</f>
        <v>successful</v>
      </c>
      <c r="B552" s="15">
        <f>IFERROR(INDEX(Sheet1!L:L,MATCH(ROWS($1:551),$L:$L,0)),"")</f>
        <v>467</v>
      </c>
      <c r="D552" s="17" t="str">
        <f>IFERROR(INDEX(Sheet1!F:F,MATCH(ROWS($1:551),$M:$M,0)),"")</f>
        <v>canceled</v>
      </c>
      <c r="E552">
        <f>IFERROR(INDEX(Sheet1!L:L,MATCH(ROWS($1:551),$M:$M,0)),"")</f>
        <v>4</v>
      </c>
      <c r="L552" t="str">
        <f>IF(ISNA(MATCH(Sheet1!F552,{"successful"},0)),"-",MAX(Sheet6!L$1:L551)+1)</f>
        <v>-</v>
      </c>
      <c r="M552">
        <f>IF(ISNA(MATCH(Sheet1!F552,{"failed","canceled"},0)),"-",MAX(Sheet6!M$1:M551)+1)</f>
        <v>231</v>
      </c>
    </row>
    <row r="553" spans="1:13" ht="16" x14ac:dyDescent="0.2">
      <c r="A553" s="16" t="str">
        <f>IFERROR(INDEX(Sheet1!F:F,MATCH(ROWS($1:552),$L:$L,0)),"")</f>
        <v>successful</v>
      </c>
      <c r="B553" s="15">
        <f>IFERROR(INDEX(Sheet1!L:L,MATCH(ROWS($1:552),$L:$L,0)),"")</f>
        <v>389</v>
      </c>
      <c r="D553" s="17" t="str">
        <f>IFERROR(INDEX(Sheet1!F:F,MATCH(ROWS($1:552),$M:$M,0)),"")</f>
        <v>canceled</v>
      </c>
      <c r="E553">
        <f>IFERROR(INDEX(Sheet1!L:L,MATCH(ROWS($1:552),$M:$M,0)),"")</f>
        <v>1</v>
      </c>
      <c r="L553" t="str">
        <f>IF(ISNA(MATCH(Sheet1!F553,{"successful"},0)),"-",MAX(Sheet6!L$1:L552)+1)</f>
        <v>-</v>
      </c>
      <c r="M553">
        <f>IF(ISNA(MATCH(Sheet1!F553,{"failed","canceled"},0)),"-",MAX(Sheet6!M$1:M552)+1)</f>
        <v>232</v>
      </c>
    </row>
    <row r="554" spans="1:13" ht="16" x14ac:dyDescent="0.2">
      <c r="A554" s="16" t="str">
        <f>IFERROR(INDEX(Sheet1!F:F,MATCH(ROWS($1:553),$L:$L,0)),"")</f>
        <v>successful</v>
      </c>
      <c r="B554" s="15">
        <f>IFERROR(INDEX(Sheet1!L:L,MATCH(ROWS($1:553),$L:$L,0)),"")</f>
        <v>68</v>
      </c>
      <c r="D554" s="17" t="str">
        <f>IFERROR(INDEX(Sheet1!F:F,MATCH(ROWS($1:553),$M:$M,0)),"")</f>
        <v>canceled</v>
      </c>
      <c r="E554">
        <f>IFERROR(INDEX(Sheet1!L:L,MATCH(ROWS($1:553),$M:$M,0)),"")</f>
        <v>775</v>
      </c>
      <c r="L554" t="str">
        <f>IF(ISNA(MATCH(Sheet1!F554,{"successful"},0)),"-",MAX(Sheet6!L$1:L553)+1)</f>
        <v>-</v>
      </c>
      <c r="M554">
        <f>IF(ISNA(MATCH(Sheet1!F554,{"failed","canceled"},0)),"-",MAX(Sheet6!M$1:M553)+1)</f>
        <v>233</v>
      </c>
    </row>
    <row r="555" spans="1:13" ht="16" x14ac:dyDescent="0.2">
      <c r="A555" s="16" t="str">
        <f>IFERROR(INDEX(Sheet1!F:F,MATCH(ROWS($1:554),$L:$L,0)),"")</f>
        <v>successful</v>
      </c>
      <c r="B555" s="15">
        <f>IFERROR(INDEX(Sheet1!L:L,MATCH(ROWS($1:554),$L:$L,0)),"")</f>
        <v>413</v>
      </c>
      <c r="D555" s="17" t="str">
        <f>IFERROR(INDEX(Sheet1!F:F,MATCH(ROWS($1:554),$M:$M,0)),"")</f>
        <v>canceled</v>
      </c>
      <c r="E555">
        <f>IFERROR(INDEX(Sheet1!L:L,MATCH(ROWS($1:554),$M:$M,0)),"")</f>
        <v>90</v>
      </c>
      <c r="L555" t="str">
        <f>IF(ISNA(MATCH(Sheet1!F555,{"successful"},0)),"-",MAX(Sheet6!L$1:L554)+1)</f>
        <v>-</v>
      </c>
      <c r="M555">
        <f>IF(ISNA(MATCH(Sheet1!F555,{"failed","canceled"},0)),"-",MAX(Sheet6!M$1:M554)+1)</f>
        <v>234</v>
      </c>
    </row>
    <row r="556" spans="1:13" ht="16" x14ac:dyDescent="0.2">
      <c r="A556" s="16" t="str">
        <f>IFERROR(INDEX(Sheet1!F:F,MATCH(ROWS($1:555),$L:$L,0)),"")</f>
        <v>successful</v>
      </c>
      <c r="B556" s="15">
        <f>IFERROR(INDEX(Sheet1!L:L,MATCH(ROWS($1:555),$L:$L,0)),"")</f>
        <v>190</v>
      </c>
      <c r="D556" s="17" t="str">
        <f>IFERROR(INDEX(Sheet1!F:F,MATCH(ROWS($1:555),$M:$M,0)),"")</f>
        <v>canceled</v>
      </c>
      <c r="E556">
        <f>IFERROR(INDEX(Sheet1!L:L,MATCH(ROWS($1:555),$M:$M,0)),"")</f>
        <v>16</v>
      </c>
      <c r="L556" t="str">
        <f>IF(ISNA(MATCH(Sheet1!F556,{"successful"},0)),"-",MAX(Sheet6!L$1:L555)+1)</f>
        <v>-</v>
      </c>
      <c r="M556">
        <f>IF(ISNA(MATCH(Sheet1!F556,{"failed","canceled"},0)),"-",MAX(Sheet6!M$1:M555)+1)</f>
        <v>235</v>
      </c>
    </row>
    <row r="557" spans="1:13" ht="16" x14ac:dyDescent="0.2">
      <c r="A557" s="16" t="str">
        <f>IFERROR(INDEX(Sheet1!F:F,MATCH(ROWS($1:556),$L:$L,0)),"")</f>
        <v>successful</v>
      </c>
      <c r="B557" s="15">
        <f>IFERROR(INDEX(Sheet1!L:L,MATCH(ROWS($1:556),$L:$L,0)),"")</f>
        <v>189</v>
      </c>
      <c r="D557" s="17" t="str">
        <f>IFERROR(INDEX(Sheet1!F:F,MATCH(ROWS($1:556),$M:$M,0)),"")</f>
        <v>canceled</v>
      </c>
      <c r="E557">
        <f>IFERROR(INDEX(Sheet1!L:L,MATCH(ROWS($1:556),$M:$M,0)),"")</f>
        <v>6</v>
      </c>
      <c r="L557" t="str">
        <f>IF(ISNA(MATCH(Sheet1!F557,{"successful"},0)),"-",MAX(Sheet6!L$1:L556)+1)</f>
        <v>-</v>
      </c>
      <c r="M557">
        <f>IF(ISNA(MATCH(Sheet1!F557,{"failed","canceled"},0)),"-",MAX(Sheet6!M$1:M556)+1)</f>
        <v>236</v>
      </c>
    </row>
    <row r="558" spans="1:13" ht="16" x14ac:dyDescent="0.2">
      <c r="A558" s="16" t="str">
        <f>IFERROR(INDEX(Sheet1!F:F,MATCH(ROWS($1:557),$L:$L,0)),"")</f>
        <v>successful</v>
      </c>
      <c r="B558" s="15">
        <f>IFERROR(INDEX(Sheet1!L:L,MATCH(ROWS($1:557),$L:$L,0)),"")</f>
        <v>130</v>
      </c>
      <c r="D558" s="17" t="str">
        <f>IFERROR(INDEX(Sheet1!F:F,MATCH(ROWS($1:557),$M:$M,0)),"")</f>
        <v>canceled</v>
      </c>
      <c r="E558">
        <f>IFERROR(INDEX(Sheet1!L:L,MATCH(ROWS($1:557),$M:$M,0)),"")</f>
        <v>38</v>
      </c>
      <c r="L558" t="str">
        <f>IF(ISNA(MATCH(Sheet1!F558,{"successful"},0)),"-",MAX(Sheet6!L$1:L557)+1)</f>
        <v>-</v>
      </c>
      <c r="M558">
        <f>IF(ISNA(MATCH(Sheet1!F558,{"failed","canceled"},0)),"-",MAX(Sheet6!M$1:M557)+1)</f>
        <v>237</v>
      </c>
    </row>
    <row r="559" spans="1:13" ht="16" x14ac:dyDescent="0.2">
      <c r="A559" s="16" t="str">
        <f>IFERROR(INDEX(Sheet1!F:F,MATCH(ROWS($1:558),$L:$L,0)),"")</f>
        <v>successful</v>
      </c>
      <c r="B559" s="15">
        <f>IFERROR(INDEX(Sheet1!L:L,MATCH(ROWS($1:558),$L:$L,0)),"")</f>
        <v>74</v>
      </c>
      <c r="D559" s="17" t="str">
        <f>IFERROR(INDEX(Sheet1!F:F,MATCH(ROWS($1:558),$M:$M,0)),"")</f>
        <v>canceled</v>
      </c>
      <c r="E559">
        <f>IFERROR(INDEX(Sheet1!L:L,MATCH(ROWS($1:558),$M:$M,0)),"")</f>
        <v>355</v>
      </c>
      <c r="L559" t="str">
        <f>IF(ISNA(MATCH(Sheet1!F559,{"successful"},0)),"-",MAX(Sheet6!L$1:L558)+1)</f>
        <v>-</v>
      </c>
      <c r="M559">
        <f>IF(ISNA(MATCH(Sheet1!F559,{"failed","canceled"},0)),"-",MAX(Sheet6!M$1:M558)+1)</f>
        <v>238</v>
      </c>
    </row>
    <row r="560" spans="1:13" ht="16" x14ac:dyDescent="0.2">
      <c r="A560" s="16" t="str">
        <f>IFERROR(INDEX(Sheet1!F:F,MATCH(ROWS($1:559),$L:$L,0)),"")</f>
        <v>successful</v>
      </c>
      <c r="B560" s="15">
        <f>IFERROR(INDEX(Sheet1!L:L,MATCH(ROWS($1:559),$L:$L,0)),"")</f>
        <v>274</v>
      </c>
      <c r="D560" s="17" t="str">
        <f>IFERROR(INDEX(Sheet1!F:F,MATCH(ROWS($1:559),$M:$M,0)),"")</f>
        <v>canceled</v>
      </c>
      <c r="E560">
        <f>IFERROR(INDEX(Sheet1!L:L,MATCH(ROWS($1:559),$M:$M,0)),"")</f>
        <v>7</v>
      </c>
      <c r="L560" t="str">
        <f>IF(ISNA(MATCH(Sheet1!F560,{"successful"},0)),"-",MAX(Sheet6!L$1:L559)+1)</f>
        <v>-</v>
      </c>
      <c r="M560">
        <f>IF(ISNA(MATCH(Sheet1!F560,{"failed","canceled"},0)),"-",MAX(Sheet6!M$1:M559)+1)</f>
        <v>239</v>
      </c>
    </row>
    <row r="561" spans="1:13" ht="16" x14ac:dyDescent="0.2">
      <c r="A561" s="16" t="str">
        <f>IFERROR(INDEX(Sheet1!F:F,MATCH(ROWS($1:560),$L:$L,0)),"")</f>
        <v>successful</v>
      </c>
      <c r="B561" s="15">
        <f>IFERROR(INDEX(Sheet1!L:L,MATCH(ROWS($1:560),$L:$L,0)),"")</f>
        <v>22</v>
      </c>
      <c r="D561" s="17" t="str">
        <f>IFERROR(INDEX(Sheet1!F:F,MATCH(ROWS($1:560),$M:$M,0)),"")</f>
        <v>canceled</v>
      </c>
      <c r="E561">
        <f>IFERROR(INDEX(Sheet1!L:L,MATCH(ROWS($1:560),$M:$M,0)),"")</f>
        <v>400</v>
      </c>
      <c r="L561" t="str">
        <f>IF(ISNA(MATCH(Sheet1!F561,{"successful"},0)),"-",MAX(Sheet6!L$1:L560)+1)</f>
        <v>-</v>
      </c>
      <c r="M561">
        <f>IF(ISNA(MATCH(Sheet1!F561,{"failed","canceled"},0)),"-",MAX(Sheet6!M$1:M560)+1)</f>
        <v>240</v>
      </c>
    </row>
    <row r="562" spans="1:13" ht="16" x14ac:dyDescent="0.2">
      <c r="A562" s="16" t="str">
        <f>IFERROR(INDEX(Sheet1!F:F,MATCH(ROWS($1:561),$L:$L,0)),"")</f>
        <v>successful</v>
      </c>
      <c r="B562" s="15">
        <f>IFERROR(INDEX(Sheet1!L:L,MATCH(ROWS($1:561),$L:$L,0)),"")</f>
        <v>31</v>
      </c>
      <c r="D562" s="17" t="str">
        <f>IFERROR(INDEX(Sheet1!F:F,MATCH(ROWS($1:561),$M:$M,0)),"")</f>
        <v>canceled</v>
      </c>
      <c r="E562">
        <f>IFERROR(INDEX(Sheet1!L:L,MATCH(ROWS($1:561),$M:$M,0)),"")</f>
        <v>1</v>
      </c>
      <c r="L562" t="str">
        <f>IF(ISNA(MATCH(Sheet1!F562,{"successful"},0)),"-",MAX(Sheet6!L$1:L561)+1)</f>
        <v>-</v>
      </c>
      <c r="M562">
        <f>IF(ISNA(MATCH(Sheet1!F562,{"failed","canceled"},0)),"-",MAX(Sheet6!M$1:M561)+1)</f>
        <v>241</v>
      </c>
    </row>
    <row r="563" spans="1:13" ht="16" x14ac:dyDescent="0.2">
      <c r="A563" s="16" t="str">
        <f>IFERROR(INDEX(Sheet1!F:F,MATCH(ROWS($1:562),$L:$L,0)),"")</f>
        <v>successful</v>
      </c>
      <c r="B563" s="15">
        <f>IFERROR(INDEX(Sheet1!L:L,MATCH(ROWS($1:562),$L:$L,0)),"")</f>
        <v>63</v>
      </c>
      <c r="D563" s="17" t="str">
        <f>IFERROR(INDEX(Sheet1!F:F,MATCH(ROWS($1:562),$M:$M,0)),"")</f>
        <v>canceled</v>
      </c>
      <c r="E563">
        <f>IFERROR(INDEX(Sheet1!L:L,MATCH(ROWS($1:562),$M:$M,0)),"")</f>
        <v>0</v>
      </c>
      <c r="L563" t="str">
        <f>IF(ISNA(MATCH(Sheet1!F563,{"successful"},0)),"-",MAX(Sheet6!L$1:L562)+1)</f>
        <v>-</v>
      </c>
      <c r="M563">
        <f>IF(ISNA(MATCH(Sheet1!F563,{"failed","canceled"},0)),"-",MAX(Sheet6!M$1:M562)+1)</f>
        <v>242</v>
      </c>
    </row>
    <row r="564" spans="1:13" ht="16" x14ac:dyDescent="0.2">
      <c r="A564" s="16" t="str">
        <f>IFERROR(INDEX(Sheet1!F:F,MATCH(ROWS($1:563),$L:$L,0)),"")</f>
        <v>successful</v>
      </c>
      <c r="B564" s="15">
        <f>IFERROR(INDEX(Sheet1!L:L,MATCH(ROWS($1:563),$L:$L,0)),"")</f>
        <v>20</v>
      </c>
      <c r="D564" s="17" t="str">
        <f>IFERROR(INDEX(Sheet1!F:F,MATCH(ROWS($1:563),$M:$M,0)),"")</f>
        <v>canceled</v>
      </c>
      <c r="E564">
        <f>IFERROR(INDEX(Sheet1!L:L,MATCH(ROWS($1:563),$M:$M,0)),"")</f>
        <v>1</v>
      </c>
      <c r="L564" t="str">
        <f>IF(ISNA(MATCH(Sheet1!F564,{"successful"},0)),"-",MAX(Sheet6!L$1:L563)+1)</f>
        <v>-</v>
      </c>
      <c r="M564">
        <f>IF(ISNA(MATCH(Sheet1!F564,{"failed","canceled"},0)),"-",MAX(Sheet6!M$1:M563)+1)</f>
        <v>243</v>
      </c>
    </row>
    <row r="565" spans="1:13" ht="16" x14ac:dyDescent="0.2">
      <c r="A565" s="16" t="str">
        <f>IFERROR(INDEX(Sheet1!F:F,MATCH(ROWS($1:564),$L:$L,0)),"")</f>
        <v>successful</v>
      </c>
      <c r="B565" s="15">
        <f>IFERROR(INDEX(Sheet1!L:L,MATCH(ROWS($1:564),$L:$L,0)),"")</f>
        <v>25</v>
      </c>
      <c r="D565" s="17" t="str">
        <f>IFERROR(INDEX(Sheet1!F:F,MATCH(ROWS($1:564),$M:$M,0)),"")</f>
        <v>canceled</v>
      </c>
      <c r="E565">
        <f>IFERROR(INDEX(Sheet1!L:L,MATCH(ROWS($1:564),$M:$M,0)),"")</f>
        <v>292</v>
      </c>
      <c r="L565" t="str">
        <f>IF(ISNA(MATCH(Sheet1!F565,{"successful"},0)),"-",MAX(Sheet6!L$1:L564)+1)</f>
        <v>-</v>
      </c>
      <c r="M565">
        <f>IF(ISNA(MATCH(Sheet1!F565,{"failed","canceled"},0)),"-",MAX(Sheet6!M$1:M564)+1)</f>
        <v>244</v>
      </c>
    </row>
    <row r="566" spans="1:13" ht="16" x14ac:dyDescent="0.2">
      <c r="A566" s="16" t="str">
        <f>IFERROR(INDEX(Sheet1!F:F,MATCH(ROWS($1:565),$L:$L,0)),"")</f>
        <v>successful</v>
      </c>
      <c r="B566" s="15">
        <f>IFERROR(INDEX(Sheet1!L:L,MATCH(ROWS($1:565),$L:$L,0)),"")</f>
        <v>61</v>
      </c>
      <c r="D566" s="17" t="str">
        <f>IFERROR(INDEX(Sheet1!F:F,MATCH(ROWS($1:565),$M:$M,0)),"")</f>
        <v>canceled</v>
      </c>
      <c r="E566">
        <f>IFERROR(INDEX(Sheet1!L:L,MATCH(ROWS($1:565),$M:$M,0)),"")</f>
        <v>2</v>
      </c>
      <c r="L566" t="str">
        <f>IF(ISNA(MATCH(Sheet1!F566,{"successful"},0)),"-",MAX(Sheet6!L$1:L565)+1)</f>
        <v>-</v>
      </c>
      <c r="M566">
        <f>IF(ISNA(MATCH(Sheet1!F566,{"failed","canceled"},0)),"-",MAX(Sheet6!M$1:M565)+1)</f>
        <v>245</v>
      </c>
    </row>
    <row r="567" spans="1:13" ht="16" x14ac:dyDescent="0.2">
      <c r="A567" s="16" t="str">
        <f>IFERROR(INDEX(Sheet1!F:F,MATCH(ROWS($1:566),$L:$L,0)),"")</f>
        <v>successful</v>
      </c>
      <c r="B567" s="15">
        <f>IFERROR(INDEX(Sheet1!L:L,MATCH(ROWS($1:566),$L:$L,0)),"")</f>
        <v>52</v>
      </c>
      <c r="D567" s="17" t="str">
        <f>IFERROR(INDEX(Sheet1!F:F,MATCH(ROWS($1:566),$M:$M,0)),"")</f>
        <v>canceled</v>
      </c>
      <c r="E567">
        <f>IFERROR(INDEX(Sheet1!L:L,MATCH(ROWS($1:566),$M:$M,0)),"")</f>
        <v>8</v>
      </c>
      <c r="L567" t="str">
        <f>IF(ISNA(MATCH(Sheet1!F567,{"successful"},0)),"-",MAX(Sheet6!L$1:L566)+1)</f>
        <v>-</v>
      </c>
      <c r="M567">
        <f>IF(ISNA(MATCH(Sheet1!F567,{"failed","canceled"},0)),"-",MAX(Sheet6!M$1:M566)+1)</f>
        <v>246</v>
      </c>
    </row>
    <row r="568" spans="1:13" ht="16" x14ac:dyDescent="0.2">
      <c r="A568" s="16" t="str">
        <f>IFERROR(INDEX(Sheet1!F:F,MATCH(ROWS($1:567),$L:$L,0)),"")</f>
        <v>successful</v>
      </c>
      <c r="B568" s="15">
        <f>IFERROR(INDEX(Sheet1!L:L,MATCH(ROWS($1:567),$L:$L,0)),"")</f>
        <v>86</v>
      </c>
      <c r="D568" s="17" t="str">
        <f>IFERROR(INDEX(Sheet1!F:F,MATCH(ROWS($1:567),$M:$M,0)),"")</f>
        <v>canceled</v>
      </c>
      <c r="E568">
        <f>IFERROR(INDEX(Sheet1!L:L,MATCH(ROWS($1:567),$M:$M,0)),"")</f>
        <v>0</v>
      </c>
      <c r="L568" t="str">
        <f>IF(ISNA(MATCH(Sheet1!F568,{"successful"},0)),"-",MAX(Sheet6!L$1:L567)+1)</f>
        <v>-</v>
      </c>
      <c r="M568">
        <f>IF(ISNA(MATCH(Sheet1!F568,{"failed","canceled"},0)),"-",MAX(Sheet6!M$1:M567)+1)</f>
        <v>247</v>
      </c>
    </row>
    <row r="569" spans="1:13" ht="16" x14ac:dyDescent="0.2">
      <c r="A569" s="16" t="str">
        <f>IFERROR(INDEX(Sheet1!F:F,MATCH(ROWS($1:568),$L:$L,0)),"")</f>
        <v>successful</v>
      </c>
      <c r="B569" s="15">
        <f>IFERROR(INDEX(Sheet1!L:L,MATCH(ROWS($1:568),$L:$L,0)),"")</f>
        <v>42</v>
      </c>
      <c r="D569" s="17" t="str">
        <f>IFERROR(INDEX(Sheet1!F:F,MATCH(ROWS($1:568),$M:$M,0)),"")</f>
        <v>canceled</v>
      </c>
      <c r="E569">
        <f>IFERROR(INDEX(Sheet1!L:L,MATCH(ROWS($1:568),$M:$M,0)),"")</f>
        <v>1</v>
      </c>
      <c r="L569" t="str">
        <f>IF(ISNA(MATCH(Sheet1!F569,{"successful"},0)),"-",MAX(Sheet6!L$1:L568)+1)</f>
        <v>-</v>
      </c>
      <c r="M569">
        <f>IF(ISNA(MATCH(Sheet1!F569,{"failed","canceled"},0)),"-",MAX(Sheet6!M$1:M568)+1)</f>
        <v>248</v>
      </c>
    </row>
    <row r="570" spans="1:13" ht="16" x14ac:dyDescent="0.2">
      <c r="A570" s="16" t="str">
        <f>IFERROR(INDEX(Sheet1!F:F,MATCH(ROWS($1:569),$L:$L,0)),"")</f>
        <v>successful</v>
      </c>
      <c r="B570" s="15">
        <f>IFERROR(INDEX(Sheet1!L:L,MATCH(ROWS($1:569),$L:$L,0)),"")</f>
        <v>52</v>
      </c>
      <c r="D570" s="17" t="str">
        <f>IFERROR(INDEX(Sheet1!F:F,MATCH(ROWS($1:569),$M:$M,0)),"")</f>
        <v>canceled</v>
      </c>
      <c r="E570">
        <f>IFERROR(INDEX(Sheet1!L:L,MATCH(ROWS($1:569),$M:$M,0)),"")</f>
        <v>4</v>
      </c>
      <c r="L570" t="str">
        <f>IF(ISNA(MATCH(Sheet1!F570,{"successful"},0)),"-",MAX(Sheet6!L$1:L569)+1)</f>
        <v>-</v>
      </c>
      <c r="M570">
        <f>IF(ISNA(MATCH(Sheet1!F570,{"failed","canceled"},0)),"-",MAX(Sheet6!M$1:M569)+1)</f>
        <v>249</v>
      </c>
    </row>
    <row r="571" spans="1:13" ht="16" x14ac:dyDescent="0.2">
      <c r="A571" s="16" t="str">
        <f>IFERROR(INDEX(Sheet1!F:F,MATCH(ROWS($1:570),$L:$L,0)),"")</f>
        <v>successful</v>
      </c>
      <c r="B571" s="15">
        <f>IFERROR(INDEX(Sheet1!L:L,MATCH(ROWS($1:570),$L:$L,0)),"")</f>
        <v>120</v>
      </c>
      <c r="D571" s="17" t="str">
        <f>IFERROR(INDEX(Sheet1!F:F,MATCH(ROWS($1:570),$M:$M,0)),"")</f>
        <v>canceled</v>
      </c>
      <c r="E571">
        <f>IFERROR(INDEX(Sheet1!L:L,MATCH(ROWS($1:570),$M:$M,0)),"")</f>
        <v>0</v>
      </c>
      <c r="L571" t="str">
        <f>IF(ISNA(MATCH(Sheet1!F571,{"successful"},0)),"-",MAX(Sheet6!L$1:L570)+1)</f>
        <v>-</v>
      </c>
      <c r="M571">
        <f>IF(ISNA(MATCH(Sheet1!F571,{"failed","canceled"},0)),"-",MAX(Sheet6!M$1:M570)+1)</f>
        <v>250</v>
      </c>
    </row>
    <row r="572" spans="1:13" ht="16" x14ac:dyDescent="0.2">
      <c r="A572" s="16" t="str">
        <f>IFERROR(INDEX(Sheet1!F:F,MATCH(ROWS($1:571),$L:$L,0)),"")</f>
        <v>successful</v>
      </c>
      <c r="B572" s="15">
        <f>IFERROR(INDEX(Sheet1!L:L,MATCH(ROWS($1:571),$L:$L,0)),"")</f>
        <v>22</v>
      </c>
      <c r="D572" s="17" t="str">
        <f>IFERROR(INDEX(Sheet1!F:F,MATCH(ROWS($1:571),$M:$M,0)),"")</f>
        <v>canceled</v>
      </c>
      <c r="E572">
        <f>IFERROR(INDEX(Sheet1!L:L,MATCH(ROWS($1:571),$M:$M,0)),"")</f>
        <v>0</v>
      </c>
      <c r="L572" t="str">
        <f>IF(ISNA(MATCH(Sheet1!F572,{"successful"},0)),"-",MAX(Sheet6!L$1:L571)+1)</f>
        <v>-</v>
      </c>
      <c r="M572">
        <f>IF(ISNA(MATCH(Sheet1!F572,{"failed","canceled"},0)),"-",MAX(Sheet6!M$1:M571)+1)</f>
        <v>251</v>
      </c>
    </row>
    <row r="573" spans="1:13" ht="16" x14ac:dyDescent="0.2">
      <c r="A573" s="16" t="str">
        <f>IFERROR(INDEX(Sheet1!F:F,MATCH(ROWS($1:572),$L:$L,0)),"")</f>
        <v>successful</v>
      </c>
      <c r="B573" s="15">
        <f>IFERROR(INDEX(Sheet1!L:L,MATCH(ROWS($1:572),$L:$L,0)),"")</f>
        <v>64</v>
      </c>
      <c r="D573" s="17" t="str">
        <f>IFERROR(INDEX(Sheet1!F:F,MATCH(ROWS($1:572),$M:$M,0)),"")</f>
        <v>canceled</v>
      </c>
      <c r="E573">
        <f>IFERROR(INDEX(Sheet1!L:L,MATCH(ROWS($1:572),$M:$M,0)),"")</f>
        <v>0</v>
      </c>
      <c r="L573" t="str">
        <f>IF(ISNA(MATCH(Sheet1!F573,{"successful"},0)),"-",MAX(Sheet6!L$1:L572)+1)</f>
        <v>-</v>
      </c>
      <c r="M573">
        <f>IF(ISNA(MATCH(Sheet1!F573,{"failed","canceled"},0)),"-",MAX(Sheet6!M$1:M572)+1)</f>
        <v>252</v>
      </c>
    </row>
    <row r="574" spans="1:13" ht="16" x14ac:dyDescent="0.2">
      <c r="A574" s="16" t="str">
        <f>IFERROR(INDEX(Sheet1!F:F,MATCH(ROWS($1:573),$L:$L,0)),"")</f>
        <v>successful</v>
      </c>
      <c r="B574" s="15">
        <f>IFERROR(INDEX(Sheet1!L:L,MATCH(ROWS($1:573),$L:$L,0)),"")</f>
        <v>23</v>
      </c>
      <c r="D574" s="17" t="str">
        <f>IFERROR(INDEX(Sheet1!F:F,MATCH(ROWS($1:573),$M:$M,0)),"")</f>
        <v>canceled</v>
      </c>
      <c r="E574">
        <f>IFERROR(INDEX(Sheet1!L:L,MATCH(ROWS($1:573),$M:$M,0)),"")</f>
        <v>0</v>
      </c>
      <c r="L574" t="str">
        <f>IF(ISNA(MATCH(Sheet1!F574,{"successful"},0)),"-",MAX(Sheet6!L$1:L573)+1)</f>
        <v>-</v>
      </c>
      <c r="M574">
        <f>IF(ISNA(MATCH(Sheet1!F574,{"failed","canceled"},0)),"-",MAX(Sheet6!M$1:M573)+1)</f>
        <v>253</v>
      </c>
    </row>
    <row r="575" spans="1:13" ht="16" x14ac:dyDescent="0.2">
      <c r="A575" s="16" t="str">
        <f>IFERROR(INDEX(Sheet1!F:F,MATCH(ROWS($1:574),$L:$L,0)),"")</f>
        <v>successful</v>
      </c>
      <c r="B575" s="15">
        <f>IFERROR(INDEX(Sheet1!L:L,MATCH(ROWS($1:574),$L:$L,0)),"")</f>
        <v>238</v>
      </c>
      <c r="D575" s="17" t="str">
        <f>IFERROR(INDEX(Sheet1!F:F,MATCH(ROWS($1:574),$M:$M,0)),"")</f>
        <v>canceled</v>
      </c>
      <c r="E575">
        <f>IFERROR(INDEX(Sheet1!L:L,MATCH(ROWS($1:574),$M:$M,0)),"")</f>
        <v>1</v>
      </c>
      <c r="L575" t="str">
        <f>IF(ISNA(MATCH(Sheet1!F575,{"successful"},0)),"-",MAX(Sheet6!L$1:L574)+1)</f>
        <v>-</v>
      </c>
      <c r="M575">
        <f>IF(ISNA(MATCH(Sheet1!F575,{"failed","canceled"},0)),"-",MAX(Sheet6!M$1:M574)+1)</f>
        <v>254</v>
      </c>
    </row>
    <row r="576" spans="1:13" ht="16" x14ac:dyDescent="0.2">
      <c r="A576" s="16" t="str">
        <f>IFERROR(INDEX(Sheet1!F:F,MATCH(ROWS($1:575),$L:$L,0)),"")</f>
        <v>successful</v>
      </c>
      <c r="B576" s="15">
        <f>IFERROR(INDEX(Sheet1!L:L,MATCH(ROWS($1:575),$L:$L,0)),"")</f>
        <v>33</v>
      </c>
      <c r="D576" s="17" t="str">
        <f>IFERROR(INDEX(Sheet1!F:F,MATCH(ROWS($1:575),$M:$M,0)),"")</f>
        <v>canceled</v>
      </c>
      <c r="E576">
        <f>IFERROR(INDEX(Sheet1!L:L,MATCH(ROWS($1:575),$M:$M,0)),"")</f>
        <v>0</v>
      </c>
      <c r="L576" t="str">
        <f>IF(ISNA(MATCH(Sheet1!F576,{"successful"},0)),"-",MAX(Sheet6!L$1:L575)+1)</f>
        <v>-</v>
      </c>
      <c r="M576">
        <f>IF(ISNA(MATCH(Sheet1!F576,{"failed","canceled"},0)),"-",MAX(Sheet6!M$1:M575)+1)</f>
        <v>255</v>
      </c>
    </row>
    <row r="577" spans="1:13" ht="16" x14ac:dyDescent="0.2">
      <c r="A577" s="16" t="str">
        <f>IFERROR(INDEX(Sheet1!F:F,MATCH(ROWS($1:576),$L:$L,0)),"")</f>
        <v>successful</v>
      </c>
      <c r="B577" s="15">
        <f>IFERROR(INDEX(Sheet1!L:L,MATCH(ROWS($1:576),$L:$L,0)),"")</f>
        <v>32</v>
      </c>
      <c r="D577" s="17" t="str">
        <f>IFERROR(INDEX(Sheet1!F:F,MATCH(ROWS($1:576),$M:$M,0)),"")</f>
        <v>canceled</v>
      </c>
      <c r="E577">
        <f>IFERROR(INDEX(Sheet1!L:L,MATCH(ROWS($1:576),$M:$M,0)),"")</f>
        <v>0</v>
      </c>
      <c r="L577" t="str">
        <f>IF(ISNA(MATCH(Sheet1!F577,{"successful"},0)),"-",MAX(Sheet6!L$1:L576)+1)</f>
        <v>-</v>
      </c>
      <c r="M577">
        <f>IF(ISNA(MATCH(Sheet1!F577,{"failed","canceled"},0)),"-",MAX(Sheet6!M$1:M576)+1)</f>
        <v>256</v>
      </c>
    </row>
    <row r="578" spans="1:13" ht="16" x14ac:dyDescent="0.2">
      <c r="A578" s="16" t="str">
        <f>IFERROR(INDEX(Sheet1!F:F,MATCH(ROWS($1:577),$L:$L,0)),"")</f>
        <v>successful</v>
      </c>
      <c r="B578" s="15">
        <f>IFERROR(INDEX(Sheet1!L:L,MATCH(ROWS($1:577),$L:$L,0)),"")</f>
        <v>24</v>
      </c>
      <c r="D578" s="17" t="str">
        <f>IFERROR(INDEX(Sheet1!F:F,MATCH(ROWS($1:577),$M:$M,0)),"")</f>
        <v>canceled</v>
      </c>
      <c r="E578">
        <f>IFERROR(INDEX(Sheet1!L:L,MATCH(ROWS($1:577),$M:$M,0)),"")</f>
        <v>0</v>
      </c>
      <c r="L578" t="str">
        <f>IF(ISNA(MATCH(Sheet1!F578,{"successful"},0)),"-",MAX(Sheet6!L$1:L577)+1)</f>
        <v>-</v>
      </c>
      <c r="M578">
        <f>IF(ISNA(MATCH(Sheet1!F578,{"failed","canceled"},0)),"-",MAX(Sheet6!M$1:M577)+1)</f>
        <v>257</v>
      </c>
    </row>
    <row r="579" spans="1:13" ht="16" x14ac:dyDescent="0.2">
      <c r="A579" s="16" t="str">
        <f>IFERROR(INDEX(Sheet1!F:F,MATCH(ROWS($1:578),$L:$L,0)),"")</f>
        <v>successful</v>
      </c>
      <c r="B579" s="15">
        <f>IFERROR(INDEX(Sheet1!L:L,MATCH(ROWS($1:578),$L:$L,0)),"")</f>
        <v>29</v>
      </c>
      <c r="D579" s="17" t="str">
        <f>IFERROR(INDEX(Sheet1!F:F,MATCH(ROWS($1:578),$M:$M,0)),"")</f>
        <v>canceled</v>
      </c>
      <c r="E579">
        <f>IFERROR(INDEX(Sheet1!L:L,MATCH(ROWS($1:578),$M:$M,0)),"")</f>
        <v>0</v>
      </c>
      <c r="L579" t="str">
        <f>IF(ISNA(MATCH(Sheet1!F579,{"successful"},0)),"-",MAX(Sheet6!L$1:L578)+1)</f>
        <v>-</v>
      </c>
      <c r="M579">
        <f>IF(ISNA(MATCH(Sheet1!F579,{"failed","canceled"},0)),"-",MAX(Sheet6!M$1:M578)+1)</f>
        <v>258</v>
      </c>
    </row>
    <row r="580" spans="1:13" ht="16" x14ac:dyDescent="0.2">
      <c r="A580" s="16" t="str">
        <f>IFERROR(INDEX(Sheet1!F:F,MATCH(ROWS($1:579),$L:$L,0)),"")</f>
        <v>successful</v>
      </c>
      <c r="B580" s="15">
        <f>IFERROR(INDEX(Sheet1!L:L,MATCH(ROWS($1:579),$L:$L,0)),"")</f>
        <v>50</v>
      </c>
      <c r="D580" s="17" t="str">
        <f>IFERROR(INDEX(Sheet1!F:F,MATCH(ROWS($1:579),$M:$M,0)),"")</f>
        <v>canceled</v>
      </c>
      <c r="E580">
        <f>IFERROR(INDEX(Sheet1!L:L,MATCH(ROWS($1:579),$M:$M,0)),"")</f>
        <v>0</v>
      </c>
      <c r="L580" t="str">
        <f>IF(ISNA(MATCH(Sheet1!F580,{"successful"},0)),"-",MAX(Sheet6!L$1:L579)+1)</f>
        <v>-</v>
      </c>
      <c r="M580">
        <f>IF(ISNA(MATCH(Sheet1!F580,{"failed","canceled"},0)),"-",MAX(Sheet6!M$1:M579)+1)</f>
        <v>259</v>
      </c>
    </row>
    <row r="581" spans="1:13" ht="16" x14ac:dyDescent="0.2">
      <c r="A581" s="16" t="str">
        <f>IFERROR(INDEX(Sheet1!F:F,MATCH(ROWS($1:580),$L:$L,0)),"")</f>
        <v>successful</v>
      </c>
      <c r="B581" s="15">
        <f>IFERROR(INDEX(Sheet1!L:L,MATCH(ROWS($1:580),$L:$L,0)),"")</f>
        <v>108</v>
      </c>
      <c r="D581" s="17" t="str">
        <f>IFERROR(INDEX(Sheet1!F:F,MATCH(ROWS($1:580),$M:$M,0)),"")</f>
        <v>canceled</v>
      </c>
      <c r="E581">
        <f>IFERROR(INDEX(Sheet1!L:L,MATCH(ROWS($1:580),$M:$M,0)),"")</f>
        <v>0</v>
      </c>
      <c r="L581" t="str">
        <f>IF(ISNA(MATCH(Sheet1!F581,{"successful"},0)),"-",MAX(Sheet6!L$1:L580)+1)</f>
        <v>-</v>
      </c>
      <c r="M581">
        <f>IF(ISNA(MATCH(Sheet1!F581,{"failed","canceled"},0)),"-",MAX(Sheet6!M$1:M580)+1)</f>
        <v>260</v>
      </c>
    </row>
    <row r="582" spans="1:13" ht="16" x14ac:dyDescent="0.2">
      <c r="A582" s="16" t="str">
        <f>IFERROR(INDEX(Sheet1!F:F,MATCH(ROWS($1:581),$L:$L,0)),"")</f>
        <v>successful</v>
      </c>
      <c r="B582" s="15">
        <f>IFERROR(INDEX(Sheet1!L:L,MATCH(ROWS($1:581),$L:$L,0)),"")</f>
        <v>139</v>
      </c>
      <c r="D582" s="17" t="str">
        <f>IFERROR(INDEX(Sheet1!F:F,MATCH(ROWS($1:581),$M:$M,0)),"")</f>
        <v>canceled</v>
      </c>
      <c r="E582">
        <f>IFERROR(INDEX(Sheet1!L:L,MATCH(ROWS($1:581),$M:$M,0)),"")</f>
        <v>1</v>
      </c>
      <c r="L582" t="str">
        <f>IF(ISNA(MATCH(Sheet1!F582,{"successful"},0)),"-",MAX(Sheet6!L$1:L581)+1)</f>
        <v>-</v>
      </c>
      <c r="M582">
        <f>IF(ISNA(MATCH(Sheet1!F582,{"failed","canceled"},0)),"-",MAX(Sheet6!M$1:M581)+1)</f>
        <v>261</v>
      </c>
    </row>
    <row r="583" spans="1:13" ht="16" x14ac:dyDescent="0.2">
      <c r="A583" s="16" t="str">
        <f>IFERROR(INDEX(Sheet1!F:F,MATCH(ROWS($1:582),$L:$L,0)),"")</f>
        <v>successful</v>
      </c>
      <c r="B583" s="15">
        <f>IFERROR(INDEX(Sheet1!L:L,MATCH(ROWS($1:582),$L:$L,0)),"")</f>
        <v>7</v>
      </c>
      <c r="D583" s="17" t="str">
        <f>IFERROR(INDEX(Sheet1!F:F,MATCH(ROWS($1:582),$M:$M,0)),"")</f>
        <v>canceled</v>
      </c>
      <c r="E583">
        <f>IFERROR(INDEX(Sheet1!L:L,MATCH(ROWS($1:582),$M:$M,0)),"")</f>
        <v>0</v>
      </c>
      <c r="L583" t="str">
        <f>IF(ISNA(MATCH(Sheet1!F583,{"successful"},0)),"-",MAX(Sheet6!L$1:L582)+1)</f>
        <v>-</v>
      </c>
      <c r="M583">
        <f>IF(ISNA(MATCH(Sheet1!F583,{"failed","canceled"},0)),"-",MAX(Sheet6!M$1:M582)+1)</f>
        <v>262</v>
      </c>
    </row>
    <row r="584" spans="1:13" ht="16" x14ac:dyDescent="0.2">
      <c r="A584" s="16" t="str">
        <f>IFERROR(INDEX(Sheet1!F:F,MATCH(ROWS($1:583),$L:$L,0)),"")</f>
        <v>successful</v>
      </c>
      <c r="B584" s="15">
        <f>IFERROR(INDEX(Sheet1!L:L,MATCH(ROWS($1:583),$L:$L,0)),"")</f>
        <v>149</v>
      </c>
      <c r="D584" s="17" t="str">
        <f>IFERROR(INDEX(Sheet1!F:F,MATCH(ROWS($1:583),$M:$M,0)),"")</f>
        <v>canceled</v>
      </c>
      <c r="E584">
        <f>IFERROR(INDEX(Sheet1!L:L,MATCH(ROWS($1:583),$M:$M,0)),"")</f>
        <v>4</v>
      </c>
      <c r="L584" t="str">
        <f>IF(ISNA(MATCH(Sheet1!F584,{"successful"},0)),"-",MAX(Sheet6!L$1:L583)+1)</f>
        <v>-</v>
      </c>
      <c r="M584">
        <f>IF(ISNA(MATCH(Sheet1!F584,{"failed","canceled"},0)),"-",MAX(Sheet6!M$1:M583)+1)</f>
        <v>263</v>
      </c>
    </row>
    <row r="585" spans="1:13" ht="16" x14ac:dyDescent="0.2">
      <c r="A585" s="16" t="str">
        <f>IFERROR(INDEX(Sheet1!F:F,MATCH(ROWS($1:584),$L:$L,0)),"")</f>
        <v>successful</v>
      </c>
      <c r="B585" s="15">
        <f>IFERROR(INDEX(Sheet1!L:L,MATCH(ROWS($1:584),$L:$L,0)),"")</f>
        <v>31</v>
      </c>
      <c r="D585" s="17" t="str">
        <f>IFERROR(INDEX(Sheet1!F:F,MATCH(ROWS($1:584),$M:$M,0)),"")</f>
        <v>canceled</v>
      </c>
      <c r="E585">
        <f>IFERROR(INDEX(Sheet1!L:L,MATCH(ROWS($1:584),$M:$M,0)),"")</f>
        <v>0</v>
      </c>
      <c r="L585" t="str">
        <f>IF(ISNA(MATCH(Sheet1!F585,{"successful"},0)),"-",MAX(Sheet6!L$1:L584)+1)</f>
        <v>-</v>
      </c>
      <c r="M585">
        <f>IF(ISNA(MATCH(Sheet1!F585,{"failed","canceled"},0)),"-",MAX(Sheet6!M$1:M584)+1)</f>
        <v>264</v>
      </c>
    </row>
    <row r="586" spans="1:13" ht="16" x14ac:dyDescent="0.2">
      <c r="A586" s="16" t="str">
        <f>IFERROR(INDEX(Sheet1!F:F,MATCH(ROWS($1:585),$L:$L,0)),"")</f>
        <v>successful</v>
      </c>
      <c r="B586" s="15">
        <f>IFERROR(INDEX(Sheet1!L:L,MATCH(ROWS($1:585),$L:$L,0)),"")</f>
        <v>26</v>
      </c>
      <c r="D586" s="17" t="str">
        <f>IFERROR(INDEX(Sheet1!F:F,MATCH(ROWS($1:585),$M:$M,0)),"")</f>
        <v>failed</v>
      </c>
      <c r="E586">
        <f>IFERROR(INDEX(Sheet1!L:L,MATCH(ROWS($1:585),$M:$M,0)),"")</f>
        <v>123</v>
      </c>
      <c r="L586" t="str">
        <f>IF(ISNA(MATCH(Sheet1!F586,{"successful"},0)),"-",MAX(Sheet6!L$1:L585)+1)</f>
        <v>-</v>
      </c>
      <c r="M586">
        <f>IF(ISNA(MATCH(Sheet1!F586,{"failed","canceled"},0)),"-",MAX(Sheet6!M$1:M585)+1)</f>
        <v>265</v>
      </c>
    </row>
    <row r="587" spans="1:13" ht="16" x14ac:dyDescent="0.2">
      <c r="A587" s="16" t="str">
        <f>IFERROR(INDEX(Sheet1!F:F,MATCH(ROWS($1:586),$L:$L,0)),"")</f>
        <v>successful</v>
      </c>
      <c r="B587" s="15">
        <f>IFERROR(INDEX(Sheet1!L:L,MATCH(ROWS($1:586),$L:$L,0)),"")</f>
        <v>172</v>
      </c>
      <c r="D587" s="17" t="str">
        <f>IFERROR(INDEX(Sheet1!F:F,MATCH(ROWS($1:586),$M:$M,0)),"")</f>
        <v>failed</v>
      </c>
      <c r="E587">
        <f>IFERROR(INDEX(Sheet1!L:L,MATCH(ROWS($1:586),$M:$M,0)),"")</f>
        <v>5</v>
      </c>
      <c r="L587" t="str">
        <f>IF(ISNA(MATCH(Sheet1!F587,{"successful"},0)),"-",MAX(Sheet6!L$1:L586)+1)</f>
        <v>-</v>
      </c>
      <c r="M587">
        <f>IF(ISNA(MATCH(Sheet1!F587,{"failed","canceled"},0)),"-",MAX(Sheet6!M$1:M586)+1)</f>
        <v>266</v>
      </c>
    </row>
    <row r="588" spans="1:13" ht="16" x14ac:dyDescent="0.2">
      <c r="A588" s="16" t="str">
        <f>IFERROR(INDEX(Sheet1!F:F,MATCH(ROWS($1:587),$L:$L,0)),"")</f>
        <v>successful</v>
      </c>
      <c r="B588" s="15">
        <f>IFERROR(INDEX(Sheet1!L:L,MATCH(ROWS($1:587),$L:$L,0)),"")</f>
        <v>78</v>
      </c>
      <c r="D588" s="17" t="str">
        <f>IFERROR(INDEX(Sheet1!F:F,MATCH(ROWS($1:587),$M:$M,0)),"")</f>
        <v>failed</v>
      </c>
      <c r="E588">
        <f>IFERROR(INDEX(Sheet1!L:L,MATCH(ROWS($1:587),$M:$M,0)),"")</f>
        <v>148</v>
      </c>
      <c r="L588" t="str">
        <f>IF(ISNA(MATCH(Sheet1!F588,{"successful"},0)),"-",MAX(Sheet6!L$1:L587)+1)</f>
        <v>-</v>
      </c>
      <c r="M588">
        <f>IF(ISNA(MATCH(Sheet1!F588,{"failed","canceled"},0)),"-",MAX(Sheet6!M$1:M587)+1)</f>
        <v>267</v>
      </c>
    </row>
    <row r="589" spans="1:13" ht="16" x14ac:dyDescent="0.2">
      <c r="A589" s="16" t="str">
        <f>IFERROR(INDEX(Sheet1!F:F,MATCH(ROWS($1:588),$L:$L,0)),"")</f>
        <v>successful</v>
      </c>
      <c r="B589" s="15">
        <f>IFERROR(INDEX(Sheet1!L:L,MATCH(ROWS($1:588),$L:$L,0)),"")</f>
        <v>120</v>
      </c>
      <c r="D589" s="17" t="str">
        <f>IFERROR(INDEX(Sheet1!F:F,MATCH(ROWS($1:588),$M:$M,0)),"")</f>
        <v>failed</v>
      </c>
      <c r="E589">
        <f>IFERROR(INDEX(Sheet1!L:L,MATCH(ROWS($1:588),$M:$M,0)),"")</f>
        <v>10</v>
      </c>
      <c r="L589" t="str">
        <f>IF(ISNA(MATCH(Sheet1!F589,{"successful"},0)),"-",MAX(Sheet6!L$1:L588)+1)</f>
        <v>-</v>
      </c>
      <c r="M589">
        <f>IF(ISNA(MATCH(Sheet1!F589,{"failed","canceled"},0)),"-",MAX(Sheet6!M$1:M588)+1)</f>
        <v>268</v>
      </c>
    </row>
    <row r="590" spans="1:13" ht="16" x14ac:dyDescent="0.2">
      <c r="A590" s="16" t="str">
        <f>IFERROR(INDEX(Sheet1!F:F,MATCH(ROWS($1:589),$L:$L,0)),"")</f>
        <v>successful</v>
      </c>
      <c r="B590" s="15">
        <f>IFERROR(INDEX(Sheet1!L:L,MATCH(ROWS($1:589),$L:$L,0)),"")</f>
        <v>227</v>
      </c>
      <c r="D590" s="17" t="str">
        <f>IFERROR(INDEX(Sheet1!F:F,MATCH(ROWS($1:589),$M:$M,0)),"")</f>
        <v>failed</v>
      </c>
      <c r="E590">
        <f>IFERROR(INDEX(Sheet1!L:L,MATCH(ROWS($1:589),$M:$M,0)),"")</f>
        <v>4</v>
      </c>
      <c r="L590" t="str">
        <f>IF(ISNA(MATCH(Sheet1!F590,{"successful"},0)),"-",MAX(Sheet6!L$1:L589)+1)</f>
        <v>-</v>
      </c>
      <c r="M590">
        <f>IF(ISNA(MATCH(Sheet1!F590,{"failed","canceled"},0)),"-",MAX(Sheet6!M$1:M589)+1)</f>
        <v>269</v>
      </c>
    </row>
    <row r="591" spans="1:13" ht="16" x14ac:dyDescent="0.2">
      <c r="A591" s="16" t="str">
        <f>IFERROR(INDEX(Sheet1!F:F,MATCH(ROWS($1:590),$L:$L,0)),"")</f>
        <v>successful</v>
      </c>
      <c r="B591" s="15">
        <f>IFERROR(INDEX(Sheet1!L:L,MATCH(ROWS($1:590),$L:$L,0)),"")</f>
        <v>42</v>
      </c>
      <c r="D591" s="17" t="str">
        <f>IFERROR(INDEX(Sheet1!F:F,MATCH(ROWS($1:590),$M:$M,0)),"")</f>
        <v>failed</v>
      </c>
      <c r="E591">
        <f>IFERROR(INDEX(Sheet1!L:L,MATCH(ROWS($1:590),$M:$M,0)),"")</f>
        <v>21</v>
      </c>
      <c r="L591" t="str">
        <f>IF(ISNA(MATCH(Sheet1!F591,{"successful"},0)),"-",MAX(Sheet6!L$1:L590)+1)</f>
        <v>-</v>
      </c>
      <c r="M591">
        <f>IF(ISNA(MATCH(Sheet1!F591,{"failed","canceled"},0)),"-",MAX(Sheet6!M$1:M590)+1)</f>
        <v>270</v>
      </c>
    </row>
    <row r="592" spans="1:13" ht="16" x14ac:dyDescent="0.2">
      <c r="A592" s="16" t="str">
        <f>IFERROR(INDEX(Sheet1!F:F,MATCH(ROWS($1:591),$L:$L,0)),"")</f>
        <v>successful</v>
      </c>
      <c r="B592" s="15">
        <f>IFERROR(INDEX(Sheet1!L:L,MATCH(ROWS($1:591),$L:$L,0)),"")</f>
        <v>64</v>
      </c>
      <c r="D592" s="17" t="str">
        <f>IFERROR(INDEX(Sheet1!F:F,MATCH(ROWS($1:591),$M:$M,0)),"")</f>
        <v>failed</v>
      </c>
      <c r="E592">
        <f>IFERROR(INDEX(Sheet1!L:L,MATCH(ROWS($1:591),$M:$M,0)),"")</f>
        <v>2</v>
      </c>
      <c r="L592" t="str">
        <f>IF(ISNA(MATCH(Sheet1!F592,{"successful"},0)),"-",MAX(Sheet6!L$1:L591)+1)</f>
        <v>-</v>
      </c>
      <c r="M592">
        <f>IF(ISNA(MATCH(Sheet1!F592,{"failed","canceled"},0)),"-",MAX(Sheet6!M$1:M591)+1)</f>
        <v>271</v>
      </c>
    </row>
    <row r="593" spans="1:13" ht="16" x14ac:dyDescent="0.2">
      <c r="A593" s="16" t="str">
        <f>IFERROR(INDEX(Sheet1!F:F,MATCH(ROWS($1:592),$L:$L,0)),"")</f>
        <v>successful</v>
      </c>
      <c r="B593" s="15">
        <f>IFERROR(INDEX(Sheet1!L:L,MATCH(ROWS($1:592),$L:$L,0)),"")</f>
        <v>121</v>
      </c>
      <c r="D593" s="17" t="str">
        <f>IFERROR(INDEX(Sheet1!F:F,MATCH(ROWS($1:592),$M:$M,0)),"")</f>
        <v>failed</v>
      </c>
      <c r="E593">
        <f>IFERROR(INDEX(Sheet1!L:L,MATCH(ROWS($1:592),$M:$M,0)),"")</f>
        <v>0</v>
      </c>
      <c r="L593" t="str">
        <f>IF(ISNA(MATCH(Sheet1!F593,{"successful"},0)),"-",MAX(Sheet6!L$1:L592)+1)</f>
        <v>-</v>
      </c>
      <c r="M593">
        <f>IF(ISNA(MATCH(Sheet1!F593,{"failed","canceled"},0)),"-",MAX(Sheet6!M$1:M592)+1)</f>
        <v>272</v>
      </c>
    </row>
    <row r="594" spans="1:13" ht="16" x14ac:dyDescent="0.2">
      <c r="A594" s="16" t="str">
        <f>IFERROR(INDEX(Sheet1!F:F,MATCH(ROWS($1:593),$L:$L,0)),"")</f>
        <v>successful</v>
      </c>
      <c r="B594" s="15">
        <f>IFERROR(INDEX(Sheet1!L:L,MATCH(ROWS($1:593),$L:$L,0)),"")</f>
        <v>87</v>
      </c>
      <c r="D594" s="17" t="str">
        <f>IFERROR(INDEX(Sheet1!F:F,MATCH(ROWS($1:593),$M:$M,0)),"")</f>
        <v>failed</v>
      </c>
      <c r="E594">
        <f>IFERROR(INDEX(Sheet1!L:L,MATCH(ROWS($1:593),$M:$M,0)),"")</f>
        <v>4</v>
      </c>
      <c r="L594" t="str">
        <f>IF(ISNA(MATCH(Sheet1!F594,{"successful"},0)),"-",MAX(Sheet6!L$1:L593)+1)</f>
        <v>-</v>
      </c>
      <c r="M594">
        <f>IF(ISNA(MATCH(Sheet1!F594,{"failed","canceled"},0)),"-",MAX(Sheet6!M$1:M593)+1)</f>
        <v>273</v>
      </c>
    </row>
    <row r="595" spans="1:13" ht="16" x14ac:dyDescent="0.2">
      <c r="A595" s="16" t="str">
        <f>IFERROR(INDEX(Sheet1!F:F,MATCH(ROWS($1:594),$L:$L,0)),"")</f>
        <v>successful</v>
      </c>
      <c r="B595" s="15">
        <f>IFERROR(INDEX(Sheet1!L:L,MATCH(ROWS($1:594),$L:$L,0)),"")</f>
        <v>65</v>
      </c>
      <c r="D595" s="17" t="str">
        <f>IFERROR(INDEX(Sheet1!F:F,MATCH(ROWS($1:594),$M:$M,0)),"")</f>
        <v>failed</v>
      </c>
      <c r="E595">
        <f>IFERROR(INDEX(Sheet1!L:L,MATCH(ROWS($1:594),$M:$M,0)),"")</f>
        <v>1</v>
      </c>
      <c r="L595" t="str">
        <f>IF(ISNA(MATCH(Sheet1!F595,{"successful"},0)),"-",MAX(Sheet6!L$1:L594)+1)</f>
        <v>-</v>
      </c>
      <c r="M595">
        <f>IF(ISNA(MATCH(Sheet1!F595,{"failed","canceled"},0)),"-",MAX(Sheet6!M$1:M594)+1)</f>
        <v>274</v>
      </c>
    </row>
    <row r="596" spans="1:13" ht="16" x14ac:dyDescent="0.2">
      <c r="A596" s="16" t="str">
        <f>IFERROR(INDEX(Sheet1!F:F,MATCH(ROWS($1:595),$L:$L,0)),"")</f>
        <v>successful</v>
      </c>
      <c r="B596" s="15">
        <f>IFERROR(INDEX(Sheet1!L:L,MATCH(ROWS($1:595),$L:$L,0)),"")</f>
        <v>49</v>
      </c>
      <c r="D596" s="17" t="str">
        <f>IFERROR(INDEX(Sheet1!F:F,MATCH(ROWS($1:595),$M:$M,0)),"")</f>
        <v>failed</v>
      </c>
      <c r="E596">
        <f>IFERROR(INDEX(Sheet1!L:L,MATCH(ROWS($1:595),$M:$M,0)),"")</f>
        <v>30</v>
      </c>
      <c r="L596" t="str">
        <f>IF(ISNA(MATCH(Sheet1!F596,{"successful"},0)),"-",MAX(Sheet6!L$1:L595)+1)</f>
        <v>-</v>
      </c>
      <c r="M596">
        <f>IF(ISNA(MATCH(Sheet1!F596,{"failed","canceled"},0)),"-",MAX(Sheet6!M$1:M595)+1)</f>
        <v>275</v>
      </c>
    </row>
    <row r="597" spans="1:13" ht="16" x14ac:dyDescent="0.2">
      <c r="A597" s="16" t="str">
        <f>IFERROR(INDEX(Sheet1!F:F,MATCH(ROWS($1:596),$L:$L,0)),"")</f>
        <v>successful</v>
      </c>
      <c r="B597" s="15">
        <f>IFERROR(INDEX(Sheet1!L:L,MATCH(ROWS($1:596),$L:$L,0)),"")</f>
        <v>19</v>
      </c>
      <c r="D597" s="17" t="str">
        <f>IFERROR(INDEX(Sheet1!F:F,MATCH(ROWS($1:596),$M:$M,0)),"")</f>
        <v>failed</v>
      </c>
      <c r="E597">
        <f>IFERROR(INDEX(Sheet1!L:L,MATCH(ROWS($1:596),$M:$M,0)),"")</f>
        <v>3</v>
      </c>
      <c r="L597" t="str">
        <f>IF(ISNA(MATCH(Sheet1!F597,{"successful"},0)),"-",MAX(Sheet6!L$1:L596)+1)</f>
        <v>-</v>
      </c>
      <c r="M597">
        <f>IF(ISNA(MATCH(Sheet1!F597,{"failed","canceled"},0)),"-",MAX(Sheet6!M$1:M596)+1)</f>
        <v>276</v>
      </c>
    </row>
    <row r="598" spans="1:13" ht="16" x14ac:dyDescent="0.2">
      <c r="A598" s="16" t="str">
        <f>IFERROR(INDEX(Sheet1!F:F,MATCH(ROWS($1:597),$L:$L,0)),"")</f>
        <v>successful</v>
      </c>
      <c r="B598" s="15">
        <f>IFERROR(INDEX(Sheet1!L:L,MATCH(ROWS($1:597),$L:$L,0)),"")</f>
        <v>81</v>
      </c>
      <c r="D598" s="17" t="str">
        <f>IFERROR(INDEX(Sheet1!F:F,MATCH(ROWS($1:597),$M:$M,0)),"")</f>
        <v>failed</v>
      </c>
      <c r="E598">
        <f>IFERROR(INDEX(Sheet1!L:L,MATCH(ROWS($1:597),$M:$M,0)),"")</f>
        <v>975</v>
      </c>
      <c r="L598" t="str">
        <f>IF(ISNA(MATCH(Sheet1!F598,{"successful"},0)),"-",MAX(Sheet6!L$1:L597)+1)</f>
        <v>-</v>
      </c>
      <c r="M598">
        <f>IF(ISNA(MATCH(Sheet1!F598,{"failed","canceled"},0)),"-",MAX(Sheet6!M$1:M597)+1)</f>
        <v>277</v>
      </c>
    </row>
    <row r="599" spans="1:13" ht="16" x14ac:dyDescent="0.2">
      <c r="A599" s="16" t="str">
        <f>IFERROR(INDEX(Sheet1!F:F,MATCH(ROWS($1:598),$L:$L,0)),"")</f>
        <v>successful</v>
      </c>
      <c r="B599" s="15">
        <f>IFERROR(INDEX(Sheet1!L:L,MATCH(ROWS($1:598),$L:$L,0)),"")</f>
        <v>264</v>
      </c>
      <c r="D599" s="17" t="str">
        <f>IFERROR(INDEX(Sheet1!F:F,MATCH(ROWS($1:598),$M:$M,0)),"")</f>
        <v>failed</v>
      </c>
      <c r="E599">
        <f>IFERROR(INDEX(Sheet1!L:L,MATCH(ROWS($1:598),$M:$M,0)),"")</f>
        <v>167</v>
      </c>
      <c r="L599" t="str">
        <f>IF(ISNA(MATCH(Sheet1!F599,{"successful"},0)),"-",MAX(Sheet6!L$1:L598)+1)</f>
        <v>-</v>
      </c>
      <c r="M599">
        <f>IF(ISNA(MATCH(Sheet1!F599,{"failed","canceled"},0)),"-",MAX(Sheet6!M$1:M598)+1)</f>
        <v>278</v>
      </c>
    </row>
    <row r="600" spans="1:13" ht="16" x14ac:dyDescent="0.2">
      <c r="A600" s="16" t="str">
        <f>IFERROR(INDEX(Sheet1!F:F,MATCH(ROWS($1:599),$L:$L,0)),"")</f>
        <v>successful</v>
      </c>
      <c r="B600" s="15">
        <f>IFERROR(INDEX(Sheet1!L:L,MATCH(ROWS($1:599),$L:$L,0)),"")</f>
        <v>25</v>
      </c>
      <c r="D600" s="17" t="str">
        <f>IFERROR(INDEX(Sheet1!F:F,MATCH(ROWS($1:599),$M:$M,0)),"")</f>
        <v>failed</v>
      </c>
      <c r="E600">
        <f>IFERROR(INDEX(Sheet1!L:L,MATCH(ROWS($1:599),$M:$M,0)),"")</f>
        <v>5</v>
      </c>
      <c r="L600" t="str">
        <f>IF(ISNA(MATCH(Sheet1!F600,{"successful"},0)),"-",MAX(Sheet6!L$1:L599)+1)</f>
        <v>-</v>
      </c>
      <c r="M600">
        <f>IF(ISNA(MATCH(Sheet1!F600,{"failed","canceled"},0)),"-",MAX(Sheet6!M$1:M599)+1)</f>
        <v>279</v>
      </c>
    </row>
    <row r="601" spans="1:13" ht="16" x14ac:dyDescent="0.2">
      <c r="A601" s="16" t="str">
        <f>IFERROR(INDEX(Sheet1!F:F,MATCH(ROWS($1:600),$L:$L,0)),"")</f>
        <v>successful</v>
      </c>
      <c r="B601" s="15">
        <f>IFERROR(INDEX(Sheet1!L:L,MATCH(ROWS($1:600),$L:$L,0)),"")</f>
        <v>5</v>
      </c>
      <c r="D601" s="17" t="str">
        <f>IFERROR(INDEX(Sheet1!F:F,MATCH(ROWS($1:600),$M:$M,0)),"")</f>
        <v>failed</v>
      </c>
      <c r="E601">
        <f>IFERROR(INDEX(Sheet1!L:L,MATCH(ROWS($1:600),$M:$M,0)),"")</f>
        <v>18</v>
      </c>
      <c r="L601" t="str">
        <f>IF(ISNA(MATCH(Sheet1!F601,{"successful"},0)),"-",MAX(Sheet6!L$1:L600)+1)</f>
        <v>-</v>
      </c>
      <c r="M601">
        <f>IF(ISNA(MATCH(Sheet1!F601,{"failed","canceled"},0)),"-",MAX(Sheet6!M$1:M600)+1)</f>
        <v>280</v>
      </c>
    </row>
    <row r="602" spans="1:13" ht="16" x14ac:dyDescent="0.2">
      <c r="A602" s="16" t="str">
        <f>IFERROR(INDEX(Sheet1!F:F,MATCH(ROWS($1:601),$L:$L,0)),"")</f>
        <v>successful</v>
      </c>
      <c r="B602" s="15">
        <f>IFERROR(INDEX(Sheet1!L:L,MATCH(ROWS($1:601),$L:$L,0)),"")</f>
        <v>144</v>
      </c>
      <c r="D602" s="17" t="str">
        <f>IFERROR(INDEX(Sheet1!F:F,MATCH(ROWS($1:601),$M:$M,0)),"")</f>
        <v>failed</v>
      </c>
      <c r="E602">
        <f>IFERROR(INDEX(Sheet1!L:L,MATCH(ROWS($1:601),$M:$M,0)),"")</f>
        <v>98</v>
      </c>
      <c r="L602" t="str">
        <f>IF(ISNA(MATCH(Sheet1!F602,{"successful"},0)),"-",MAX(Sheet6!L$1:L601)+1)</f>
        <v>-</v>
      </c>
      <c r="M602">
        <f>IF(ISNA(MATCH(Sheet1!F602,{"failed","canceled"},0)),"-",MAX(Sheet6!M$1:M601)+1)</f>
        <v>281</v>
      </c>
    </row>
    <row r="603" spans="1:13" ht="16" x14ac:dyDescent="0.2">
      <c r="A603" s="16" t="str">
        <f>IFERROR(INDEX(Sheet1!F:F,MATCH(ROWS($1:602),$L:$L,0)),"")</f>
        <v>successful</v>
      </c>
      <c r="B603" s="15">
        <f>IFERROR(INDEX(Sheet1!L:L,MATCH(ROWS($1:602),$L:$L,0)),"")</f>
        <v>92</v>
      </c>
      <c r="D603" s="17" t="str">
        <f>IFERROR(INDEX(Sheet1!F:F,MATCH(ROWS($1:602),$M:$M,0)),"")</f>
        <v>failed</v>
      </c>
      <c r="E603">
        <f>IFERROR(INDEX(Sheet1!L:L,MATCH(ROWS($1:602),$M:$M,0)),"")</f>
        <v>4</v>
      </c>
      <c r="L603" t="str">
        <f>IF(ISNA(MATCH(Sheet1!F603,{"successful"},0)),"-",MAX(Sheet6!L$1:L602)+1)</f>
        <v>-</v>
      </c>
      <c r="M603">
        <f>IF(ISNA(MATCH(Sheet1!F603,{"failed","canceled"},0)),"-",MAX(Sheet6!M$1:M602)+1)</f>
        <v>282</v>
      </c>
    </row>
    <row r="604" spans="1:13" ht="16" x14ac:dyDescent="0.2">
      <c r="A604" s="16" t="str">
        <f>IFERROR(INDEX(Sheet1!F:F,MATCH(ROWS($1:603),$L:$L,0)),"")</f>
        <v>successful</v>
      </c>
      <c r="B604" s="15">
        <f>IFERROR(INDEX(Sheet1!L:L,MATCH(ROWS($1:603),$L:$L,0)),"")</f>
        <v>147</v>
      </c>
      <c r="D604" s="17" t="str">
        <f>IFERROR(INDEX(Sheet1!F:F,MATCH(ROWS($1:603),$M:$M,0)),"")</f>
        <v>failed</v>
      </c>
      <c r="E604">
        <f>IFERROR(INDEX(Sheet1!L:L,MATCH(ROWS($1:603),$M:$M,0)),"")</f>
        <v>3</v>
      </c>
      <c r="L604" t="str">
        <f>IF(ISNA(MATCH(Sheet1!F604,{"successful"},0)),"-",MAX(Sheet6!L$1:L603)+1)</f>
        <v>-</v>
      </c>
      <c r="M604">
        <f>IF(ISNA(MATCH(Sheet1!F604,{"failed","canceled"},0)),"-",MAX(Sheet6!M$1:M603)+1)</f>
        <v>283</v>
      </c>
    </row>
    <row r="605" spans="1:13" ht="16" x14ac:dyDescent="0.2">
      <c r="A605" s="16" t="str">
        <f>IFERROR(INDEX(Sheet1!F:F,MATCH(ROWS($1:604),$L:$L,0)),"")</f>
        <v>successful</v>
      </c>
      <c r="B605" s="15">
        <f>IFERROR(INDEX(Sheet1!L:L,MATCH(ROWS($1:604),$L:$L,0)),"")</f>
        <v>90</v>
      </c>
      <c r="D605" s="17" t="str">
        <f>IFERROR(INDEX(Sheet1!F:F,MATCH(ROWS($1:604),$M:$M,0)),"")</f>
        <v>failed</v>
      </c>
      <c r="E605">
        <f>IFERROR(INDEX(Sheet1!L:L,MATCH(ROWS($1:604),$M:$M,0)),"")</f>
        <v>1</v>
      </c>
      <c r="L605" t="str">
        <f>IF(ISNA(MATCH(Sheet1!F605,{"successful"},0)),"-",MAX(Sheet6!L$1:L604)+1)</f>
        <v>-</v>
      </c>
      <c r="M605">
        <f>IF(ISNA(MATCH(Sheet1!F605,{"failed","canceled"},0)),"-",MAX(Sheet6!M$1:M604)+1)</f>
        <v>284</v>
      </c>
    </row>
    <row r="606" spans="1:13" ht="16" x14ac:dyDescent="0.2">
      <c r="A606" s="16" t="str">
        <f>IFERROR(INDEX(Sheet1!F:F,MATCH(ROWS($1:605),$L:$L,0)),"")</f>
        <v>successful</v>
      </c>
      <c r="B606" s="15">
        <f>IFERROR(INDEX(Sheet1!L:L,MATCH(ROWS($1:605),$L:$L,0)),"")</f>
        <v>87</v>
      </c>
      <c r="D606" s="17" t="str">
        <f>IFERROR(INDEX(Sheet1!F:F,MATCH(ROWS($1:605),$M:$M,0)),"")</f>
        <v>failed</v>
      </c>
      <c r="E606">
        <f>IFERROR(INDEX(Sheet1!L:L,MATCH(ROWS($1:605),$M:$M,0)),"")</f>
        <v>0</v>
      </c>
      <c r="L606" t="str">
        <f>IF(ISNA(MATCH(Sheet1!F606,{"successful"},0)),"-",MAX(Sheet6!L$1:L605)+1)</f>
        <v>-</v>
      </c>
      <c r="M606">
        <f>IF(ISNA(MATCH(Sheet1!F606,{"failed","canceled"},0)),"-",MAX(Sheet6!M$1:M605)+1)</f>
        <v>285</v>
      </c>
    </row>
    <row r="607" spans="1:13" ht="16" x14ac:dyDescent="0.2">
      <c r="A607" s="16" t="str">
        <f>IFERROR(INDEX(Sheet1!F:F,MATCH(ROWS($1:606),$L:$L,0)),"")</f>
        <v>successful</v>
      </c>
      <c r="B607" s="15">
        <f>IFERROR(INDEX(Sheet1!L:L,MATCH(ROWS($1:606),$L:$L,0)),"")</f>
        <v>406</v>
      </c>
      <c r="D607" s="17" t="str">
        <f>IFERROR(INDEX(Sheet1!F:F,MATCH(ROWS($1:606),$M:$M,0)),"")</f>
        <v>failed</v>
      </c>
      <c r="E607">
        <f>IFERROR(INDEX(Sheet1!L:L,MATCH(ROWS($1:606),$M:$M,0)),"")</f>
        <v>9</v>
      </c>
      <c r="L607" t="str">
        <f>IF(ISNA(MATCH(Sheet1!F607,{"successful"},0)),"-",MAX(Sheet6!L$1:L606)+1)</f>
        <v>-</v>
      </c>
      <c r="M607">
        <f>IF(ISNA(MATCH(Sheet1!F607,{"failed","canceled"},0)),"-",MAX(Sheet6!M$1:M606)+1)</f>
        <v>286</v>
      </c>
    </row>
    <row r="608" spans="1:13" ht="16" x14ac:dyDescent="0.2">
      <c r="A608" s="16" t="str">
        <f>IFERROR(INDEX(Sheet1!F:F,MATCH(ROWS($1:607),$L:$L,0)),"")</f>
        <v>successful</v>
      </c>
      <c r="B608" s="15">
        <f>IFERROR(INDEX(Sheet1!L:L,MATCH(ROWS($1:607),$L:$L,0)),"")</f>
        <v>20</v>
      </c>
      <c r="D608" s="17" t="str">
        <f>IFERROR(INDEX(Sheet1!F:F,MATCH(ROWS($1:607),$M:$M,0)),"")</f>
        <v>failed</v>
      </c>
      <c r="E608">
        <f>IFERROR(INDEX(Sheet1!L:L,MATCH(ROWS($1:607),$M:$M,0)),"")</f>
        <v>2</v>
      </c>
      <c r="L608" t="str">
        <f>IF(ISNA(MATCH(Sheet1!F608,{"successful"},0)),"-",MAX(Sheet6!L$1:L607)+1)</f>
        <v>-</v>
      </c>
      <c r="M608">
        <f>IF(ISNA(MATCH(Sheet1!F608,{"failed","canceled"},0)),"-",MAX(Sheet6!M$1:M607)+1)</f>
        <v>287</v>
      </c>
    </row>
    <row r="609" spans="1:13" ht="16" x14ac:dyDescent="0.2">
      <c r="A609" s="16" t="str">
        <f>IFERROR(INDEX(Sheet1!F:F,MATCH(ROWS($1:608),$L:$L,0)),"")</f>
        <v>successful</v>
      </c>
      <c r="B609" s="15">
        <f>IFERROR(INDEX(Sheet1!L:L,MATCH(ROWS($1:608),$L:$L,0)),"")</f>
        <v>70</v>
      </c>
      <c r="D609" s="17" t="str">
        <f>IFERROR(INDEX(Sheet1!F:F,MATCH(ROWS($1:608),$M:$M,0)),"")</f>
        <v>failed</v>
      </c>
      <c r="E609">
        <f>IFERROR(INDEX(Sheet1!L:L,MATCH(ROWS($1:608),$M:$M,0)),"")</f>
        <v>0</v>
      </c>
      <c r="L609" t="str">
        <f>IF(ISNA(MATCH(Sheet1!F609,{"successful"},0)),"-",MAX(Sheet6!L$1:L608)+1)</f>
        <v>-</v>
      </c>
      <c r="M609">
        <f>IF(ISNA(MATCH(Sheet1!F609,{"failed","canceled"},0)),"-",MAX(Sheet6!M$1:M608)+1)</f>
        <v>288</v>
      </c>
    </row>
    <row r="610" spans="1:13" ht="16" x14ac:dyDescent="0.2">
      <c r="A610" s="16" t="str">
        <f>IFERROR(INDEX(Sheet1!F:F,MATCH(ROWS($1:609),$L:$L,0)),"")</f>
        <v>successful</v>
      </c>
      <c r="B610" s="15">
        <f>IFERROR(INDEX(Sheet1!L:L,MATCH(ROWS($1:609),$L:$L,0)),"")</f>
        <v>16</v>
      </c>
      <c r="D610" s="17" t="str">
        <f>IFERROR(INDEX(Sheet1!F:F,MATCH(ROWS($1:609),$M:$M,0)),"")</f>
        <v>failed</v>
      </c>
      <c r="E610">
        <f>IFERROR(INDEX(Sheet1!L:L,MATCH(ROWS($1:609),$M:$M,0)),"")</f>
        <v>147</v>
      </c>
      <c r="L610" t="str">
        <f>IF(ISNA(MATCH(Sheet1!F610,{"successful"},0)),"-",MAX(Sheet6!L$1:L609)+1)</f>
        <v>-</v>
      </c>
      <c r="M610">
        <f>IF(ISNA(MATCH(Sheet1!F610,{"failed","canceled"},0)),"-",MAX(Sheet6!M$1:M609)+1)</f>
        <v>289</v>
      </c>
    </row>
    <row r="611" spans="1:13" ht="16" x14ac:dyDescent="0.2">
      <c r="A611" s="16" t="str">
        <f>IFERROR(INDEX(Sheet1!F:F,MATCH(ROWS($1:610),$L:$L,0)),"")</f>
        <v>successful</v>
      </c>
      <c r="B611" s="15">
        <f>IFERROR(INDEX(Sheet1!L:L,MATCH(ROWS($1:610),$L:$L,0)),"")</f>
        <v>52</v>
      </c>
      <c r="D611" s="17" t="str">
        <f>IFERROR(INDEX(Sheet1!F:F,MATCH(ROWS($1:610),$M:$M,0)),"")</f>
        <v>failed</v>
      </c>
      <c r="E611">
        <f>IFERROR(INDEX(Sheet1!L:L,MATCH(ROWS($1:610),$M:$M,0)),"")</f>
        <v>49</v>
      </c>
      <c r="L611" t="str">
        <f>IF(ISNA(MATCH(Sheet1!F611,{"successful"},0)),"-",MAX(Sheet6!L$1:L610)+1)</f>
        <v>-</v>
      </c>
      <c r="M611">
        <f>IF(ISNA(MATCH(Sheet1!F611,{"failed","canceled"},0)),"-",MAX(Sheet6!M$1:M610)+1)</f>
        <v>290</v>
      </c>
    </row>
    <row r="612" spans="1:13" ht="16" x14ac:dyDescent="0.2">
      <c r="A612" s="16" t="str">
        <f>IFERROR(INDEX(Sheet1!F:F,MATCH(ROWS($1:611),$L:$L,0)),"")</f>
        <v>successful</v>
      </c>
      <c r="B612" s="15">
        <f>IFERROR(INDEX(Sheet1!L:L,MATCH(ROWS($1:611),$L:$L,0)),"")</f>
        <v>66</v>
      </c>
      <c r="D612" s="17" t="str">
        <f>IFERROR(INDEX(Sheet1!F:F,MATCH(ROWS($1:611),$M:$M,0)),"")</f>
        <v>failed</v>
      </c>
      <c r="E612">
        <f>IFERROR(INDEX(Sheet1!L:L,MATCH(ROWS($1:611),$M:$M,0)),"")</f>
        <v>1</v>
      </c>
      <c r="L612" t="str">
        <f>IF(ISNA(MATCH(Sheet1!F612,{"successful"},0)),"-",MAX(Sheet6!L$1:L611)+1)</f>
        <v>-</v>
      </c>
      <c r="M612">
        <f>IF(ISNA(MATCH(Sheet1!F612,{"failed","canceled"},0)),"-",MAX(Sheet6!M$1:M611)+1)</f>
        <v>291</v>
      </c>
    </row>
    <row r="613" spans="1:13" ht="16" x14ac:dyDescent="0.2">
      <c r="A613" s="16" t="str">
        <f>IFERROR(INDEX(Sheet1!F:F,MATCH(ROWS($1:612),$L:$L,0)),"")</f>
        <v>successful</v>
      </c>
      <c r="B613" s="15">
        <f>IFERROR(INDEX(Sheet1!L:L,MATCH(ROWS($1:612),$L:$L,0)),"")</f>
        <v>109</v>
      </c>
      <c r="D613" s="17" t="str">
        <f>IFERROR(INDEX(Sheet1!F:F,MATCH(ROWS($1:612),$M:$M,0)),"")</f>
        <v>failed</v>
      </c>
      <c r="E613">
        <f>IFERROR(INDEX(Sheet1!L:L,MATCH(ROWS($1:612),$M:$M,0)),"")</f>
        <v>2</v>
      </c>
      <c r="L613" t="str">
        <f>IF(ISNA(MATCH(Sheet1!F613,{"successful"},0)),"-",MAX(Sheet6!L$1:L612)+1)</f>
        <v>-</v>
      </c>
      <c r="M613">
        <f>IF(ISNA(MATCH(Sheet1!F613,{"failed","canceled"},0)),"-",MAX(Sheet6!M$1:M612)+1)</f>
        <v>292</v>
      </c>
    </row>
    <row r="614" spans="1:13" ht="16" x14ac:dyDescent="0.2">
      <c r="A614" s="16" t="str">
        <f>IFERROR(INDEX(Sheet1!F:F,MATCH(ROWS($1:613),$L:$L,0)),"")</f>
        <v>successful</v>
      </c>
      <c r="B614" s="15">
        <f>IFERROR(INDEX(Sheet1!L:L,MATCH(ROWS($1:613),$L:$L,0)),"")</f>
        <v>168</v>
      </c>
      <c r="D614" s="17" t="str">
        <f>IFERROR(INDEX(Sheet1!F:F,MATCH(ROWS($1:613),$M:$M,0)),"")</f>
        <v>failed</v>
      </c>
      <c r="E614">
        <f>IFERROR(INDEX(Sheet1!L:L,MATCH(ROWS($1:613),$M:$M,0)),"")</f>
        <v>7</v>
      </c>
      <c r="L614" t="str">
        <f>IF(ISNA(MATCH(Sheet1!F614,{"successful"},0)),"-",MAX(Sheet6!L$1:L613)+1)</f>
        <v>-</v>
      </c>
      <c r="M614">
        <f>IF(ISNA(MATCH(Sheet1!F614,{"failed","canceled"},0)),"-",MAX(Sheet6!M$1:M613)+1)</f>
        <v>293</v>
      </c>
    </row>
    <row r="615" spans="1:13" ht="16" x14ac:dyDescent="0.2">
      <c r="A615" s="16" t="str">
        <f>IFERROR(INDEX(Sheet1!F:F,MATCH(ROWS($1:614),$L:$L,0)),"")</f>
        <v>successful</v>
      </c>
      <c r="B615" s="15">
        <f>IFERROR(INDEX(Sheet1!L:L,MATCH(ROWS($1:614),$L:$L,0)),"")</f>
        <v>31</v>
      </c>
      <c r="D615" s="17" t="str">
        <f>IFERROR(INDEX(Sheet1!F:F,MATCH(ROWS($1:614),$M:$M,0)),"")</f>
        <v>failed</v>
      </c>
      <c r="E615">
        <f>IFERROR(INDEX(Sheet1!L:L,MATCH(ROWS($1:614),$M:$M,0)),"")</f>
        <v>4</v>
      </c>
      <c r="L615" t="str">
        <f>IF(ISNA(MATCH(Sheet1!F615,{"successful"},0)),"-",MAX(Sheet6!L$1:L614)+1)</f>
        <v>-</v>
      </c>
      <c r="M615">
        <f>IF(ISNA(MATCH(Sheet1!F615,{"failed","canceled"},0)),"-",MAX(Sheet6!M$1:M614)+1)</f>
        <v>294</v>
      </c>
    </row>
    <row r="616" spans="1:13" ht="16" x14ac:dyDescent="0.2">
      <c r="A616" s="16" t="str">
        <f>IFERROR(INDEX(Sheet1!F:F,MATCH(ROWS($1:615),$L:$L,0)),"")</f>
        <v>successful</v>
      </c>
      <c r="B616" s="15">
        <f>IFERROR(INDEX(Sheet1!L:L,MATCH(ROWS($1:615),$L:$L,0)),"")</f>
        <v>133</v>
      </c>
      <c r="D616" s="17" t="str">
        <f>IFERROR(INDEX(Sheet1!F:F,MATCH(ROWS($1:615),$M:$M,0)),"")</f>
        <v>failed</v>
      </c>
      <c r="E616">
        <f>IFERROR(INDEX(Sheet1!L:L,MATCH(ROWS($1:615),$M:$M,0)),"")</f>
        <v>27</v>
      </c>
      <c r="L616" t="str">
        <f>IF(ISNA(MATCH(Sheet1!F616,{"successful"},0)),"-",MAX(Sheet6!L$1:L615)+1)</f>
        <v>-</v>
      </c>
      <c r="M616">
        <f>IF(ISNA(MATCH(Sheet1!F616,{"failed","canceled"},0)),"-",MAX(Sheet6!M$1:M615)+1)</f>
        <v>295</v>
      </c>
    </row>
    <row r="617" spans="1:13" ht="16" x14ac:dyDescent="0.2">
      <c r="A617" s="16" t="str">
        <f>IFERROR(INDEX(Sheet1!F:F,MATCH(ROWS($1:616),$L:$L,0)),"")</f>
        <v>successful</v>
      </c>
      <c r="B617" s="15">
        <f>IFERROR(INDEX(Sheet1!L:L,MATCH(ROWS($1:616),$L:$L,0)),"")</f>
        <v>151</v>
      </c>
      <c r="D617" s="17" t="str">
        <f>IFERROR(INDEX(Sheet1!F:F,MATCH(ROWS($1:616),$M:$M,0)),"")</f>
        <v>failed</v>
      </c>
      <c r="E617">
        <f>IFERROR(INDEX(Sheet1!L:L,MATCH(ROWS($1:616),$M:$M,0)),"")</f>
        <v>94</v>
      </c>
      <c r="L617" t="str">
        <f>IF(ISNA(MATCH(Sheet1!F617,{"successful"},0)),"-",MAX(Sheet6!L$1:L616)+1)</f>
        <v>-</v>
      </c>
      <c r="M617">
        <f>IF(ISNA(MATCH(Sheet1!F617,{"failed","canceled"},0)),"-",MAX(Sheet6!M$1:M616)+1)</f>
        <v>296</v>
      </c>
    </row>
    <row r="618" spans="1:13" ht="16" x14ac:dyDescent="0.2">
      <c r="A618" s="16" t="str">
        <f>IFERROR(INDEX(Sheet1!F:F,MATCH(ROWS($1:617),$L:$L,0)),"")</f>
        <v>successful</v>
      </c>
      <c r="B618" s="15">
        <f>IFERROR(INDEX(Sheet1!L:L,MATCH(ROWS($1:617),$L:$L,0)),"")</f>
        <v>5</v>
      </c>
      <c r="D618" s="17" t="str">
        <f>IFERROR(INDEX(Sheet1!F:F,MATCH(ROWS($1:617),$M:$M,0)),"")</f>
        <v>failed</v>
      </c>
      <c r="E618">
        <f>IFERROR(INDEX(Sheet1!L:L,MATCH(ROWS($1:617),$M:$M,0)),"")</f>
        <v>29</v>
      </c>
      <c r="L618" t="str">
        <f>IF(ISNA(MATCH(Sheet1!F618,{"successful"},0)),"-",MAX(Sheet6!L$1:L617)+1)</f>
        <v>-</v>
      </c>
      <c r="M618">
        <f>IF(ISNA(MATCH(Sheet1!F618,{"failed","canceled"},0)),"-",MAX(Sheet6!M$1:M617)+1)</f>
        <v>297</v>
      </c>
    </row>
    <row r="619" spans="1:13" ht="16" x14ac:dyDescent="0.2">
      <c r="A619" s="16" t="str">
        <f>IFERROR(INDEX(Sheet1!F:F,MATCH(ROWS($1:618),$L:$L,0)),"")</f>
        <v>successful</v>
      </c>
      <c r="B619" s="15">
        <f>IFERROR(INDEX(Sheet1!L:L,MATCH(ROWS($1:618),$L:$L,0)),"")</f>
        <v>73</v>
      </c>
      <c r="D619" s="17" t="str">
        <f>IFERROR(INDEX(Sheet1!F:F,MATCH(ROWS($1:618),$M:$M,0)),"")</f>
        <v>failed</v>
      </c>
      <c r="E619">
        <f>IFERROR(INDEX(Sheet1!L:L,MATCH(ROWS($1:618),$M:$M,0)),"")</f>
        <v>7</v>
      </c>
      <c r="L619" t="str">
        <f>IF(ISNA(MATCH(Sheet1!F619,{"successful"},0)),"-",MAX(Sheet6!L$1:L618)+1)</f>
        <v>-</v>
      </c>
      <c r="M619">
        <f>IF(ISNA(MATCH(Sheet1!F619,{"failed","canceled"},0)),"-",MAX(Sheet6!M$1:M618)+1)</f>
        <v>298</v>
      </c>
    </row>
    <row r="620" spans="1:13" ht="16" x14ac:dyDescent="0.2">
      <c r="A620" s="16" t="str">
        <f>IFERROR(INDEX(Sheet1!F:F,MATCH(ROWS($1:619),$L:$L,0)),"")</f>
        <v>successful</v>
      </c>
      <c r="B620" s="15">
        <f>IFERROR(INDEX(Sheet1!L:L,MATCH(ROWS($1:619),$L:$L,0)),"")</f>
        <v>148</v>
      </c>
      <c r="D620" s="17" t="str">
        <f>IFERROR(INDEX(Sheet1!F:F,MATCH(ROWS($1:619),$M:$M,0)),"")</f>
        <v>failed</v>
      </c>
      <c r="E620">
        <f>IFERROR(INDEX(Sheet1!L:L,MATCH(ROWS($1:619),$M:$M,0)),"")</f>
        <v>22</v>
      </c>
      <c r="L620" t="str">
        <f>IF(ISNA(MATCH(Sheet1!F620,{"successful"},0)),"-",MAX(Sheet6!L$1:L619)+1)</f>
        <v>-</v>
      </c>
      <c r="M620">
        <f>IF(ISNA(MATCH(Sheet1!F620,{"failed","canceled"},0)),"-",MAX(Sheet6!M$1:M619)+1)</f>
        <v>299</v>
      </c>
    </row>
    <row r="621" spans="1:13" ht="16" x14ac:dyDescent="0.2">
      <c r="A621" s="16" t="str">
        <f>IFERROR(INDEX(Sheet1!F:F,MATCH(ROWS($1:620),$L:$L,0)),"")</f>
        <v>successful</v>
      </c>
      <c r="B621" s="15">
        <f>IFERROR(INDEX(Sheet1!L:L,MATCH(ROWS($1:620),$L:$L,0)),"")</f>
        <v>93</v>
      </c>
      <c r="D621" s="17" t="str">
        <f>IFERROR(INDEX(Sheet1!F:F,MATCH(ROWS($1:620),$M:$M,0)),"")</f>
        <v>failed</v>
      </c>
      <c r="E621">
        <f>IFERROR(INDEX(Sheet1!L:L,MATCH(ROWS($1:620),$M:$M,0)),"")</f>
        <v>1</v>
      </c>
      <c r="L621" t="str">
        <f>IF(ISNA(MATCH(Sheet1!F621,{"successful"},0)),"-",MAX(Sheet6!L$1:L620)+1)</f>
        <v>-</v>
      </c>
      <c r="M621">
        <f>IF(ISNA(MATCH(Sheet1!F621,{"failed","canceled"},0)),"-",MAX(Sheet6!M$1:M620)+1)</f>
        <v>300</v>
      </c>
    </row>
    <row r="622" spans="1:13" ht="16" x14ac:dyDescent="0.2">
      <c r="A622" s="16" t="str">
        <f>IFERROR(INDEX(Sheet1!F:F,MATCH(ROWS($1:621),$L:$L,0)),"")</f>
        <v>successful</v>
      </c>
      <c r="B622" s="15">
        <f>IFERROR(INDEX(Sheet1!L:L,MATCH(ROWS($1:621),$L:$L,0)),"")</f>
        <v>63</v>
      </c>
      <c r="D622" s="17" t="str">
        <f>IFERROR(INDEX(Sheet1!F:F,MATCH(ROWS($1:621),$M:$M,0)),"")</f>
        <v>failed</v>
      </c>
      <c r="E622">
        <f>IFERROR(INDEX(Sheet1!L:L,MATCH(ROWS($1:621),$M:$M,0)),"")</f>
        <v>10</v>
      </c>
      <c r="L622" t="str">
        <f>IF(ISNA(MATCH(Sheet1!F622,{"successful"},0)),"-",MAX(Sheet6!L$1:L621)+1)</f>
        <v>-</v>
      </c>
      <c r="M622">
        <f>IF(ISNA(MATCH(Sheet1!F622,{"failed","canceled"},0)),"-",MAX(Sheet6!M$1:M621)+1)</f>
        <v>301</v>
      </c>
    </row>
    <row r="623" spans="1:13" ht="16" x14ac:dyDescent="0.2">
      <c r="A623" s="16" t="str">
        <f>IFERROR(INDEX(Sheet1!F:F,MATCH(ROWS($1:622),$L:$L,0)),"")</f>
        <v>successful</v>
      </c>
      <c r="B623" s="15">
        <f>IFERROR(INDEX(Sheet1!L:L,MATCH(ROWS($1:622),$L:$L,0)),"")</f>
        <v>134</v>
      </c>
      <c r="D623" s="17" t="str">
        <f>IFERROR(INDEX(Sheet1!F:F,MATCH(ROWS($1:622),$M:$M,0)),"")</f>
        <v>failed</v>
      </c>
      <c r="E623">
        <f>IFERROR(INDEX(Sheet1!L:L,MATCH(ROWS($1:622),$M:$M,0)),"")</f>
        <v>6</v>
      </c>
      <c r="L623" t="str">
        <f>IF(ISNA(MATCH(Sheet1!F623,{"successful"},0)),"-",MAX(Sheet6!L$1:L622)+1)</f>
        <v>-</v>
      </c>
      <c r="M623">
        <f>IF(ISNA(MATCH(Sheet1!F623,{"failed","canceled"},0)),"-",MAX(Sheet6!M$1:M622)+1)</f>
        <v>302</v>
      </c>
    </row>
    <row r="624" spans="1:13" ht="16" x14ac:dyDescent="0.2">
      <c r="A624" s="16" t="str">
        <f>IFERROR(INDEX(Sheet1!F:F,MATCH(ROWS($1:623),$L:$L,0)),"")</f>
        <v>successful</v>
      </c>
      <c r="B624" s="15">
        <f>IFERROR(INDEX(Sheet1!L:L,MATCH(ROWS($1:623),$L:$L,0)),"")</f>
        <v>14</v>
      </c>
      <c r="D624" s="17" t="str">
        <f>IFERROR(INDEX(Sheet1!F:F,MATCH(ROWS($1:623),$M:$M,0)),"")</f>
        <v>failed</v>
      </c>
      <c r="E624">
        <f>IFERROR(INDEX(Sheet1!L:L,MATCH(ROWS($1:623),$M:$M,0)),"")</f>
        <v>24</v>
      </c>
      <c r="L624" t="str">
        <f>IF(ISNA(MATCH(Sheet1!F624,{"successful"},0)),"-",MAX(Sheet6!L$1:L623)+1)</f>
        <v>-</v>
      </c>
      <c r="M624">
        <f>IF(ISNA(MATCH(Sheet1!F624,{"failed","canceled"},0)),"-",MAX(Sheet6!M$1:M623)+1)</f>
        <v>303</v>
      </c>
    </row>
    <row r="625" spans="1:13" ht="16" x14ac:dyDescent="0.2">
      <c r="A625" s="16" t="str">
        <f>IFERROR(INDEX(Sheet1!F:F,MATCH(ROWS($1:624),$L:$L,0)),"")</f>
        <v>successful</v>
      </c>
      <c r="B625" s="15">
        <f>IFERROR(INDEX(Sheet1!L:L,MATCH(ROWS($1:624),$L:$L,0)),"")</f>
        <v>78</v>
      </c>
      <c r="D625" s="17" t="str">
        <f>IFERROR(INDEX(Sheet1!F:F,MATCH(ROWS($1:624),$M:$M,0)),"")</f>
        <v>failed</v>
      </c>
      <c r="E625">
        <f>IFERROR(INDEX(Sheet1!L:L,MATCH(ROWS($1:624),$M:$M,0)),"")</f>
        <v>15</v>
      </c>
      <c r="L625" t="str">
        <f>IF(ISNA(MATCH(Sheet1!F625,{"successful"},0)),"-",MAX(Sheet6!L$1:L624)+1)</f>
        <v>-</v>
      </c>
      <c r="M625">
        <f>IF(ISNA(MATCH(Sheet1!F625,{"failed","canceled"},0)),"-",MAX(Sheet6!M$1:M624)+1)</f>
        <v>304</v>
      </c>
    </row>
    <row r="626" spans="1:13" ht="16" x14ac:dyDescent="0.2">
      <c r="A626" s="16" t="str">
        <f>IFERROR(INDEX(Sheet1!F:F,MATCH(ROWS($1:625),$L:$L,0)),"")</f>
        <v>successful</v>
      </c>
      <c r="B626" s="15">
        <f>IFERROR(INDEX(Sheet1!L:L,MATCH(ROWS($1:625),$L:$L,0)),"")</f>
        <v>112</v>
      </c>
      <c r="D626" s="17" t="str">
        <f>IFERROR(INDEX(Sheet1!F:F,MATCH(ROWS($1:625),$M:$M,0)),"")</f>
        <v>failed</v>
      </c>
      <c r="E626">
        <f>IFERROR(INDEX(Sheet1!L:L,MATCH(ROWS($1:625),$M:$M,0)),"")</f>
        <v>37</v>
      </c>
      <c r="L626" t="str">
        <f>IF(ISNA(MATCH(Sheet1!F626,{"successful"},0)),"-",MAX(Sheet6!L$1:L625)+1)</f>
        <v>-</v>
      </c>
      <c r="M626">
        <f>IF(ISNA(MATCH(Sheet1!F626,{"failed","canceled"},0)),"-",MAX(Sheet6!M$1:M625)+1)</f>
        <v>305</v>
      </c>
    </row>
    <row r="627" spans="1:13" ht="16" x14ac:dyDescent="0.2">
      <c r="A627" s="16" t="str">
        <f>IFERROR(INDEX(Sheet1!F:F,MATCH(ROWS($1:626),$L:$L,0)),"")</f>
        <v>successful</v>
      </c>
      <c r="B627" s="15">
        <f>IFERROR(INDEX(Sheet1!L:L,MATCH(ROWS($1:626),$L:$L,0)),"")</f>
        <v>34</v>
      </c>
      <c r="D627" s="17" t="str">
        <f>IFERROR(INDEX(Sheet1!F:F,MATCH(ROWS($1:626),$M:$M,0)),"")</f>
        <v>failed</v>
      </c>
      <c r="E627">
        <f>IFERROR(INDEX(Sheet1!L:L,MATCH(ROWS($1:626),$M:$M,0)),"")</f>
        <v>20</v>
      </c>
      <c r="L627" t="str">
        <f>IF(ISNA(MATCH(Sheet1!F627,{"successful"},0)),"-",MAX(Sheet6!L$1:L626)+1)</f>
        <v>-</v>
      </c>
      <c r="M627">
        <f>IF(ISNA(MATCH(Sheet1!F627,{"failed","canceled"},0)),"-",MAX(Sheet6!M$1:M626)+1)</f>
        <v>306</v>
      </c>
    </row>
    <row r="628" spans="1:13" ht="16" x14ac:dyDescent="0.2">
      <c r="A628" s="16" t="str">
        <f>IFERROR(INDEX(Sheet1!F:F,MATCH(ROWS($1:627),$L:$L,0)),"")</f>
        <v>successful</v>
      </c>
      <c r="B628" s="15">
        <f>IFERROR(INDEX(Sheet1!L:L,MATCH(ROWS($1:627),$L:$L,0)),"")</f>
        <v>19</v>
      </c>
      <c r="D628" s="17" t="str">
        <f>IFERROR(INDEX(Sheet1!F:F,MATCH(ROWS($1:627),$M:$M,0)),"")</f>
        <v>failed</v>
      </c>
      <c r="E628">
        <f>IFERROR(INDEX(Sheet1!L:L,MATCH(ROWS($1:627),$M:$M,0)),"")</f>
        <v>7</v>
      </c>
      <c r="L628" t="str">
        <f>IF(ISNA(MATCH(Sheet1!F628,{"successful"},0)),"-",MAX(Sheet6!L$1:L627)+1)</f>
        <v>-</v>
      </c>
      <c r="M628">
        <f>IF(ISNA(MATCH(Sheet1!F628,{"failed","canceled"},0)),"-",MAX(Sheet6!M$1:M627)+1)</f>
        <v>307</v>
      </c>
    </row>
    <row r="629" spans="1:13" ht="16" x14ac:dyDescent="0.2">
      <c r="A629" s="16" t="str">
        <f>IFERROR(INDEX(Sheet1!F:F,MATCH(ROWS($1:628),$L:$L,0)),"")</f>
        <v>successful</v>
      </c>
      <c r="B629" s="15">
        <f>IFERROR(INDEX(Sheet1!L:L,MATCH(ROWS($1:628),$L:$L,0)),"")</f>
        <v>13</v>
      </c>
      <c r="D629" s="17" t="str">
        <f>IFERROR(INDEX(Sheet1!F:F,MATCH(ROWS($1:628),$M:$M,0)),"")</f>
        <v>failed</v>
      </c>
      <c r="E629">
        <f>IFERROR(INDEX(Sheet1!L:L,MATCH(ROWS($1:628),$M:$M,0)),"")</f>
        <v>0</v>
      </c>
      <c r="L629" t="str">
        <f>IF(ISNA(MATCH(Sheet1!F629,{"successful"},0)),"-",MAX(Sheet6!L$1:L628)+1)</f>
        <v>-</v>
      </c>
      <c r="M629">
        <f>IF(ISNA(MATCH(Sheet1!F629,{"failed","canceled"},0)),"-",MAX(Sheet6!M$1:M628)+1)</f>
        <v>308</v>
      </c>
    </row>
    <row r="630" spans="1:13" ht="16" x14ac:dyDescent="0.2">
      <c r="A630" s="16" t="str">
        <f>IFERROR(INDEX(Sheet1!F:F,MATCH(ROWS($1:629),$L:$L,0)),"")</f>
        <v>successful</v>
      </c>
      <c r="B630" s="15">
        <f>IFERROR(INDEX(Sheet1!L:L,MATCH(ROWS($1:629),$L:$L,0)),"")</f>
        <v>104</v>
      </c>
      <c r="D630" s="17" t="str">
        <f>IFERROR(INDEX(Sheet1!F:F,MATCH(ROWS($1:629),$M:$M,0)),"")</f>
        <v>failed</v>
      </c>
      <c r="E630">
        <f>IFERROR(INDEX(Sheet1!L:L,MATCH(ROWS($1:629),$M:$M,0)),"")</f>
        <v>21</v>
      </c>
      <c r="L630" t="str">
        <f>IF(ISNA(MATCH(Sheet1!F630,{"successful"},0)),"-",MAX(Sheet6!L$1:L629)+1)</f>
        <v>-</v>
      </c>
      <c r="M630">
        <f>IF(ISNA(MATCH(Sheet1!F630,{"failed","canceled"},0)),"-",MAX(Sheet6!M$1:M629)+1)</f>
        <v>309</v>
      </c>
    </row>
    <row r="631" spans="1:13" ht="16" x14ac:dyDescent="0.2">
      <c r="A631" s="16" t="str">
        <f>IFERROR(INDEX(Sheet1!F:F,MATCH(ROWS($1:630),$L:$L,0)),"")</f>
        <v>successful</v>
      </c>
      <c r="B631" s="15">
        <f>IFERROR(INDEX(Sheet1!L:L,MATCH(ROWS($1:630),$L:$L,0)),"")</f>
        <v>52</v>
      </c>
      <c r="D631" s="17" t="str">
        <f>IFERROR(INDEX(Sheet1!F:F,MATCH(ROWS($1:630),$M:$M,0)),"")</f>
        <v>failed</v>
      </c>
      <c r="E631">
        <f>IFERROR(INDEX(Sheet1!L:L,MATCH(ROWS($1:630),$M:$M,0)),"")</f>
        <v>3</v>
      </c>
      <c r="L631" t="str">
        <f>IF(ISNA(MATCH(Sheet1!F631,{"successful"},0)),"-",MAX(Sheet6!L$1:L630)+1)</f>
        <v>-</v>
      </c>
      <c r="M631">
        <f>IF(ISNA(MATCH(Sheet1!F631,{"failed","canceled"},0)),"-",MAX(Sheet6!M$1:M630)+1)</f>
        <v>310</v>
      </c>
    </row>
    <row r="632" spans="1:13" ht="16" x14ac:dyDescent="0.2">
      <c r="A632" s="16" t="str">
        <f>IFERROR(INDEX(Sheet1!F:F,MATCH(ROWS($1:631),$L:$L,0)),"")</f>
        <v>successful</v>
      </c>
      <c r="B632" s="15">
        <f>IFERROR(INDEX(Sheet1!L:L,MATCH(ROWS($1:631),$L:$L,0)),"")</f>
        <v>17</v>
      </c>
      <c r="D632" s="17" t="str">
        <f>IFERROR(INDEX(Sheet1!F:F,MATCH(ROWS($1:631),$M:$M,0)),"")</f>
        <v>failed</v>
      </c>
      <c r="E632">
        <f>IFERROR(INDEX(Sheet1!L:L,MATCH(ROWS($1:631),$M:$M,0)),"")</f>
        <v>11</v>
      </c>
      <c r="L632" t="str">
        <f>IF(ISNA(MATCH(Sheet1!F632,{"successful"},0)),"-",MAX(Sheet6!L$1:L631)+1)</f>
        <v>-</v>
      </c>
      <c r="M632">
        <f>IF(ISNA(MATCH(Sheet1!F632,{"failed","canceled"},0)),"-",MAX(Sheet6!M$1:M631)+1)</f>
        <v>311</v>
      </c>
    </row>
    <row r="633" spans="1:13" ht="16" x14ac:dyDescent="0.2">
      <c r="A633" s="16" t="str">
        <f>IFERROR(INDEX(Sheet1!F:F,MATCH(ROWS($1:632),$L:$L,0)),"")</f>
        <v>successful</v>
      </c>
      <c r="B633" s="15">
        <f>IFERROR(INDEX(Sheet1!L:L,MATCH(ROWS($1:632),$L:$L,0)),"")</f>
        <v>82</v>
      </c>
      <c r="D633" s="17" t="str">
        <f>IFERROR(INDEX(Sheet1!F:F,MATCH(ROWS($1:632),$M:$M,0)),"")</f>
        <v>failed</v>
      </c>
      <c r="E633">
        <f>IFERROR(INDEX(Sheet1!L:L,MATCH(ROWS($1:632),$M:$M,0)),"")</f>
        <v>1</v>
      </c>
      <c r="L633" t="str">
        <f>IF(ISNA(MATCH(Sheet1!F633,{"successful"},0)),"-",MAX(Sheet6!L$1:L632)+1)</f>
        <v>-</v>
      </c>
      <c r="M633">
        <f>IF(ISNA(MATCH(Sheet1!F633,{"failed","canceled"},0)),"-",MAX(Sheet6!M$1:M632)+1)</f>
        <v>312</v>
      </c>
    </row>
    <row r="634" spans="1:13" ht="16" x14ac:dyDescent="0.2">
      <c r="A634" s="16" t="str">
        <f>IFERROR(INDEX(Sheet1!F:F,MATCH(ROWS($1:633),$L:$L,0)),"")</f>
        <v>successful</v>
      </c>
      <c r="B634" s="15">
        <f>IFERROR(INDEX(Sheet1!L:L,MATCH(ROWS($1:633),$L:$L,0)),"")</f>
        <v>73</v>
      </c>
      <c r="D634" s="17" t="str">
        <f>IFERROR(INDEX(Sheet1!F:F,MATCH(ROWS($1:633),$M:$M,0)),"")</f>
        <v>failed</v>
      </c>
      <c r="E634">
        <f>IFERROR(INDEX(Sheet1!L:L,MATCH(ROWS($1:633),$M:$M,0)),"")</f>
        <v>312</v>
      </c>
      <c r="L634" t="str">
        <f>IF(ISNA(MATCH(Sheet1!F634,{"successful"},0)),"-",MAX(Sheet6!L$1:L633)+1)</f>
        <v>-</v>
      </c>
      <c r="M634">
        <f>IF(ISNA(MATCH(Sheet1!F634,{"failed","canceled"},0)),"-",MAX(Sheet6!M$1:M633)+1)</f>
        <v>313</v>
      </c>
    </row>
    <row r="635" spans="1:13" ht="16" x14ac:dyDescent="0.2">
      <c r="A635" s="16" t="str">
        <f>IFERROR(INDEX(Sheet1!F:F,MATCH(ROWS($1:634),$L:$L,0)),"")</f>
        <v>successful</v>
      </c>
      <c r="B635" s="15">
        <f>IFERROR(INDEX(Sheet1!L:L,MATCH(ROWS($1:634),$L:$L,0)),"")</f>
        <v>158</v>
      </c>
      <c r="D635" s="17" t="str">
        <f>IFERROR(INDEX(Sheet1!F:F,MATCH(ROWS($1:634),$M:$M,0)),"")</f>
        <v>failed</v>
      </c>
      <c r="E635">
        <f>IFERROR(INDEX(Sheet1!L:L,MATCH(ROWS($1:634),$M:$M,0)),"")</f>
        <v>1</v>
      </c>
      <c r="L635" t="str">
        <f>IF(ISNA(MATCH(Sheet1!F635,{"successful"},0)),"-",MAX(Sheet6!L$1:L634)+1)</f>
        <v>-</v>
      </c>
      <c r="M635">
        <f>IF(ISNA(MATCH(Sheet1!F635,{"failed","canceled"},0)),"-",MAX(Sheet6!M$1:M634)+1)</f>
        <v>314</v>
      </c>
    </row>
    <row r="636" spans="1:13" ht="16" x14ac:dyDescent="0.2">
      <c r="A636" s="16" t="str">
        <f>IFERROR(INDEX(Sheet1!F:F,MATCH(ROWS($1:635),$L:$L,0)),"")</f>
        <v>successful</v>
      </c>
      <c r="B636" s="15">
        <f>IFERROR(INDEX(Sheet1!L:L,MATCH(ROWS($1:635),$L:$L,0)),"")</f>
        <v>65</v>
      </c>
      <c r="D636" s="17" t="str">
        <f>IFERROR(INDEX(Sheet1!F:F,MATCH(ROWS($1:635),$M:$M,0)),"")</f>
        <v>failed</v>
      </c>
      <c r="E636">
        <f>IFERROR(INDEX(Sheet1!L:L,MATCH(ROWS($1:635),$M:$M,0)),"")</f>
        <v>3</v>
      </c>
      <c r="L636" t="str">
        <f>IF(ISNA(MATCH(Sheet1!F636,{"successful"},0)),"-",MAX(Sheet6!L$1:L635)+1)</f>
        <v>-</v>
      </c>
      <c r="M636">
        <f>IF(ISNA(MATCH(Sheet1!F636,{"failed","canceled"},0)),"-",MAX(Sheet6!M$1:M635)+1)</f>
        <v>315</v>
      </c>
    </row>
    <row r="637" spans="1:13" ht="16" x14ac:dyDescent="0.2">
      <c r="A637" s="16" t="str">
        <f>IFERROR(INDEX(Sheet1!F:F,MATCH(ROWS($1:636),$L:$L,0)),"")</f>
        <v>successful</v>
      </c>
      <c r="B637" s="15">
        <f>IFERROR(INDEX(Sheet1!L:L,MATCH(ROWS($1:636),$L:$L,0)),"")</f>
        <v>184</v>
      </c>
      <c r="D637" s="17" t="str">
        <f>IFERROR(INDEX(Sheet1!F:F,MATCH(ROWS($1:636),$M:$M,0)),"")</f>
        <v>failed</v>
      </c>
      <c r="E637">
        <f>IFERROR(INDEX(Sheet1!L:L,MATCH(ROWS($1:636),$M:$M,0)),"")</f>
        <v>4</v>
      </c>
      <c r="L637" t="str">
        <f>IF(ISNA(MATCH(Sheet1!F637,{"successful"},0)),"-",MAX(Sheet6!L$1:L636)+1)</f>
        <v>-</v>
      </c>
      <c r="M637">
        <f>IF(ISNA(MATCH(Sheet1!F637,{"failed","canceled"},0)),"-",MAX(Sheet6!M$1:M636)+1)</f>
        <v>316</v>
      </c>
    </row>
    <row r="638" spans="1:13" ht="16" x14ac:dyDescent="0.2">
      <c r="A638" s="16" t="str">
        <f>IFERROR(INDEX(Sheet1!F:F,MATCH(ROWS($1:637),$L:$L,0)),"")</f>
        <v>successful</v>
      </c>
      <c r="B638" s="15">
        <f>IFERROR(INDEX(Sheet1!L:L,MATCH(ROWS($1:637),$L:$L,0)),"")</f>
        <v>34</v>
      </c>
      <c r="D638" s="17" t="str">
        <f>IFERROR(INDEX(Sheet1!F:F,MATCH(ROWS($1:637),$M:$M,0)),"")</f>
        <v>failed</v>
      </c>
      <c r="E638">
        <f>IFERROR(INDEX(Sheet1!L:L,MATCH(ROWS($1:637),$M:$M,0)),"")</f>
        <v>10</v>
      </c>
      <c r="L638" t="str">
        <f>IF(ISNA(MATCH(Sheet1!F638,{"successful"},0)),"-",MAX(Sheet6!L$1:L637)+1)</f>
        <v>-</v>
      </c>
      <c r="M638">
        <f>IF(ISNA(MATCH(Sheet1!F638,{"failed","canceled"},0)),"-",MAX(Sheet6!M$1:M637)+1)</f>
        <v>317</v>
      </c>
    </row>
    <row r="639" spans="1:13" ht="16" x14ac:dyDescent="0.2">
      <c r="A639" s="16" t="str">
        <f>IFERROR(INDEX(Sheet1!F:F,MATCH(ROWS($1:638),$L:$L,0)),"")</f>
        <v>successful</v>
      </c>
      <c r="B639" s="15">
        <f>IFERROR(INDEX(Sheet1!L:L,MATCH(ROWS($1:638),$L:$L,0)),"")</f>
        <v>240</v>
      </c>
      <c r="D639" s="17" t="str">
        <f>IFERROR(INDEX(Sheet1!F:F,MATCH(ROWS($1:638),$M:$M,0)),"")</f>
        <v>failed</v>
      </c>
      <c r="E639">
        <f>IFERROR(INDEX(Sheet1!L:L,MATCH(ROWS($1:638),$M:$M,0)),"")</f>
        <v>8</v>
      </c>
      <c r="L639" t="str">
        <f>IF(ISNA(MATCH(Sheet1!F639,{"successful"},0)),"-",MAX(Sheet6!L$1:L638)+1)</f>
        <v>-</v>
      </c>
      <c r="M639">
        <f>IF(ISNA(MATCH(Sheet1!F639,{"failed","canceled"},0)),"-",MAX(Sheet6!M$1:M638)+1)</f>
        <v>318</v>
      </c>
    </row>
    <row r="640" spans="1:13" ht="16" x14ac:dyDescent="0.2">
      <c r="A640" s="16" t="str">
        <f>IFERROR(INDEX(Sheet1!F:F,MATCH(ROWS($1:639),$L:$L,0)),"")</f>
        <v>successful</v>
      </c>
      <c r="B640" s="15">
        <f>IFERROR(INDEX(Sheet1!L:L,MATCH(ROWS($1:639),$L:$L,0)),"")</f>
        <v>113</v>
      </c>
      <c r="D640" s="17" t="str">
        <f>IFERROR(INDEX(Sheet1!F:F,MATCH(ROWS($1:639),$M:$M,0)),"")</f>
        <v>failed</v>
      </c>
      <c r="E640">
        <f>IFERROR(INDEX(Sheet1!L:L,MATCH(ROWS($1:639),$M:$M,0)),"")</f>
        <v>3</v>
      </c>
      <c r="L640" t="str">
        <f>IF(ISNA(MATCH(Sheet1!F640,{"successful"},0)),"-",MAX(Sheet6!L$1:L639)+1)</f>
        <v>-</v>
      </c>
      <c r="M640">
        <f>IF(ISNA(MATCH(Sheet1!F640,{"failed","canceled"},0)),"-",MAX(Sheet6!M$1:M639)+1)</f>
        <v>319</v>
      </c>
    </row>
    <row r="641" spans="1:13" ht="16" x14ac:dyDescent="0.2">
      <c r="A641" s="16" t="str">
        <f>IFERROR(INDEX(Sheet1!F:F,MATCH(ROWS($1:640),$L:$L,0)),"")</f>
        <v>successful</v>
      </c>
      <c r="B641" s="15">
        <f>IFERROR(INDEX(Sheet1!L:L,MATCH(ROWS($1:640),$L:$L,0)),"")</f>
        <v>66</v>
      </c>
      <c r="D641" s="17" t="str">
        <f>IFERROR(INDEX(Sheet1!F:F,MATCH(ROWS($1:640),$M:$M,0)),"")</f>
        <v>failed</v>
      </c>
      <c r="E641">
        <f>IFERROR(INDEX(Sheet1!L:L,MATCH(ROWS($1:640),$M:$M,0)),"")</f>
        <v>1</v>
      </c>
      <c r="L641" t="str">
        <f>IF(ISNA(MATCH(Sheet1!F641,{"successful"},0)),"-",MAX(Sheet6!L$1:L640)+1)</f>
        <v>-</v>
      </c>
      <c r="M641">
        <f>IF(ISNA(MATCH(Sheet1!F641,{"failed","canceled"},0)),"-",MAX(Sheet6!M$1:M640)+1)</f>
        <v>320</v>
      </c>
    </row>
    <row r="642" spans="1:13" ht="16" x14ac:dyDescent="0.2">
      <c r="A642" s="16" t="str">
        <f>IFERROR(INDEX(Sheet1!F:F,MATCH(ROWS($1:641),$L:$L,0)),"")</f>
        <v>successful</v>
      </c>
      <c r="B642" s="15">
        <f>IFERROR(INDEX(Sheet1!L:L,MATCH(ROWS($1:641),$L:$L,0)),"")</f>
        <v>340</v>
      </c>
      <c r="D642" s="17" t="str">
        <f>IFERROR(INDEX(Sheet1!F:F,MATCH(ROWS($1:641),$M:$M,0)),"")</f>
        <v>failed</v>
      </c>
      <c r="E642">
        <f>IFERROR(INDEX(Sheet1!L:L,MATCH(ROWS($1:641),$M:$M,0)),"")</f>
        <v>0</v>
      </c>
      <c r="L642">
        <f>IF(ISNA(MATCH(Sheet1!F642,{"successful"},0)),"-",MAX(Sheet6!L$1:L641)+1)</f>
        <v>321</v>
      </c>
      <c r="M642" t="str">
        <f>IF(ISNA(MATCH(Sheet1!F642,{"failed","canceled"},0)),"-",MAX(Sheet6!M$1:M641)+1)</f>
        <v>-</v>
      </c>
    </row>
    <row r="643" spans="1:13" ht="16" x14ac:dyDescent="0.2">
      <c r="A643" s="16" t="str">
        <f>IFERROR(INDEX(Sheet1!F:F,MATCH(ROWS($1:642),$L:$L,0)),"")</f>
        <v>successful</v>
      </c>
      <c r="B643" s="15">
        <f>IFERROR(INDEX(Sheet1!L:L,MATCH(ROWS($1:642),$L:$L,0)),"")</f>
        <v>150</v>
      </c>
      <c r="D643" s="17" t="str">
        <f>IFERROR(INDEX(Sheet1!F:F,MATCH(ROWS($1:642),$M:$M,0)),"")</f>
        <v>failed</v>
      </c>
      <c r="E643">
        <f>IFERROR(INDEX(Sheet1!L:L,MATCH(ROWS($1:642),$M:$M,0)),"")</f>
        <v>5</v>
      </c>
      <c r="L643">
        <f>IF(ISNA(MATCH(Sheet1!F643,{"successful"},0)),"-",MAX(Sheet6!L$1:L642)+1)</f>
        <v>322</v>
      </c>
      <c r="M643" t="str">
        <f>IF(ISNA(MATCH(Sheet1!F643,{"failed","canceled"},0)),"-",MAX(Sheet6!M$1:M642)+1)</f>
        <v>-</v>
      </c>
    </row>
    <row r="644" spans="1:13" ht="16" x14ac:dyDescent="0.2">
      <c r="A644" s="16" t="str">
        <f>IFERROR(INDEX(Sheet1!F:F,MATCH(ROWS($1:643),$L:$L,0)),"")</f>
        <v>successful</v>
      </c>
      <c r="B644" s="15">
        <f>IFERROR(INDEX(Sheet1!L:L,MATCH(ROWS($1:643),$L:$L,0)),"")</f>
        <v>25</v>
      </c>
      <c r="D644" s="17" t="str">
        <f>IFERROR(INDEX(Sheet1!F:F,MATCH(ROWS($1:643),$M:$M,0)),"")</f>
        <v>failed</v>
      </c>
      <c r="E644">
        <f>IFERROR(INDEX(Sheet1!L:L,MATCH(ROWS($1:643),$M:$M,0)),"")</f>
        <v>0</v>
      </c>
      <c r="L644">
        <f>IF(ISNA(MATCH(Sheet1!F644,{"successful"},0)),"-",MAX(Sheet6!L$1:L643)+1)</f>
        <v>323</v>
      </c>
      <c r="M644" t="str">
        <f>IF(ISNA(MATCH(Sheet1!F644,{"failed","canceled"},0)),"-",MAX(Sheet6!M$1:M643)+1)</f>
        <v>-</v>
      </c>
    </row>
    <row r="645" spans="1:13" ht="16" x14ac:dyDescent="0.2">
      <c r="A645" s="16" t="str">
        <f>IFERROR(INDEX(Sheet1!F:F,MATCH(ROWS($1:644),$L:$L,0)),"")</f>
        <v>successful</v>
      </c>
      <c r="B645" s="15">
        <f>IFERROR(INDEX(Sheet1!L:L,MATCH(ROWS($1:644),$L:$L,0)),"")</f>
        <v>234</v>
      </c>
      <c r="D645" s="17" t="str">
        <f>IFERROR(INDEX(Sheet1!F:F,MATCH(ROWS($1:644),$M:$M,0)),"")</f>
        <v>failed</v>
      </c>
      <c r="E645">
        <f>IFERROR(INDEX(Sheet1!L:L,MATCH(ROWS($1:644),$M:$M,0)),"")</f>
        <v>3</v>
      </c>
      <c r="L645">
        <f>IF(ISNA(MATCH(Sheet1!F645,{"successful"},0)),"-",MAX(Sheet6!L$1:L644)+1)</f>
        <v>324</v>
      </c>
      <c r="M645" t="str">
        <f>IF(ISNA(MATCH(Sheet1!F645,{"failed","canceled"},0)),"-",MAX(Sheet6!M$1:M644)+1)</f>
        <v>-</v>
      </c>
    </row>
    <row r="646" spans="1:13" ht="16" x14ac:dyDescent="0.2">
      <c r="A646" s="16" t="str">
        <f>IFERROR(INDEX(Sheet1!F:F,MATCH(ROWS($1:645),$L:$L,0)),"")</f>
        <v>successful</v>
      </c>
      <c r="B646" s="15">
        <f>IFERROR(INDEX(Sheet1!L:L,MATCH(ROWS($1:645),$L:$L,0)),"")</f>
        <v>2602</v>
      </c>
      <c r="D646" s="17" t="str">
        <f>IFERROR(INDEX(Sheet1!F:F,MATCH(ROWS($1:645),$M:$M,0)),"")</f>
        <v>failed</v>
      </c>
      <c r="E646">
        <f>IFERROR(INDEX(Sheet1!L:L,MATCH(ROWS($1:645),$M:$M,0)),"")</f>
        <v>7</v>
      </c>
      <c r="L646">
        <f>IF(ISNA(MATCH(Sheet1!F646,{"successful"},0)),"-",MAX(Sheet6!L$1:L645)+1)</f>
        <v>325</v>
      </c>
      <c r="M646" t="str">
        <f>IF(ISNA(MATCH(Sheet1!F646,{"failed","canceled"},0)),"-",MAX(Sheet6!M$1:M645)+1)</f>
        <v>-</v>
      </c>
    </row>
    <row r="647" spans="1:13" ht="16" x14ac:dyDescent="0.2">
      <c r="A647" s="16" t="str">
        <f>IFERROR(INDEX(Sheet1!F:F,MATCH(ROWS($1:646),$L:$L,0)),"")</f>
        <v>successful</v>
      </c>
      <c r="B647" s="15">
        <f>IFERROR(INDEX(Sheet1!L:L,MATCH(ROWS($1:646),$L:$L,0)),"")</f>
        <v>248</v>
      </c>
      <c r="D647" s="17" t="str">
        <f>IFERROR(INDEX(Sheet1!F:F,MATCH(ROWS($1:646),$M:$M,0)),"")</f>
        <v>failed</v>
      </c>
      <c r="E647">
        <f>IFERROR(INDEX(Sheet1!L:L,MATCH(ROWS($1:646),$M:$M,0)),"")</f>
        <v>0</v>
      </c>
      <c r="L647">
        <f>IF(ISNA(MATCH(Sheet1!F647,{"successful"},0)),"-",MAX(Sheet6!L$1:L646)+1)</f>
        <v>326</v>
      </c>
      <c r="M647" t="str">
        <f>IF(ISNA(MATCH(Sheet1!F647,{"failed","canceled"},0)),"-",MAX(Sheet6!M$1:M646)+1)</f>
        <v>-</v>
      </c>
    </row>
    <row r="648" spans="1:13" ht="16" x14ac:dyDescent="0.2">
      <c r="A648" s="16" t="str">
        <f>IFERROR(INDEX(Sheet1!F:F,MATCH(ROWS($1:647),$L:$L,0)),"")</f>
        <v>successful</v>
      </c>
      <c r="B648" s="15">
        <f>IFERROR(INDEX(Sheet1!L:L,MATCH(ROWS($1:647),$L:$L,0)),"")</f>
        <v>600</v>
      </c>
      <c r="D648" s="17" t="str">
        <f>IFERROR(INDEX(Sheet1!F:F,MATCH(ROWS($1:647),$M:$M,0)),"")</f>
        <v>failed</v>
      </c>
      <c r="E648">
        <f>IFERROR(INDEX(Sheet1!L:L,MATCH(ROWS($1:647),$M:$M,0)),"")</f>
        <v>2</v>
      </c>
      <c r="L648">
        <f>IF(ISNA(MATCH(Sheet1!F648,{"successful"},0)),"-",MAX(Sheet6!L$1:L647)+1)</f>
        <v>327</v>
      </c>
      <c r="M648" t="str">
        <f>IF(ISNA(MATCH(Sheet1!F648,{"failed","canceled"},0)),"-",MAX(Sheet6!M$1:M647)+1)</f>
        <v>-</v>
      </c>
    </row>
    <row r="649" spans="1:13" ht="16" x14ac:dyDescent="0.2">
      <c r="A649" s="16" t="str">
        <f>IFERROR(INDEX(Sheet1!F:F,MATCH(ROWS($1:648),$L:$L,0)),"")</f>
        <v>successful</v>
      </c>
      <c r="B649" s="15">
        <f>IFERROR(INDEX(Sheet1!L:L,MATCH(ROWS($1:648),$L:$L,0)),"")</f>
        <v>293</v>
      </c>
      <c r="D649" s="17" t="str">
        <f>IFERROR(INDEX(Sheet1!F:F,MATCH(ROWS($1:648),$M:$M,0)),"")</f>
        <v>failed</v>
      </c>
      <c r="E649">
        <f>IFERROR(INDEX(Sheet1!L:L,MATCH(ROWS($1:648),$M:$M,0)),"")</f>
        <v>23</v>
      </c>
      <c r="L649">
        <f>IF(ISNA(MATCH(Sheet1!F649,{"successful"},0)),"-",MAX(Sheet6!L$1:L648)+1)</f>
        <v>328</v>
      </c>
      <c r="M649" t="str">
        <f>IF(ISNA(MATCH(Sheet1!F649,{"failed","canceled"},0)),"-",MAX(Sheet6!M$1:M648)+1)</f>
        <v>-</v>
      </c>
    </row>
    <row r="650" spans="1:13" ht="16" x14ac:dyDescent="0.2">
      <c r="A650" s="16" t="str">
        <f>IFERROR(INDEX(Sheet1!F:F,MATCH(ROWS($1:649),$L:$L,0)),"")</f>
        <v>successful</v>
      </c>
      <c r="B650" s="15">
        <f>IFERROR(INDEX(Sheet1!L:L,MATCH(ROWS($1:649),$L:$L,0)),"")</f>
        <v>321</v>
      </c>
      <c r="D650" s="17" t="str">
        <f>IFERROR(INDEX(Sheet1!F:F,MATCH(ROWS($1:649),$M:$M,0)),"")</f>
        <v>failed</v>
      </c>
      <c r="E650">
        <f>IFERROR(INDEX(Sheet1!L:L,MATCH(ROWS($1:649),$M:$M,0)),"")</f>
        <v>1</v>
      </c>
      <c r="L650">
        <f>IF(ISNA(MATCH(Sheet1!F650,{"successful"},0)),"-",MAX(Sheet6!L$1:L649)+1)</f>
        <v>329</v>
      </c>
      <c r="M650" t="str">
        <f>IF(ISNA(MATCH(Sheet1!F650,{"failed","canceled"},0)),"-",MAX(Sheet6!M$1:M649)+1)</f>
        <v>-</v>
      </c>
    </row>
    <row r="651" spans="1:13" ht="16" x14ac:dyDescent="0.2">
      <c r="A651" s="16" t="str">
        <f>IFERROR(INDEX(Sheet1!F:F,MATCH(ROWS($1:650),$L:$L,0)),"")</f>
        <v>successful</v>
      </c>
      <c r="B651" s="15">
        <f>IFERROR(INDEX(Sheet1!L:L,MATCH(ROWS($1:650),$L:$L,0)),"")</f>
        <v>81</v>
      </c>
      <c r="D651" s="17" t="str">
        <f>IFERROR(INDEX(Sheet1!F:F,MATCH(ROWS($1:650),$M:$M,0)),"")</f>
        <v>failed</v>
      </c>
      <c r="E651">
        <f>IFERROR(INDEX(Sheet1!L:L,MATCH(ROWS($1:650),$M:$M,0)),"")</f>
        <v>2</v>
      </c>
      <c r="L651">
        <f>IF(ISNA(MATCH(Sheet1!F651,{"successful"},0)),"-",MAX(Sheet6!L$1:L650)+1)</f>
        <v>330</v>
      </c>
      <c r="M651" t="str">
        <f>IF(ISNA(MATCH(Sheet1!F651,{"failed","canceled"},0)),"-",MAX(Sheet6!M$1:M650)+1)</f>
        <v>-</v>
      </c>
    </row>
    <row r="652" spans="1:13" ht="16" x14ac:dyDescent="0.2">
      <c r="A652" s="16" t="str">
        <f>IFERROR(INDEX(Sheet1!F:F,MATCH(ROWS($1:651),$L:$L,0)),"")</f>
        <v>successful</v>
      </c>
      <c r="B652" s="15">
        <f>IFERROR(INDEX(Sheet1!L:L,MATCH(ROWS($1:651),$L:$L,0)),"")</f>
        <v>343</v>
      </c>
      <c r="D652" s="17" t="str">
        <f>IFERROR(INDEX(Sheet1!F:F,MATCH(ROWS($1:651),$M:$M,0)),"")</f>
        <v>failed</v>
      </c>
      <c r="E652">
        <f>IFERROR(INDEX(Sheet1!L:L,MATCH(ROWS($1:651),$M:$M,0)),"")</f>
        <v>3</v>
      </c>
      <c r="L652">
        <f>IF(ISNA(MATCH(Sheet1!F652,{"successful"},0)),"-",MAX(Sheet6!L$1:L651)+1)</f>
        <v>331</v>
      </c>
      <c r="M652" t="str">
        <f>IF(ISNA(MATCH(Sheet1!F652,{"failed","canceled"},0)),"-",MAX(Sheet6!M$1:M651)+1)</f>
        <v>-</v>
      </c>
    </row>
    <row r="653" spans="1:13" ht="16" x14ac:dyDescent="0.2">
      <c r="A653" s="16" t="str">
        <f>IFERROR(INDEX(Sheet1!F:F,MATCH(ROWS($1:652),$L:$L,0)),"")</f>
        <v>successful</v>
      </c>
      <c r="B653" s="15">
        <f>IFERROR(INDEX(Sheet1!L:L,MATCH(ROWS($1:652),$L:$L,0)),"")</f>
        <v>336</v>
      </c>
      <c r="D653" s="17" t="str">
        <f>IFERROR(INDEX(Sheet1!F:F,MATCH(ROWS($1:652),$M:$M,0)),"")</f>
        <v>failed</v>
      </c>
      <c r="E653">
        <f>IFERROR(INDEX(Sheet1!L:L,MATCH(ROWS($1:652),$M:$M,0)),"")</f>
        <v>0</v>
      </c>
      <c r="L653">
        <f>IF(ISNA(MATCH(Sheet1!F653,{"successful"},0)),"-",MAX(Sheet6!L$1:L652)+1)</f>
        <v>332</v>
      </c>
      <c r="M653" t="str">
        <f>IF(ISNA(MATCH(Sheet1!F653,{"failed","canceled"},0)),"-",MAX(Sheet6!M$1:M652)+1)</f>
        <v>-</v>
      </c>
    </row>
    <row r="654" spans="1:13" ht="16" x14ac:dyDescent="0.2">
      <c r="A654" s="16" t="str">
        <f>IFERROR(INDEX(Sheet1!F:F,MATCH(ROWS($1:653),$L:$L,0)),"")</f>
        <v>successful</v>
      </c>
      <c r="B654" s="15">
        <f>IFERROR(INDEX(Sheet1!L:L,MATCH(ROWS($1:653),$L:$L,0)),"")</f>
        <v>47</v>
      </c>
      <c r="D654" s="17" t="str">
        <f>IFERROR(INDEX(Sheet1!F:F,MATCH(ROWS($1:653),$M:$M,0)),"")</f>
        <v>failed</v>
      </c>
      <c r="E654">
        <f>IFERROR(INDEX(Sheet1!L:L,MATCH(ROWS($1:653),$M:$M,0)),"")</f>
        <v>13</v>
      </c>
      <c r="L654">
        <f>IF(ISNA(MATCH(Sheet1!F654,{"successful"},0)),"-",MAX(Sheet6!L$1:L653)+1)</f>
        <v>333</v>
      </c>
      <c r="M654" t="str">
        <f>IF(ISNA(MATCH(Sheet1!F654,{"failed","canceled"},0)),"-",MAX(Sheet6!M$1:M653)+1)</f>
        <v>-</v>
      </c>
    </row>
    <row r="655" spans="1:13" ht="16" x14ac:dyDescent="0.2">
      <c r="A655" s="16" t="str">
        <f>IFERROR(INDEX(Sheet1!F:F,MATCH(ROWS($1:654),$L:$L,0)),"")</f>
        <v>successful</v>
      </c>
      <c r="B655" s="15">
        <f>IFERROR(INDEX(Sheet1!L:L,MATCH(ROWS($1:654),$L:$L,0)),"")</f>
        <v>76</v>
      </c>
      <c r="D655" s="17" t="str">
        <f>IFERROR(INDEX(Sheet1!F:F,MATCH(ROWS($1:654),$M:$M,0)),"")</f>
        <v>failed</v>
      </c>
      <c r="E655">
        <f>IFERROR(INDEX(Sheet1!L:L,MATCH(ROWS($1:654),$M:$M,0)),"")</f>
        <v>1</v>
      </c>
      <c r="L655">
        <f>IF(ISNA(MATCH(Sheet1!F655,{"successful"},0)),"-",MAX(Sheet6!L$1:L654)+1)</f>
        <v>334</v>
      </c>
      <c r="M655" t="str">
        <f>IF(ISNA(MATCH(Sheet1!F655,{"failed","canceled"},0)),"-",MAX(Sheet6!M$1:M654)+1)</f>
        <v>-</v>
      </c>
    </row>
    <row r="656" spans="1:13" ht="16" x14ac:dyDescent="0.2">
      <c r="A656" s="16" t="str">
        <f>IFERROR(INDEX(Sheet1!F:F,MATCH(ROWS($1:655),$L:$L,0)),"")</f>
        <v>successful</v>
      </c>
      <c r="B656" s="15">
        <f>IFERROR(INDEX(Sheet1!L:L,MATCH(ROWS($1:655),$L:$L,0)),"")</f>
        <v>441</v>
      </c>
      <c r="D656" s="17" t="str">
        <f>IFERROR(INDEX(Sheet1!F:F,MATCH(ROWS($1:655),$M:$M,0)),"")</f>
        <v>failed</v>
      </c>
      <c r="E656">
        <f>IFERROR(INDEX(Sheet1!L:L,MATCH(ROWS($1:655),$M:$M,0)),"")</f>
        <v>1</v>
      </c>
      <c r="L656">
        <f>IF(ISNA(MATCH(Sheet1!F656,{"successful"},0)),"-",MAX(Sheet6!L$1:L655)+1)</f>
        <v>335</v>
      </c>
      <c r="M656" t="str">
        <f>IF(ISNA(MATCH(Sheet1!F656,{"failed","canceled"},0)),"-",MAX(Sheet6!M$1:M655)+1)</f>
        <v>-</v>
      </c>
    </row>
    <row r="657" spans="1:13" ht="16" x14ac:dyDescent="0.2">
      <c r="A657" s="16" t="str">
        <f>IFERROR(INDEX(Sheet1!F:F,MATCH(ROWS($1:656),$L:$L,0)),"")</f>
        <v>successful</v>
      </c>
      <c r="B657" s="15">
        <f>IFERROR(INDEX(Sheet1!L:L,MATCH(ROWS($1:656),$L:$L,0)),"")</f>
        <v>916</v>
      </c>
      <c r="D657" s="17" t="str">
        <f>IFERROR(INDEX(Sheet1!F:F,MATCH(ROWS($1:656),$M:$M,0)),"")</f>
        <v>failed</v>
      </c>
      <c r="E657">
        <f>IFERROR(INDEX(Sheet1!L:L,MATCH(ROWS($1:656),$M:$M,0)),"")</f>
        <v>1</v>
      </c>
      <c r="L657">
        <f>IF(ISNA(MATCH(Sheet1!F657,{"successful"},0)),"-",MAX(Sheet6!L$1:L656)+1)</f>
        <v>336</v>
      </c>
      <c r="M657" t="str">
        <f>IF(ISNA(MATCH(Sheet1!F657,{"failed","canceled"},0)),"-",MAX(Sheet6!M$1:M656)+1)</f>
        <v>-</v>
      </c>
    </row>
    <row r="658" spans="1:13" ht="16" x14ac:dyDescent="0.2">
      <c r="A658" s="16" t="str">
        <f>IFERROR(INDEX(Sheet1!F:F,MATCH(ROWS($1:657),$L:$L,0)),"")</f>
        <v>successful</v>
      </c>
      <c r="B658" s="15">
        <f>IFERROR(INDEX(Sheet1!L:L,MATCH(ROWS($1:657),$L:$L,0)),"")</f>
        <v>369</v>
      </c>
      <c r="D658" s="17" t="str">
        <f>IFERROR(INDEX(Sheet1!F:F,MATCH(ROWS($1:657),$M:$M,0)),"")</f>
        <v>failed</v>
      </c>
      <c r="E658">
        <f>IFERROR(INDEX(Sheet1!L:L,MATCH(ROWS($1:657),$M:$M,0)),"")</f>
        <v>6</v>
      </c>
      <c r="L658">
        <f>IF(ISNA(MATCH(Sheet1!F658,{"successful"},0)),"-",MAX(Sheet6!L$1:L657)+1)</f>
        <v>337</v>
      </c>
      <c r="M658" t="str">
        <f>IF(ISNA(MATCH(Sheet1!F658,{"failed","canceled"},0)),"-",MAX(Sheet6!M$1:M657)+1)</f>
        <v>-</v>
      </c>
    </row>
    <row r="659" spans="1:13" ht="16" x14ac:dyDescent="0.2">
      <c r="A659" s="16" t="str">
        <f>IFERROR(INDEX(Sheet1!F:F,MATCH(ROWS($1:658),$L:$L,0)),"")</f>
        <v>successful</v>
      </c>
      <c r="B659" s="15">
        <f>IFERROR(INDEX(Sheet1!L:L,MATCH(ROWS($1:658),$L:$L,0)),"")</f>
        <v>20242</v>
      </c>
      <c r="D659" s="17" t="str">
        <f>IFERROR(INDEX(Sheet1!F:F,MATCH(ROWS($1:658),$M:$M,0)),"")</f>
        <v>failed</v>
      </c>
      <c r="E659">
        <f>IFERROR(INDEX(Sheet1!L:L,MATCH(ROWS($1:658),$M:$M,0)),"")</f>
        <v>39</v>
      </c>
      <c r="L659">
        <f>IF(ISNA(MATCH(Sheet1!F659,{"successful"},0)),"-",MAX(Sheet6!L$1:L658)+1)</f>
        <v>338</v>
      </c>
      <c r="M659" t="str">
        <f>IF(ISNA(MATCH(Sheet1!F659,{"failed","canceled"},0)),"-",MAX(Sheet6!M$1:M658)+1)</f>
        <v>-</v>
      </c>
    </row>
    <row r="660" spans="1:13" ht="16" x14ac:dyDescent="0.2">
      <c r="A660" s="16" t="str">
        <f>IFERROR(INDEX(Sheet1!F:F,MATCH(ROWS($1:659),$L:$L,0)),"")</f>
        <v>successful</v>
      </c>
      <c r="B660" s="15">
        <f>IFERROR(INDEX(Sheet1!L:L,MATCH(ROWS($1:659),$L:$L,0)),"")</f>
        <v>71</v>
      </c>
      <c r="D660" s="17" t="str">
        <f>IFERROR(INDEX(Sheet1!F:F,MATCH(ROWS($1:659),$M:$M,0)),"")</f>
        <v>failed</v>
      </c>
      <c r="E660">
        <f>IFERROR(INDEX(Sheet1!L:L,MATCH(ROWS($1:659),$M:$M,0)),"")</f>
        <v>4</v>
      </c>
      <c r="L660">
        <f>IF(ISNA(MATCH(Sheet1!F660,{"successful"},0)),"-",MAX(Sheet6!L$1:L659)+1)</f>
        <v>339</v>
      </c>
      <c r="M660" t="str">
        <f>IF(ISNA(MATCH(Sheet1!F660,{"failed","canceled"},0)),"-",MAX(Sheet6!M$1:M659)+1)</f>
        <v>-</v>
      </c>
    </row>
    <row r="661" spans="1:13" ht="16" x14ac:dyDescent="0.2">
      <c r="A661" s="16" t="str">
        <f>IFERROR(INDEX(Sheet1!F:F,MATCH(ROWS($1:660),$L:$L,0)),"")</f>
        <v>successful</v>
      </c>
      <c r="B661" s="15">
        <f>IFERROR(INDEX(Sheet1!L:L,MATCH(ROWS($1:660),$L:$L,0)),"")</f>
        <v>635</v>
      </c>
      <c r="D661" s="17" t="str">
        <f>IFERROR(INDEX(Sheet1!F:F,MATCH(ROWS($1:660),$M:$M,0)),"")</f>
        <v>failed</v>
      </c>
      <c r="E661">
        <f>IFERROR(INDEX(Sheet1!L:L,MATCH(ROWS($1:660),$M:$M,0)),"")</f>
        <v>1</v>
      </c>
      <c r="L661">
        <f>IF(ISNA(MATCH(Sheet1!F661,{"successful"},0)),"-",MAX(Sheet6!L$1:L660)+1)</f>
        <v>340</v>
      </c>
      <c r="M661" t="str">
        <f>IF(ISNA(MATCH(Sheet1!F661,{"failed","canceled"},0)),"-",MAX(Sheet6!M$1:M660)+1)</f>
        <v>-</v>
      </c>
    </row>
    <row r="662" spans="1:13" ht="16" x14ac:dyDescent="0.2">
      <c r="A662" s="16" t="str">
        <f>IFERROR(INDEX(Sheet1!F:F,MATCH(ROWS($1:661),$L:$L,0)),"")</f>
        <v>successful</v>
      </c>
      <c r="B662" s="15">
        <f>IFERROR(INDEX(Sheet1!L:L,MATCH(ROWS($1:661),$L:$L,0)),"")</f>
        <v>885</v>
      </c>
      <c r="D662" s="17" t="str">
        <f>IFERROR(INDEX(Sheet1!F:F,MATCH(ROWS($1:661),$M:$M,0)),"")</f>
        <v>failed</v>
      </c>
      <c r="E662">
        <f>IFERROR(INDEX(Sheet1!L:L,MATCH(ROWS($1:661),$M:$M,0)),"")</f>
        <v>0</v>
      </c>
      <c r="L662" t="str">
        <f>IF(ISNA(MATCH(Sheet1!F662,{"successful"},0)),"-",MAX(Sheet6!L$1:L661)+1)</f>
        <v>-</v>
      </c>
      <c r="M662">
        <f>IF(ISNA(MATCH(Sheet1!F662,{"failed","canceled"},0)),"-",MAX(Sheet6!M$1:M661)+1)</f>
        <v>321</v>
      </c>
    </row>
    <row r="663" spans="1:13" ht="16" x14ac:dyDescent="0.2">
      <c r="A663" s="16" t="str">
        <f>IFERROR(INDEX(Sheet1!F:F,MATCH(ROWS($1:662),$L:$L,0)),"")</f>
        <v>successful</v>
      </c>
      <c r="B663" s="15">
        <f>IFERROR(INDEX(Sheet1!L:L,MATCH(ROWS($1:662),$L:$L,0)),"")</f>
        <v>329</v>
      </c>
      <c r="D663" s="17" t="str">
        <f>IFERROR(INDEX(Sheet1!F:F,MATCH(ROWS($1:662),$M:$M,0)),"")</f>
        <v>failed</v>
      </c>
      <c r="E663">
        <f>IFERROR(INDEX(Sheet1!L:L,MATCH(ROWS($1:662),$M:$M,0)),"")</f>
        <v>0</v>
      </c>
      <c r="L663" t="str">
        <f>IF(ISNA(MATCH(Sheet1!F663,{"successful"},0)),"-",MAX(Sheet6!L$1:L662)+1)</f>
        <v>-</v>
      </c>
      <c r="M663">
        <f>IF(ISNA(MATCH(Sheet1!F663,{"failed","canceled"},0)),"-",MAX(Sheet6!M$1:M662)+1)</f>
        <v>322</v>
      </c>
    </row>
    <row r="664" spans="1:13" ht="16" x14ac:dyDescent="0.2">
      <c r="A664" s="16" t="str">
        <f>IFERROR(INDEX(Sheet1!F:F,MATCH(ROWS($1:663),$L:$L,0)),"")</f>
        <v>successful</v>
      </c>
      <c r="B664" s="15">
        <f>IFERROR(INDEX(Sheet1!L:L,MATCH(ROWS($1:663),$L:$L,0)),"")</f>
        <v>71</v>
      </c>
      <c r="D664" s="17" t="str">
        <f>IFERROR(INDEX(Sheet1!F:F,MATCH(ROWS($1:663),$M:$M,0)),"")</f>
        <v>failed</v>
      </c>
      <c r="E664">
        <f>IFERROR(INDEX(Sheet1!L:L,MATCH(ROWS($1:663),$M:$M,0)),"")</f>
        <v>0</v>
      </c>
      <c r="L664" t="str">
        <f>IF(ISNA(MATCH(Sheet1!F664,{"successful"},0)),"-",MAX(Sheet6!L$1:L663)+1)</f>
        <v>-</v>
      </c>
      <c r="M664">
        <f>IF(ISNA(MATCH(Sheet1!F664,{"failed","canceled"},0)),"-",MAX(Sheet6!M$1:M663)+1)</f>
        <v>323</v>
      </c>
    </row>
    <row r="665" spans="1:13" ht="16" x14ac:dyDescent="0.2">
      <c r="A665" s="16" t="str">
        <f>IFERROR(INDEX(Sheet1!F:F,MATCH(ROWS($1:664),$L:$L,0)),"")</f>
        <v>successful</v>
      </c>
      <c r="B665" s="15">
        <f>IFERROR(INDEX(Sheet1!L:L,MATCH(ROWS($1:664),$L:$L,0)),"")</f>
        <v>269</v>
      </c>
      <c r="D665" s="17" t="str">
        <f>IFERROR(INDEX(Sheet1!F:F,MATCH(ROWS($1:664),$M:$M,0)),"")</f>
        <v>failed</v>
      </c>
      <c r="E665">
        <f>IFERROR(INDEX(Sheet1!L:L,MATCH(ROWS($1:664),$M:$M,0)),"")</f>
        <v>8</v>
      </c>
      <c r="L665" t="str">
        <f>IF(ISNA(MATCH(Sheet1!F665,{"successful"},0)),"-",MAX(Sheet6!L$1:L664)+1)</f>
        <v>-</v>
      </c>
      <c r="M665">
        <f>IF(ISNA(MATCH(Sheet1!F665,{"failed","canceled"},0)),"-",MAX(Sheet6!M$1:M664)+1)</f>
        <v>324</v>
      </c>
    </row>
    <row r="666" spans="1:13" ht="16" x14ac:dyDescent="0.2">
      <c r="A666" s="16" t="str">
        <f>IFERROR(INDEX(Sheet1!F:F,MATCH(ROWS($1:665),$L:$L,0)),"")</f>
        <v>successful</v>
      </c>
      <c r="B666" s="15">
        <f>IFERROR(INDEX(Sheet1!L:L,MATCH(ROWS($1:665),$L:$L,0)),"")</f>
        <v>345</v>
      </c>
      <c r="D666" s="17" t="str">
        <f>IFERROR(INDEX(Sheet1!F:F,MATCH(ROWS($1:665),$M:$M,0)),"")</f>
        <v>failed</v>
      </c>
      <c r="E666">
        <f>IFERROR(INDEX(Sheet1!L:L,MATCH(ROWS($1:665),$M:$M,0)),"")</f>
        <v>0</v>
      </c>
      <c r="L666" t="str">
        <f>IF(ISNA(MATCH(Sheet1!F666,{"successful"},0)),"-",MAX(Sheet6!L$1:L665)+1)</f>
        <v>-</v>
      </c>
      <c r="M666">
        <f>IF(ISNA(MATCH(Sheet1!F666,{"failed","canceled"},0)),"-",MAX(Sheet6!M$1:M665)+1)</f>
        <v>325</v>
      </c>
    </row>
    <row r="667" spans="1:13" ht="16" x14ac:dyDescent="0.2">
      <c r="A667" s="16" t="str">
        <f>IFERROR(INDEX(Sheet1!F:F,MATCH(ROWS($1:666),$L:$L,0)),"")</f>
        <v>successful</v>
      </c>
      <c r="B667" s="15">
        <f>IFERROR(INDEX(Sheet1!L:L,MATCH(ROWS($1:666),$L:$L,0)),"")</f>
        <v>43</v>
      </c>
      <c r="D667" s="17" t="str">
        <f>IFERROR(INDEX(Sheet1!F:F,MATCH(ROWS($1:666),$M:$M,0)),"")</f>
        <v>failed</v>
      </c>
      <c r="E667">
        <f>IFERROR(INDEX(Sheet1!L:L,MATCH(ROWS($1:666),$M:$M,0)),"")</f>
        <v>1</v>
      </c>
      <c r="L667" t="str">
        <f>IF(ISNA(MATCH(Sheet1!F667,{"successful"},0)),"-",MAX(Sheet6!L$1:L666)+1)</f>
        <v>-</v>
      </c>
      <c r="M667">
        <f>IF(ISNA(MATCH(Sheet1!F667,{"failed","canceled"},0)),"-",MAX(Sheet6!M$1:M666)+1)</f>
        <v>326</v>
      </c>
    </row>
    <row r="668" spans="1:13" ht="16" x14ac:dyDescent="0.2">
      <c r="A668" s="16" t="str">
        <f>IFERROR(INDEX(Sheet1!F:F,MATCH(ROWS($1:667),$L:$L,0)),"")</f>
        <v>successful</v>
      </c>
      <c r="B668" s="15">
        <f>IFERROR(INDEX(Sheet1!L:L,MATCH(ROWS($1:667),$L:$L,0)),"")</f>
        <v>33</v>
      </c>
      <c r="D668" s="17" t="str">
        <f>IFERROR(INDEX(Sheet1!F:F,MATCH(ROWS($1:667),$M:$M,0)),"")</f>
        <v>failed</v>
      </c>
      <c r="E668">
        <f>IFERROR(INDEX(Sheet1!L:L,MATCH(ROWS($1:667),$M:$M,0)),"")</f>
        <v>12</v>
      </c>
      <c r="L668" t="str">
        <f>IF(ISNA(MATCH(Sheet1!F668,{"successful"},0)),"-",MAX(Sheet6!L$1:L667)+1)</f>
        <v>-</v>
      </c>
      <c r="M668">
        <f>IF(ISNA(MATCH(Sheet1!F668,{"failed","canceled"},0)),"-",MAX(Sheet6!M$1:M667)+1)</f>
        <v>327</v>
      </c>
    </row>
    <row r="669" spans="1:13" ht="16" x14ac:dyDescent="0.2">
      <c r="A669" s="16" t="str">
        <f>IFERROR(INDEX(Sheet1!F:F,MATCH(ROWS($1:668),$L:$L,0)),"")</f>
        <v>successful</v>
      </c>
      <c r="B669" s="15">
        <f>IFERROR(INDEX(Sheet1!L:L,MATCH(ROWS($1:668),$L:$L,0)),"")</f>
        <v>211</v>
      </c>
      <c r="D669" s="17" t="str">
        <f>IFERROR(INDEX(Sheet1!F:F,MATCH(ROWS($1:668),$M:$M,0)),"")</f>
        <v>failed</v>
      </c>
      <c r="E669">
        <f>IFERROR(INDEX(Sheet1!L:L,MATCH(ROWS($1:668),$M:$M,0)),"")</f>
        <v>0</v>
      </c>
      <c r="L669" t="str">
        <f>IF(ISNA(MATCH(Sheet1!F669,{"successful"},0)),"-",MAX(Sheet6!L$1:L668)+1)</f>
        <v>-</v>
      </c>
      <c r="M669">
        <f>IF(ISNA(MATCH(Sheet1!F669,{"failed","canceled"},0)),"-",MAX(Sheet6!M$1:M668)+1)</f>
        <v>328</v>
      </c>
    </row>
    <row r="670" spans="1:13" ht="16" x14ac:dyDescent="0.2">
      <c r="A670" s="16" t="str">
        <f>IFERROR(INDEX(Sheet1!F:F,MATCH(ROWS($1:669),$L:$L,0)),"")</f>
        <v>successful</v>
      </c>
      <c r="B670" s="15">
        <f>IFERROR(INDEX(Sheet1!L:L,MATCH(ROWS($1:669),$L:$L,0)),"")</f>
        <v>196</v>
      </c>
      <c r="D670" s="17" t="str">
        <f>IFERROR(INDEX(Sheet1!F:F,MATCH(ROWS($1:669),$M:$M,0)),"")</f>
        <v>failed</v>
      </c>
      <c r="E670">
        <f>IFERROR(INDEX(Sheet1!L:L,MATCH(ROWS($1:669),$M:$M,0)),"")</f>
        <v>3</v>
      </c>
      <c r="L670" t="str">
        <f>IF(ISNA(MATCH(Sheet1!F670,{"successful"},0)),"-",MAX(Sheet6!L$1:L669)+1)</f>
        <v>-</v>
      </c>
      <c r="M670">
        <f>IF(ISNA(MATCH(Sheet1!F670,{"failed","canceled"},0)),"-",MAX(Sheet6!M$1:M669)+1)</f>
        <v>329</v>
      </c>
    </row>
    <row r="671" spans="1:13" ht="16" x14ac:dyDescent="0.2">
      <c r="A671" s="16" t="str">
        <f>IFERROR(INDEX(Sheet1!F:F,MATCH(ROWS($1:670),$L:$L,0)),"")</f>
        <v>successful</v>
      </c>
      <c r="B671" s="15">
        <f>IFERROR(INDEX(Sheet1!L:L,MATCH(ROWS($1:670),$L:$L,0)),"")</f>
        <v>405</v>
      </c>
      <c r="D671" s="17" t="str">
        <f>IFERROR(INDEX(Sheet1!F:F,MATCH(ROWS($1:670),$M:$M,0)),"")</f>
        <v>failed</v>
      </c>
      <c r="E671">
        <f>IFERROR(INDEX(Sheet1!L:L,MATCH(ROWS($1:670),$M:$M,0)),"")</f>
        <v>2</v>
      </c>
      <c r="L671" t="str">
        <f>IF(ISNA(MATCH(Sheet1!F671,{"successful"},0)),"-",MAX(Sheet6!L$1:L670)+1)</f>
        <v>-</v>
      </c>
      <c r="M671">
        <f>IF(ISNA(MATCH(Sheet1!F671,{"failed","canceled"},0)),"-",MAX(Sheet6!M$1:M670)+1)</f>
        <v>330</v>
      </c>
    </row>
    <row r="672" spans="1:13" ht="16" x14ac:dyDescent="0.2">
      <c r="A672" s="16" t="str">
        <f>IFERROR(INDEX(Sheet1!F:F,MATCH(ROWS($1:671),$L:$L,0)),"")</f>
        <v>successful</v>
      </c>
      <c r="B672" s="15">
        <f>IFERROR(INDEX(Sheet1!L:L,MATCH(ROWS($1:671),$L:$L,0)),"")</f>
        <v>206</v>
      </c>
      <c r="D672" s="17" t="str">
        <f>IFERROR(INDEX(Sheet1!F:F,MATCH(ROWS($1:671),$M:$M,0)),"")</f>
        <v>failed</v>
      </c>
      <c r="E672">
        <f>IFERROR(INDEX(Sheet1!L:L,MATCH(ROWS($1:671),$M:$M,0)),"")</f>
        <v>6</v>
      </c>
      <c r="L672" t="str">
        <f>IF(ISNA(MATCH(Sheet1!F672,{"successful"},0)),"-",MAX(Sheet6!L$1:L671)+1)</f>
        <v>-</v>
      </c>
      <c r="M672">
        <f>IF(ISNA(MATCH(Sheet1!F672,{"failed","canceled"},0)),"-",MAX(Sheet6!M$1:M671)+1)</f>
        <v>331</v>
      </c>
    </row>
    <row r="673" spans="1:13" ht="16" x14ac:dyDescent="0.2">
      <c r="A673" s="16" t="str">
        <f>IFERROR(INDEX(Sheet1!F:F,MATCH(ROWS($1:672),$L:$L,0)),"")</f>
        <v>successful</v>
      </c>
      <c r="B673" s="15">
        <f>IFERROR(INDEX(Sheet1!L:L,MATCH(ROWS($1:672),$L:$L,0)),"")</f>
        <v>335</v>
      </c>
      <c r="D673" s="17" t="str">
        <f>IFERROR(INDEX(Sheet1!F:F,MATCH(ROWS($1:672),$M:$M,0)),"")</f>
        <v>failed</v>
      </c>
      <c r="E673">
        <f>IFERROR(INDEX(Sheet1!L:L,MATCH(ROWS($1:672),$M:$M,0)),"")</f>
        <v>0</v>
      </c>
      <c r="L673" t="str">
        <f>IF(ISNA(MATCH(Sheet1!F673,{"successful"},0)),"-",MAX(Sheet6!L$1:L672)+1)</f>
        <v>-</v>
      </c>
      <c r="M673">
        <f>IF(ISNA(MATCH(Sheet1!F673,{"failed","canceled"},0)),"-",MAX(Sheet6!M$1:M672)+1)</f>
        <v>332</v>
      </c>
    </row>
    <row r="674" spans="1:13" ht="16" x14ac:dyDescent="0.2">
      <c r="A674" s="16" t="str">
        <f>IFERROR(INDEX(Sheet1!F:F,MATCH(ROWS($1:673),$L:$L,0)),"")</f>
        <v>successful</v>
      </c>
      <c r="B674" s="15">
        <f>IFERROR(INDEX(Sheet1!L:L,MATCH(ROWS($1:673),$L:$L,0)),"")</f>
        <v>215</v>
      </c>
      <c r="D674" s="17" t="str">
        <f>IFERROR(INDEX(Sheet1!F:F,MATCH(ROWS($1:673),$M:$M,0)),"")</f>
        <v>failed</v>
      </c>
      <c r="E674">
        <f>IFERROR(INDEX(Sheet1!L:L,MATCH(ROWS($1:673),$M:$M,0)),"")</f>
        <v>15</v>
      </c>
      <c r="L674" t="str">
        <f>IF(ISNA(MATCH(Sheet1!F674,{"successful"},0)),"-",MAX(Sheet6!L$1:L673)+1)</f>
        <v>-</v>
      </c>
      <c r="M674">
        <f>IF(ISNA(MATCH(Sheet1!F674,{"failed","canceled"},0)),"-",MAX(Sheet6!M$1:M673)+1)</f>
        <v>333</v>
      </c>
    </row>
    <row r="675" spans="1:13" ht="16" x14ac:dyDescent="0.2">
      <c r="A675" s="16" t="str">
        <f>IFERROR(INDEX(Sheet1!F:F,MATCH(ROWS($1:674),$L:$L,0)),"")</f>
        <v>successful</v>
      </c>
      <c r="B675" s="15">
        <f>IFERROR(INDEX(Sheet1!L:L,MATCH(ROWS($1:674),$L:$L,0)),"")</f>
        <v>176</v>
      </c>
      <c r="D675" s="17" t="str">
        <f>IFERROR(INDEX(Sheet1!F:F,MATCH(ROWS($1:674),$M:$M,0)),"")</f>
        <v>failed</v>
      </c>
      <c r="E675">
        <f>IFERROR(INDEX(Sheet1!L:L,MATCH(ROWS($1:674),$M:$M,0)),"")</f>
        <v>1</v>
      </c>
      <c r="L675" t="str">
        <f>IF(ISNA(MATCH(Sheet1!F675,{"successful"},0)),"-",MAX(Sheet6!L$1:L674)+1)</f>
        <v>-</v>
      </c>
      <c r="M675">
        <f>IF(ISNA(MATCH(Sheet1!F675,{"failed","canceled"},0)),"-",MAX(Sheet6!M$1:M674)+1)</f>
        <v>334</v>
      </c>
    </row>
    <row r="676" spans="1:13" ht="16" x14ac:dyDescent="0.2">
      <c r="A676" s="16" t="str">
        <f>IFERROR(INDEX(Sheet1!F:F,MATCH(ROWS($1:675),$L:$L,0)),"")</f>
        <v>successful</v>
      </c>
      <c r="B676" s="15">
        <f>IFERROR(INDEX(Sheet1!L:L,MATCH(ROWS($1:675),$L:$L,0)),"")</f>
        <v>555</v>
      </c>
      <c r="D676" s="17" t="str">
        <f>IFERROR(INDEX(Sheet1!F:F,MATCH(ROWS($1:675),$M:$M,0)),"")</f>
        <v>failed</v>
      </c>
      <c r="E676">
        <f>IFERROR(INDEX(Sheet1!L:L,MATCH(ROWS($1:675),$M:$M,0)),"")</f>
        <v>3</v>
      </c>
      <c r="L676" t="str">
        <f>IF(ISNA(MATCH(Sheet1!F676,{"successful"},0)),"-",MAX(Sheet6!L$1:L675)+1)</f>
        <v>-</v>
      </c>
      <c r="M676">
        <f>IF(ISNA(MATCH(Sheet1!F676,{"failed","canceled"},0)),"-",MAX(Sheet6!M$1:M675)+1)</f>
        <v>335</v>
      </c>
    </row>
    <row r="677" spans="1:13" ht="16" x14ac:dyDescent="0.2">
      <c r="A677" s="16" t="str">
        <f>IFERROR(INDEX(Sheet1!F:F,MATCH(ROWS($1:676),$L:$L,0)),"")</f>
        <v>successful</v>
      </c>
      <c r="B677" s="15">
        <f>IFERROR(INDEX(Sheet1!L:L,MATCH(ROWS($1:676),$L:$L,0)),"")</f>
        <v>116</v>
      </c>
      <c r="D677" s="17" t="str">
        <f>IFERROR(INDEX(Sheet1!F:F,MATCH(ROWS($1:676),$M:$M,0)),"")</f>
        <v>failed</v>
      </c>
      <c r="E677">
        <f>IFERROR(INDEX(Sheet1!L:L,MATCH(ROWS($1:676),$M:$M,0)),"")</f>
        <v>8</v>
      </c>
      <c r="L677" t="str">
        <f>IF(ISNA(MATCH(Sheet1!F677,{"successful"},0)),"-",MAX(Sheet6!L$1:L676)+1)</f>
        <v>-</v>
      </c>
      <c r="M677">
        <f>IF(ISNA(MATCH(Sheet1!F677,{"failed","canceled"},0)),"-",MAX(Sheet6!M$1:M676)+1)</f>
        <v>336</v>
      </c>
    </row>
    <row r="678" spans="1:13" ht="16" x14ac:dyDescent="0.2">
      <c r="A678" s="16" t="str">
        <f>IFERROR(INDEX(Sheet1!F:F,MATCH(ROWS($1:677),$L:$L,0)),"")</f>
        <v>successful</v>
      </c>
      <c r="B678" s="15">
        <f>IFERROR(INDEX(Sheet1!L:L,MATCH(ROWS($1:677),$L:$L,0)),"")</f>
        <v>615</v>
      </c>
      <c r="D678" s="17" t="str">
        <f>IFERROR(INDEX(Sheet1!F:F,MATCH(ROWS($1:677),$M:$M,0)),"")</f>
        <v>failed</v>
      </c>
      <c r="E678">
        <f>IFERROR(INDEX(Sheet1!L:L,MATCH(ROWS($1:677),$M:$M,0)),"")</f>
        <v>0</v>
      </c>
      <c r="L678" t="str">
        <f>IF(ISNA(MATCH(Sheet1!F678,{"successful"},0)),"-",MAX(Sheet6!L$1:L677)+1)</f>
        <v>-</v>
      </c>
      <c r="M678">
        <f>IF(ISNA(MATCH(Sheet1!F678,{"failed","canceled"},0)),"-",MAX(Sheet6!M$1:M677)+1)</f>
        <v>337</v>
      </c>
    </row>
    <row r="679" spans="1:13" ht="16" x14ac:dyDescent="0.2">
      <c r="A679" s="16" t="str">
        <f>IFERROR(INDEX(Sheet1!F:F,MATCH(ROWS($1:678),$L:$L,0)),"")</f>
        <v>successful</v>
      </c>
      <c r="B679" s="15">
        <f>IFERROR(INDEX(Sheet1!L:L,MATCH(ROWS($1:678),$L:$L,0)),"")</f>
        <v>236</v>
      </c>
      <c r="D679" s="17" t="str">
        <f>IFERROR(INDEX(Sheet1!F:F,MATCH(ROWS($1:678),$M:$M,0)),"")</f>
        <v>failed</v>
      </c>
      <c r="E679">
        <f>IFERROR(INDEX(Sheet1!L:L,MATCH(ROWS($1:678),$M:$M,0)),"")</f>
        <v>3</v>
      </c>
      <c r="L679" t="str">
        <f>IF(ISNA(MATCH(Sheet1!F679,{"successful"},0)),"-",MAX(Sheet6!L$1:L678)+1)</f>
        <v>-</v>
      </c>
      <c r="M679">
        <f>IF(ISNA(MATCH(Sheet1!F679,{"failed","canceled"},0)),"-",MAX(Sheet6!M$1:M678)+1)</f>
        <v>338</v>
      </c>
    </row>
    <row r="680" spans="1:13" ht="16" x14ac:dyDescent="0.2">
      <c r="A680" s="16" t="str">
        <f>IFERROR(INDEX(Sheet1!F:F,MATCH(ROWS($1:679),$L:$L,0)),"")</f>
        <v>successful</v>
      </c>
      <c r="B680" s="15">
        <f>IFERROR(INDEX(Sheet1!L:L,MATCH(ROWS($1:679),$L:$L,0)),"")</f>
        <v>145</v>
      </c>
      <c r="D680" s="17" t="str">
        <f>IFERROR(INDEX(Sheet1!F:F,MATCH(ROWS($1:679),$M:$M,0)),"")</f>
        <v>failed</v>
      </c>
      <c r="E680">
        <f>IFERROR(INDEX(Sheet1!L:L,MATCH(ROWS($1:679),$M:$M,0)),"")</f>
        <v>3</v>
      </c>
      <c r="L680" t="str">
        <f>IF(ISNA(MATCH(Sheet1!F680,{"successful"},0)),"-",MAX(Sheet6!L$1:L679)+1)</f>
        <v>-</v>
      </c>
      <c r="M680">
        <f>IF(ISNA(MATCH(Sheet1!F680,{"failed","canceled"},0)),"-",MAX(Sheet6!M$1:M679)+1)</f>
        <v>339</v>
      </c>
    </row>
    <row r="681" spans="1:13" ht="16" x14ac:dyDescent="0.2">
      <c r="A681" s="16" t="str">
        <f>IFERROR(INDEX(Sheet1!F:F,MATCH(ROWS($1:680),$L:$L,0)),"")</f>
        <v>successful</v>
      </c>
      <c r="B681" s="15">
        <f>IFERROR(INDEX(Sheet1!L:L,MATCH(ROWS($1:680),$L:$L,0)),"")</f>
        <v>167</v>
      </c>
      <c r="D681" s="17" t="str">
        <f>IFERROR(INDEX(Sheet1!F:F,MATCH(ROWS($1:680),$M:$M,0)),"")</f>
        <v>failed</v>
      </c>
      <c r="E681">
        <f>IFERROR(INDEX(Sheet1!L:L,MATCH(ROWS($1:680),$M:$M,0)),"")</f>
        <v>0</v>
      </c>
      <c r="L681" t="str">
        <f>IF(ISNA(MATCH(Sheet1!F681,{"successful"},0)),"-",MAX(Sheet6!L$1:L680)+1)</f>
        <v>-</v>
      </c>
      <c r="M681">
        <f>IF(ISNA(MATCH(Sheet1!F681,{"failed","canceled"},0)),"-",MAX(Sheet6!M$1:M680)+1)</f>
        <v>340</v>
      </c>
    </row>
    <row r="682" spans="1:13" ht="16" x14ac:dyDescent="0.2">
      <c r="A682" s="16" t="str">
        <f>IFERROR(INDEX(Sheet1!F:F,MATCH(ROWS($1:681),$L:$L,0)),"")</f>
        <v>successful</v>
      </c>
      <c r="B682" s="15">
        <f>IFERROR(INDEX(Sheet1!L:L,MATCH(ROWS($1:681),$L:$L,0)),"")</f>
        <v>235</v>
      </c>
      <c r="D682" s="17" t="str">
        <f>IFERROR(INDEX(Sheet1!F:F,MATCH(ROWS($1:681),$M:$M,0)),"")</f>
        <v>failed</v>
      </c>
      <c r="E682">
        <f>IFERROR(INDEX(Sheet1!L:L,MATCH(ROWS($1:681),$M:$M,0)),"")</f>
        <v>19</v>
      </c>
      <c r="L682" t="str">
        <f>IF(ISNA(MATCH(Sheet1!F682,{"successful"},0)),"-",MAX(Sheet6!L$1:L681)+1)</f>
        <v>-</v>
      </c>
      <c r="M682">
        <f>IF(ISNA(MATCH(Sheet1!F682,{"failed","canceled"},0)),"-",MAX(Sheet6!M$1:M681)+1)</f>
        <v>341</v>
      </c>
    </row>
    <row r="683" spans="1:13" ht="16" x14ac:dyDescent="0.2">
      <c r="A683" s="16" t="str">
        <f>IFERROR(INDEX(Sheet1!F:F,MATCH(ROWS($1:682),$L:$L,0)),"")</f>
        <v>successful</v>
      </c>
      <c r="B683" s="15">
        <f>IFERROR(INDEX(Sheet1!L:L,MATCH(ROWS($1:682),$L:$L,0)),"")</f>
        <v>452</v>
      </c>
      <c r="D683" s="17" t="str">
        <f>IFERROR(INDEX(Sheet1!F:F,MATCH(ROWS($1:682),$M:$M,0)),"")</f>
        <v>failed</v>
      </c>
      <c r="E683">
        <f>IFERROR(INDEX(Sheet1!L:L,MATCH(ROWS($1:682),$M:$M,0)),"")</f>
        <v>0</v>
      </c>
      <c r="L683" t="str">
        <f>IF(ISNA(MATCH(Sheet1!F683,{"successful"},0)),"-",MAX(Sheet6!L$1:L682)+1)</f>
        <v>-</v>
      </c>
      <c r="M683">
        <f>IF(ISNA(MATCH(Sheet1!F683,{"failed","canceled"},0)),"-",MAX(Sheet6!M$1:M682)+1)</f>
        <v>342</v>
      </c>
    </row>
    <row r="684" spans="1:13" ht="16" x14ac:dyDescent="0.2">
      <c r="A684" s="16" t="str">
        <f>IFERROR(INDEX(Sheet1!F:F,MATCH(ROWS($1:683),$L:$L,0)),"")</f>
        <v>successful</v>
      </c>
      <c r="B684" s="15">
        <f>IFERROR(INDEX(Sheet1!L:L,MATCH(ROWS($1:683),$L:$L,0)),"")</f>
        <v>241</v>
      </c>
      <c r="D684" s="17" t="str">
        <f>IFERROR(INDEX(Sheet1!F:F,MATCH(ROWS($1:683),$M:$M,0)),"")</f>
        <v>failed</v>
      </c>
      <c r="E684">
        <f>IFERROR(INDEX(Sheet1!L:L,MATCH(ROWS($1:683),$M:$M,0)),"")</f>
        <v>2</v>
      </c>
      <c r="L684" t="str">
        <f>IF(ISNA(MATCH(Sheet1!F684,{"successful"},0)),"-",MAX(Sheet6!L$1:L683)+1)</f>
        <v>-</v>
      </c>
      <c r="M684">
        <f>IF(ISNA(MATCH(Sheet1!F684,{"failed","canceled"},0)),"-",MAX(Sheet6!M$1:M683)+1)</f>
        <v>343</v>
      </c>
    </row>
    <row r="685" spans="1:13" ht="16" x14ac:dyDescent="0.2">
      <c r="A685" s="16" t="str">
        <f>IFERROR(INDEX(Sheet1!F:F,MATCH(ROWS($1:684),$L:$L,0)),"")</f>
        <v>successful</v>
      </c>
      <c r="B685" s="15">
        <f>IFERROR(INDEX(Sheet1!L:L,MATCH(ROWS($1:684),$L:$L,0)),"")</f>
        <v>28</v>
      </c>
      <c r="D685" s="17" t="str">
        <f>IFERROR(INDEX(Sheet1!F:F,MATCH(ROWS($1:684),$M:$M,0)),"")</f>
        <v>failed</v>
      </c>
      <c r="E685">
        <f>IFERROR(INDEX(Sheet1!L:L,MATCH(ROWS($1:684),$M:$M,0)),"")</f>
        <v>0</v>
      </c>
      <c r="L685" t="str">
        <f>IF(ISNA(MATCH(Sheet1!F685,{"successful"},0)),"-",MAX(Sheet6!L$1:L684)+1)</f>
        <v>-</v>
      </c>
      <c r="M685">
        <f>IF(ISNA(MATCH(Sheet1!F685,{"failed","canceled"},0)),"-",MAX(Sheet6!M$1:M684)+1)</f>
        <v>344</v>
      </c>
    </row>
    <row r="686" spans="1:13" ht="16" x14ac:dyDescent="0.2">
      <c r="A686" s="16" t="str">
        <f>IFERROR(INDEX(Sheet1!F:F,MATCH(ROWS($1:685),$L:$L,0)),"")</f>
        <v>successful</v>
      </c>
      <c r="B686" s="15">
        <f>IFERROR(INDEX(Sheet1!L:L,MATCH(ROWS($1:685),$L:$L,0)),"")</f>
        <v>140</v>
      </c>
      <c r="D686" s="17" t="str">
        <f>IFERROR(INDEX(Sheet1!F:F,MATCH(ROWS($1:685),$M:$M,0)),"")</f>
        <v>failed</v>
      </c>
      <c r="E686">
        <f>IFERROR(INDEX(Sheet1!L:L,MATCH(ROWS($1:685),$M:$M,0)),"")</f>
        <v>0</v>
      </c>
      <c r="L686" t="str">
        <f>IF(ISNA(MATCH(Sheet1!F686,{"successful"},0)),"-",MAX(Sheet6!L$1:L685)+1)</f>
        <v>-</v>
      </c>
      <c r="M686">
        <f>IF(ISNA(MATCH(Sheet1!F686,{"failed","canceled"},0)),"-",MAX(Sheet6!M$1:M685)+1)</f>
        <v>345</v>
      </c>
    </row>
    <row r="687" spans="1:13" ht="16" x14ac:dyDescent="0.2">
      <c r="A687" s="16" t="str">
        <f>IFERROR(INDEX(Sheet1!F:F,MATCH(ROWS($1:686),$L:$L,0)),"")</f>
        <v>successful</v>
      </c>
      <c r="B687" s="15">
        <f>IFERROR(INDEX(Sheet1!L:L,MATCH(ROWS($1:686),$L:$L,0)),"")</f>
        <v>280</v>
      </c>
      <c r="D687" s="17" t="str">
        <f>IFERROR(INDEX(Sheet1!F:F,MATCH(ROWS($1:686),$M:$M,0)),"")</f>
        <v>failed</v>
      </c>
      <c r="E687">
        <f>IFERROR(INDEX(Sheet1!L:L,MATCH(ROWS($1:686),$M:$M,0)),"")</f>
        <v>25</v>
      </c>
      <c r="L687" t="str">
        <f>IF(ISNA(MATCH(Sheet1!F687,{"successful"},0)),"-",MAX(Sheet6!L$1:L686)+1)</f>
        <v>-</v>
      </c>
      <c r="M687">
        <f>IF(ISNA(MATCH(Sheet1!F687,{"failed","canceled"},0)),"-",MAX(Sheet6!M$1:M686)+1)</f>
        <v>346</v>
      </c>
    </row>
    <row r="688" spans="1:13" ht="16" x14ac:dyDescent="0.2">
      <c r="A688" s="16" t="str">
        <f>IFERROR(INDEX(Sheet1!F:F,MATCH(ROWS($1:687),$L:$L,0)),"")</f>
        <v>successful</v>
      </c>
      <c r="B688" s="15">
        <f>IFERROR(INDEX(Sheet1!L:L,MATCH(ROWS($1:687),$L:$L,0)),"")</f>
        <v>70</v>
      </c>
      <c r="D688" s="17" t="str">
        <f>IFERROR(INDEX(Sheet1!F:F,MATCH(ROWS($1:687),$M:$M,0)),"")</f>
        <v>failed</v>
      </c>
      <c r="E688">
        <f>IFERROR(INDEX(Sheet1!L:L,MATCH(ROWS($1:687),$M:$M,0)),"")</f>
        <v>8</v>
      </c>
      <c r="L688" t="str">
        <f>IF(ISNA(MATCH(Sheet1!F688,{"successful"},0)),"-",MAX(Sheet6!L$1:L687)+1)</f>
        <v>-</v>
      </c>
      <c r="M688">
        <f>IF(ISNA(MATCH(Sheet1!F688,{"failed","canceled"},0)),"-",MAX(Sheet6!M$1:M687)+1)</f>
        <v>347</v>
      </c>
    </row>
    <row r="689" spans="1:13" ht="16" x14ac:dyDescent="0.2">
      <c r="A689" s="16" t="str">
        <f>IFERROR(INDEX(Sheet1!F:F,MATCH(ROWS($1:688),$L:$L,0)),"")</f>
        <v>successful</v>
      </c>
      <c r="B689" s="15">
        <f>IFERROR(INDEX(Sheet1!L:L,MATCH(ROWS($1:688),$L:$L,0)),"")</f>
        <v>160</v>
      </c>
      <c r="D689" s="17" t="str">
        <f>IFERROR(INDEX(Sheet1!F:F,MATCH(ROWS($1:688),$M:$M,0)),"")</f>
        <v>failed</v>
      </c>
      <c r="E689">
        <f>IFERROR(INDEX(Sheet1!L:L,MATCH(ROWS($1:688),$M:$M,0)),"")</f>
        <v>16</v>
      </c>
      <c r="L689" t="str">
        <f>IF(ISNA(MATCH(Sheet1!F689,{"successful"},0)),"-",MAX(Sheet6!L$1:L688)+1)</f>
        <v>-</v>
      </c>
      <c r="M689">
        <f>IF(ISNA(MATCH(Sheet1!F689,{"failed","canceled"},0)),"-",MAX(Sheet6!M$1:M688)+1)</f>
        <v>348</v>
      </c>
    </row>
    <row r="690" spans="1:13" ht="16" x14ac:dyDescent="0.2">
      <c r="A690" s="16" t="str">
        <f>IFERROR(INDEX(Sheet1!F:F,MATCH(ROWS($1:689),$L:$L,0)),"")</f>
        <v>successful</v>
      </c>
      <c r="B690" s="15">
        <f>IFERROR(INDEX(Sheet1!L:L,MATCH(ROWS($1:689),$L:$L,0)),"")</f>
        <v>141</v>
      </c>
      <c r="D690" s="17" t="str">
        <f>IFERROR(INDEX(Sheet1!F:F,MATCH(ROWS($1:689),$M:$M,0)),"")</f>
        <v>failed</v>
      </c>
      <c r="E690">
        <f>IFERROR(INDEX(Sheet1!L:L,MATCH(ROWS($1:689),$M:$M,0)),"")</f>
        <v>3</v>
      </c>
      <c r="L690" t="str">
        <f>IF(ISNA(MATCH(Sheet1!F690,{"successful"},0)),"-",MAX(Sheet6!L$1:L689)+1)</f>
        <v>-</v>
      </c>
      <c r="M690">
        <f>IF(ISNA(MATCH(Sheet1!F690,{"failed","canceled"},0)),"-",MAX(Sheet6!M$1:M689)+1)</f>
        <v>349</v>
      </c>
    </row>
    <row r="691" spans="1:13" ht="16" x14ac:dyDescent="0.2">
      <c r="A691" s="16" t="str">
        <f>IFERROR(INDEX(Sheet1!F:F,MATCH(ROWS($1:690),$L:$L,0)),"")</f>
        <v>successful</v>
      </c>
      <c r="B691" s="15">
        <f>IFERROR(INDEX(Sheet1!L:L,MATCH(ROWS($1:690),$L:$L,0)),"")</f>
        <v>874</v>
      </c>
      <c r="D691" s="17" t="str">
        <f>IFERROR(INDEX(Sheet1!F:F,MATCH(ROWS($1:690),$M:$M,0)),"")</f>
        <v>failed</v>
      </c>
      <c r="E691">
        <f>IFERROR(INDEX(Sheet1!L:L,MATCH(ROWS($1:690),$M:$M,0)),"")</f>
        <v>3</v>
      </c>
      <c r="L691" t="str">
        <f>IF(ISNA(MATCH(Sheet1!F691,{"successful"},0)),"-",MAX(Sheet6!L$1:L690)+1)</f>
        <v>-</v>
      </c>
      <c r="M691">
        <f>IF(ISNA(MATCH(Sheet1!F691,{"failed","canceled"},0)),"-",MAX(Sheet6!M$1:M690)+1)</f>
        <v>350</v>
      </c>
    </row>
    <row r="692" spans="1:13" ht="16" x14ac:dyDescent="0.2">
      <c r="A692" s="16" t="str">
        <f>IFERROR(INDEX(Sheet1!F:F,MATCH(ROWS($1:691),$L:$L,0)),"")</f>
        <v>successful</v>
      </c>
      <c r="B692" s="15">
        <f>IFERROR(INDEX(Sheet1!L:L,MATCH(ROWS($1:691),$L:$L,0)),"")</f>
        <v>73</v>
      </c>
      <c r="D692" s="17" t="str">
        <f>IFERROR(INDEX(Sheet1!F:F,MATCH(ROWS($1:691),$M:$M,0)),"")</f>
        <v>failed</v>
      </c>
      <c r="E692">
        <f>IFERROR(INDEX(Sheet1!L:L,MATCH(ROWS($1:691),$M:$M,0)),"")</f>
        <v>2</v>
      </c>
      <c r="L692" t="str">
        <f>IF(ISNA(MATCH(Sheet1!F692,{"successful"},0)),"-",MAX(Sheet6!L$1:L691)+1)</f>
        <v>-</v>
      </c>
      <c r="M692">
        <f>IF(ISNA(MATCH(Sheet1!F692,{"failed","canceled"},0)),"-",MAX(Sheet6!M$1:M691)+1)</f>
        <v>351</v>
      </c>
    </row>
    <row r="693" spans="1:13" ht="16" x14ac:dyDescent="0.2">
      <c r="A693" s="16" t="str">
        <f>IFERROR(INDEX(Sheet1!F:F,MATCH(ROWS($1:692),$L:$L,0)),"")</f>
        <v>successful</v>
      </c>
      <c r="B693" s="15">
        <f>IFERROR(INDEX(Sheet1!L:L,MATCH(ROWS($1:692),$L:$L,0)),"")</f>
        <v>294</v>
      </c>
      <c r="D693" s="17" t="str">
        <f>IFERROR(INDEX(Sheet1!F:F,MATCH(ROWS($1:692),$M:$M,0)),"")</f>
        <v>failed</v>
      </c>
      <c r="E693">
        <f>IFERROR(INDEX(Sheet1!L:L,MATCH(ROWS($1:692),$M:$M,0)),"")</f>
        <v>1</v>
      </c>
      <c r="L693" t="str">
        <f>IF(ISNA(MATCH(Sheet1!F693,{"successful"},0)),"-",MAX(Sheet6!L$1:L692)+1)</f>
        <v>-</v>
      </c>
      <c r="M693">
        <f>IF(ISNA(MATCH(Sheet1!F693,{"failed","canceled"},0)),"-",MAX(Sheet6!M$1:M692)+1)</f>
        <v>352</v>
      </c>
    </row>
    <row r="694" spans="1:13" ht="16" x14ac:dyDescent="0.2">
      <c r="A694" s="16" t="str">
        <f>IFERROR(INDEX(Sheet1!F:F,MATCH(ROWS($1:693),$L:$L,0)),"")</f>
        <v>successful</v>
      </c>
      <c r="B694" s="15">
        <f>IFERROR(INDEX(Sheet1!L:L,MATCH(ROWS($1:693),$L:$L,0)),"")</f>
        <v>740</v>
      </c>
      <c r="D694" s="17" t="str">
        <f>IFERROR(INDEX(Sheet1!F:F,MATCH(ROWS($1:693),$M:$M,0)),"")</f>
        <v>failed</v>
      </c>
      <c r="E694">
        <f>IFERROR(INDEX(Sheet1!L:L,MATCH(ROWS($1:693),$M:$M,0)),"")</f>
        <v>0</v>
      </c>
      <c r="L694" t="str">
        <f>IF(ISNA(MATCH(Sheet1!F694,{"successful"},0)),"-",MAX(Sheet6!L$1:L693)+1)</f>
        <v>-</v>
      </c>
      <c r="M694">
        <f>IF(ISNA(MATCH(Sheet1!F694,{"failed","canceled"},0)),"-",MAX(Sheet6!M$1:M693)+1)</f>
        <v>353</v>
      </c>
    </row>
    <row r="695" spans="1:13" ht="16" x14ac:dyDescent="0.2">
      <c r="A695" s="16" t="str">
        <f>IFERROR(INDEX(Sheet1!F:F,MATCH(ROWS($1:694),$L:$L,0)),"")</f>
        <v>successful</v>
      </c>
      <c r="B695" s="15">
        <f>IFERROR(INDEX(Sheet1!L:L,MATCH(ROWS($1:694),$L:$L,0)),"")</f>
        <v>369</v>
      </c>
      <c r="D695" s="17" t="str">
        <f>IFERROR(INDEX(Sheet1!F:F,MATCH(ROWS($1:694),$M:$M,0)),"")</f>
        <v>failed</v>
      </c>
      <c r="E695">
        <f>IFERROR(INDEX(Sheet1!L:L,MATCH(ROWS($1:694),$M:$M,0)),"")</f>
        <v>1</v>
      </c>
      <c r="L695" t="str">
        <f>IF(ISNA(MATCH(Sheet1!F695,{"successful"},0)),"-",MAX(Sheet6!L$1:L694)+1)</f>
        <v>-</v>
      </c>
      <c r="M695">
        <f>IF(ISNA(MATCH(Sheet1!F695,{"failed","canceled"},0)),"-",MAX(Sheet6!M$1:M694)+1)</f>
        <v>354</v>
      </c>
    </row>
    <row r="696" spans="1:13" ht="16" x14ac:dyDescent="0.2">
      <c r="A696" s="16" t="str">
        <f>IFERROR(INDEX(Sheet1!F:F,MATCH(ROWS($1:695),$L:$L,0)),"")</f>
        <v>successful</v>
      </c>
      <c r="B696" s="15">
        <f>IFERROR(INDEX(Sheet1!L:L,MATCH(ROWS($1:695),$L:$L,0)),"")</f>
        <v>110</v>
      </c>
      <c r="D696" s="17" t="str">
        <f>IFERROR(INDEX(Sheet1!F:F,MATCH(ROWS($1:695),$M:$M,0)),"")</f>
        <v>failed</v>
      </c>
      <c r="E696">
        <f>IFERROR(INDEX(Sheet1!L:L,MATCH(ROWS($1:695),$M:$M,0)),"")</f>
        <v>19</v>
      </c>
      <c r="L696" t="str">
        <f>IF(ISNA(MATCH(Sheet1!F696,{"successful"},0)),"-",MAX(Sheet6!L$1:L695)+1)</f>
        <v>-</v>
      </c>
      <c r="M696">
        <f>IF(ISNA(MATCH(Sheet1!F696,{"failed","canceled"},0)),"-",MAX(Sheet6!M$1:M695)+1)</f>
        <v>355</v>
      </c>
    </row>
    <row r="697" spans="1:13" ht="16" x14ac:dyDescent="0.2">
      <c r="A697" s="16" t="str">
        <f>IFERROR(INDEX(Sheet1!F:F,MATCH(ROWS($1:696),$L:$L,0)),"")</f>
        <v>successful</v>
      </c>
      <c r="B697" s="15">
        <f>IFERROR(INDEX(Sheet1!L:L,MATCH(ROWS($1:696),$L:$L,0)),"")</f>
        <v>455</v>
      </c>
      <c r="D697" s="17" t="str">
        <f>IFERROR(INDEX(Sheet1!F:F,MATCH(ROWS($1:696),$M:$M,0)),"")</f>
        <v>failed</v>
      </c>
      <c r="E697">
        <f>IFERROR(INDEX(Sheet1!L:L,MATCH(ROWS($1:696),$M:$M,0)),"")</f>
        <v>9</v>
      </c>
      <c r="L697" t="str">
        <f>IF(ISNA(MATCH(Sheet1!F697,{"successful"},0)),"-",MAX(Sheet6!L$1:L696)+1)</f>
        <v>-</v>
      </c>
      <c r="M697">
        <f>IF(ISNA(MATCH(Sheet1!F697,{"failed","canceled"},0)),"-",MAX(Sheet6!M$1:M696)+1)</f>
        <v>356</v>
      </c>
    </row>
    <row r="698" spans="1:13" ht="16" x14ac:dyDescent="0.2">
      <c r="A698" s="16" t="str">
        <f>IFERROR(INDEX(Sheet1!F:F,MATCH(ROWS($1:697),$L:$L,0)),"")</f>
        <v>successful</v>
      </c>
      <c r="B698" s="15">
        <f>IFERROR(INDEX(Sheet1!L:L,MATCH(ROWS($1:697),$L:$L,0)),"")</f>
        <v>224</v>
      </c>
      <c r="D698" s="17" t="str">
        <f>IFERROR(INDEX(Sheet1!F:F,MATCH(ROWS($1:697),$M:$M,0)),"")</f>
        <v>failed</v>
      </c>
      <c r="E698">
        <f>IFERROR(INDEX(Sheet1!L:L,MATCH(ROWS($1:697),$M:$M,0)),"")</f>
        <v>1</v>
      </c>
      <c r="L698" t="str">
        <f>IF(ISNA(MATCH(Sheet1!F698,{"successful"},0)),"-",MAX(Sheet6!L$1:L697)+1)</f>
        <v>-</v>
      </c>
      <c r="M698">
        <f>IF(ISNA(MATCH(Sheet1!F698,{"failed","canceled"},0)),"-",MAX(Sheet6!M$1:M697)+1)</f>
        <v>357</v>
      </c>
    </row>
    <row r="699" spans="1:13" ht="16" x14ac:dyDescent="0.2">
      <c r="A699" s="16" t="str">
        <f>IFERROR(INDEX(Sheet1!F:F,MATCH(ROWS($1:698),$L:$L,0)),"")</f>
        <v>successful</v>
      </c>
      <c r="B699" s="15">
        <f>IFERROR(INDEX(Sheet1!L:L,MATCH(ROWS($1:698),$L:$L,0)),"")</f>
        <v>46</v>
      </c>
      <c r="D699" s="17" t="str">
        <f>IFERROR(INDEX(Sheet1!F:F,MATCH(ROWS($1:698),$M:$M,0)),"")</f>
        <v>failed</v>
      </c>
      <c r="E699">
        <f>IFERROR(INDEX(Sheet1!L:L,MATCH(ROWS($1:698),$M:$M,0)),"")</f>
        <v>0</v>
      </c>
      <c r="L699" t="str">
        <f>IF(ISNA(MATCH(Sheet1!F699,{"successful"},0)),"-",MAX(Sheet6!L$1:L698)+1)</f>
        <v>-</v>
      </c>
      <c r="M699">
        <f>IF(ISNA(MATCH(Sheet1!F699,{"failed","canceled"},0)),"-",MAX(Sheet6!M$1:M698)+1)</f>
        <v>358</v>
      </c>
    </row>
    <row r="700" spans="1:13" ht="16" x14ac:dyDescent="0.2">
      <c r="A700" s="16" t="str">
        <f>IFERROR(INDEX(Sheet1!F:F,MATCH(ROWS($1:699),$L:$L,0)),"")</f>
        <v>successful</v>
      </c>
      <c r="B700" s="15">
        <f>IFERROR(INDEX(Sheet1!L:L,MATCH(ROWS($1:699),$L:$L,0)),"")</f>
        <v>284</v>
      </c>
      <c r="D700" s="17" t="str">
        <f>IFERROR(INDEX(Sheet1!F:F,MATCH(ROWS($1:699),$M:$M,0)),"")</f>
        <v>failed</v>
      </c>
      <c r="E700">
        <f>IFERROR(INDEX(Sheet1!L:L,MATCH(ROWS($1:699),$M:$M,0)),"")</f>
        <v>1</v>
      </c>
      <c r="L700" t="str">
        <f>IF(ISNA(MATCH(Sheet1!F700,{"successful"},0)),"-",MAX(Sheet6!L$1:L699)+1)</f>
        <v>-</v>
      </c>
      <c r="M700">
        <f>IF(ISNA(MATCH(Sheet1!F700,{"failed","canceled"},0)),"-",MAX(Sheet6!M$1:M699)+1)</f>
        <v>359</v>
      </c>
    </row>
    <row r="701" spans="1:13" ht="16" x14ac:dyDescent="0.2">
      <c r="A701" s="16" t="str">
        <f>IFERROR(INDEX(Sheet1!F:F,MATCH(ROWS($1:700),$L:$L,0)),"")</f>
        <v>successful</v>
      </c>
      <c r="B701" s="15">
        <f>IFERROR(INDEX(Sheet1!L:L,MATCH(ROWS($1:700),$L:$L,0)),"")</f>
        <v>98</v>
      </c>
      <c r="D701" s="17" t="str">
        <f>IFERROR(INDEX(Sheet1!F:F,MATCH(ROWS($1:700),$M:$M,0)),"")</f>
        <v>failed</v>
      </c>
      <c r="E701">
        <f>IFERROR(INDEX(Sheet1!L:L,MATCH(ROWS($1:700),$M:$M,0)),"")</f>
        <v>5</v>
      </c>
      <c r="L701" t="str">
        <f>IF(ISNA(MATCH(Sheet1!F701,{"successful"},0)),"-",MAX(Sheet6!L$1:L700)+1)</f>
        <v>-</v>
      </c>
      <c r="M701">
        <f>IF(ISNA(MATCH(Sheet1!F701,{"failed","canceled"},0)),"-",MAX(Sheet6!M$1:M700)+1)</f>
        <v>360</v>
      </c>
    </row>
    <row r="702" spans="1:13" ht="16" x14ac:dyDescent="0.2">
      <c r="A702" s="16" t="str">
        <f>IFERROR(INDEX(Sheet1!F:F,MATCH(ROWS($1:701),$L:$L,0)),"")</f>
        <v>successful</v>
      </c>
      <c r="B702" s="15">
        <f>IFERROR(INDEX(Sheet1!L:L,MATCH(ROWS($1:701),$L:$L,0)),"")</f>
        <v>56</v>
      </c>
      <c r="D702" s="17" t="str">
        <f>IFERROR(INDEX(Sheet1!F:F,MATCH(ROWS($1:701),$M:$M,0)),"")</f>
        <v>failed</v>
      </c>
      <c r="E702">
        <f>IFERROR(INDEX(Sheet1!L:L,MATCH(ROWS($1:701),$M:$M,0)),"")</f>
        <v>85</v>
      </c>
      <c r="L702" t="str">
        <f>IF(ISNA(MATCH(Sheet1!F702,{"successful"},0)),"-",MAX(Sheet6!L$1:L701)+1)</f>
        <v>-</v>
      </c>
      <c r="M702">
        <f>IF(ISNA(MATCH(Sheet1!F702,{"failed","canceled"},0)),"-",MAX(Sheet6!M$1:M701)+1)</f>
        <v>361</v>
      </c>
    </row>
    <row r="703" spans="1:13" ht="16" x14ac:dyDescent="0.2">
      <c r="A703" s="16" t="str">
        <f>IFERROR(INDEX(Sheet1!F:F,MATCH(ROWS($1:702),$L:$L,0)),"")</f>
        <v>successful</v>
      </c>
      <c r="B703" s="15">
        <f>IFERROR(INDEX(Sheet1!L:L,MATCH(ROWS($1:702),$L:$L,0)),"")</f>
        <v>32</v>
      </c>
      <c r="D703" s="17" t="str">
        <f>IFERROR(INDEX(Sheet1!F:F,MATCH(ROWS($1:702),$M:$M,0)),"")</f>
        <v>failed</v>
      </c>
      <c r="E703">
        <f>IFERROR(INDEX(Sheet1!L:L,MATCH(ROWS($1:702),$M:$M,0)),"")</f>
        <v>3</v>
      </c>
      <c r="L703" t="str">
        <f>IF(ISNA(MATCH(Sheet1!F703,{"successful"},0)),"-",MAX(Sheet6!L$1:L702)+1)</f>
        <v>-</v>
      </c>
      <c r="M703">
        <f>IF(ISNA(MATCH(Sheet1!F703,{"failed","canceled"},0)),"-",MAX(Sheet6!M$1:M702)+1)</f>
        <v>362</v>
      </c>
    </row>
    <row r="704" spans="1:13" ht="16" x14ac:dyDescent="0.2">
      <c r="A704" s="16" t="str">
        <f>IFERROR(INDEX(Sheet1!F:F,MATCH(ROWS($1:703),$L:$L,0)),"")</f>
        <v>successful</v>
      </c>
      <c r="B704" s="15">
        <f>IFERROR(INDEX(Sheet1!L:L,MATCH(ROWS($1:703),$L:$L,0)),"")</f>
        <v>30</v>
      </c>
      <c r="D704" s="17" t="str">
        <f>IFERROR(INDEX(Sheet1!F:F,MATCH(ROWS($1:703),$M:$M,0)),"")</f>
        <v>failed</v>
      </c>
      <c r="E704">
        <f>IFERROR(INDEX(Sheet1!L:L,MATCH(ROWS($1:703),$M:$M,0)),"")</f>
        <v>4</v>
      </c>
      <c r="L704" t="str">
        <f>IF(ISNA(MATCH(Sheet1!F704,{"successful"},0)),"-",MAX(Sheet6!L$1:L703)+1)</f>
        <v>-</v>
      </c>
      <c r="M704">
        <f>IF(ISNA(MATCH(Sheet1!F704,{"failed","canceled"},0)),"-",MAX(Sheet6!M$1:M703)+1)</f>
        <v>363</v>
      </c>
    </row>
    <row r="705" spans="1:13" ht="16" x14ac:dyDescent="0.2">
      <c r="A705" s="16" t="str">
        <f>IFERROR(INDEX(Sheet1!F:F,MATCH(ROWS($1:704),$L:$L,0)),"")</f>
        <v>successful</v>
      </c>
      <c r="B705" s="15">
        <f>IFERROR(INDEX(Sheet1!L:L,MATCH(ROWS($1:704),$L:$L,0)),"")</f>
        <v>70</v>
      </c>
      <c r="D705" s="17" t="str">
        <f>IFERROR(INDEX(Sheet1!F:F,MATCH(ROWS($1:704),$M:$M,0)),"")</f>
        <v>failed</v>
      </c>
      <c r="E705">
        <f>IFERROR(INDEX(Sheet1!L:L,MATCH(ROWS($1:704),$M:$M,0)),"")</f>
        <v>3</v>
      </c>
      <c r="L705" t="str">
        <f>IF(ISNA(MATCH(Sheet1!F705,{"successful"},0)),"-",MAX(Sheet6!L$1:L704)+1)</f>
        <v>-</v>
      </c>
      <c r="M705">
        <f>IF(ISNA(MATCH(Sheet1!F705,{"failed","canceled"},0)),"-",MAX(Sheet6!M$1:M704)+1)</f>
        <v>364</v>
      </c>
    </row>
    <row r="706" spans="1:13" ht="16" x14ac:dyDescent="0.2">
      <c r="A706" s="16" t="str">
        <f>IFERROR(INDEX(Sheet1!F:F,MATCH(ROWS($1:705),$L:$L,0)),"")</f>
        <v>successful</v>
      </c>
      <c r="B706" s="15">
        <f>IFERROR(INDEX(Sheet1!L:L,MATCH(ROWS($1:705),$L:$L,0)),"")</f>
        <v>44</v>
      </c>
      <c r="D706" s="17" t="str">
        <f>IFERROR(INDEX(Sheet1!F:F,MATCH(ROWS($1:705),$M:$M,0)),"")</f>
        <v>canceled</v>
      </c>
      <c r="E706">
        <f>IFERROR(INDEX(Sheet1!L:L,MATCH(ROWS($1:705),$M:$M,0)),"")</f>
        <v>18</v>
      </c>
      <c r="L706" t="str">
        <f>IF(ISNA(MATCH(Sheet1!F706,{"successful"},0)),"-",MAX(Sheet6!L$1:L705)+1)</f>
        <v>-</v>
      </c>
      <c r="M706">
        <f>IF(ISNA(MATCH(Sheet1!F706,{"failed","canceled"},0)),"-",MAX(Sheet6!M$1:M705)+1)</f>
        <v>365</v>
      </c>
    </row>
    <row r="707" spans="1:13" ht="16" x14ac:dyDescent="0.2">
      <c r="A707" s="16" t="str">
        <f>IFERROR(INDEX(Sheet1!F:F,MATCH(ROWS($1:706),$L:$L,0)),"")</f>
        <v>successful</v>
      </c>
      <c r="B707" s="15">
        <f>IFERROR(INDEX(Sheet1!L:L,MATCH(ROWS($1:706),$L:$L,0)),"")</f>
        <v>92</v>
      </c>
      <c r="D707" s="17" t="str">
        <f>IFERROR(INDEX(Sheet1!F:F,MATCH(ROWS($1:706),$M:$M,0)),"")</f>
        <v>canceled</v>
      </c>
      <c r="E707">
        <f>IFERROR(INDEX(Sheet1!L:L,MATCH(ROWS($1:706),$M:$M,0)),"")</f>
        <v>3</v>
      </c>
      <c r="L707" t="str">
        <f>IF(ISNA(MATCH(Sheet1!F707,{"successful"},0)),"-",MAX(Sheet6!L$1:L706)+1)</f>
        <v>-</v>
      </c>
      <c r="M707">
        <f>IF(ISNA(MATCH(Sheet1!F707,{"failed","canceled"},0)),"-",MAX(Sheet6!M$1:M706)+1)</f>
        <v>366</v>
      </c>
    </row>
    <row r="708" spans="1:13" ht="16" x14ac:dyDescent="0.2">
      <c r="A708" s="16" t="str">
        <f>IFERROR(INDEX(Sheet1!F:F,MATCH(ROWS($1:707),$L:$L,0)),"")</f>
        <v>successful</v>
      </c>
      <c r="B708" s="15">
        <f>IFERROR(INDEX(Sheet1!L:L,MATCH(ROWS($1:707),$L:$L,0)),"")</f>
        <v>205</v>
      </c>
      <c r="D708" s="17" t="str">
        <f>IFERROR(INDEX(Sheet1!F:F,MATCH(ROWS($1:707),$M:$M,0)),"")</f>
        <v>canceled</v>
      </c>
      <c r="E708">
        <f>IFERROR(INDEX(Sheet1!L:L,MATCH(ROWS($1:707),$M:$M,0)),"")</f>
        <v>40</v>
      </c>
      <c r="L708" t="str">
        <f>IF(ISNA(MATCH(Sheet1!F708,{"successful"},0)),"-",MAX(Sheet6!L$1:L707)+1)</f>
        <v>-</v>
      </c>
      <c r="M708">
        <f>IF(ISNA(MATCH(Sheet1!F708,{"failed","canceled"},0)),"-",MAX(Sheet6!M$1:M707)+1)</f>
        <v>367</v>
      </c>
    </row>
    <row r="709" spans="1:13" ht="16" x14ac:dyDescent="0.2">
      <c r="A709" s="16" t="str">
        <f>IFERROR(INDEX(Sheet1!F:F,MATCH(ROWS($1:708),$L:$L,0)),"")</f>
        <v>successful</v>
      </c>
      <c r="B709" s="15">
        <f>IFERROR(INDEX(Sheet1!L:L,MATCH(ROWS($1:708),$L:$L,0)),"")</f>
        <v>23</v>
      </c>
      <c r="D709" s="17" t="str">
        <f>IFERROR(INDEX(Sheet1!F:F,MATCH(ROWS($1:708),$M:$M,0)),"")</f>
        <v>canceled</v>
      </c>
      <c r="E709">
        <f>IFERROR(INDEX(Sheet1!L:L,MATCH(ROWS($1:708),$M:$M,0)),"")</f>
        <v>0</v>
      </c>
      <c r="L709" t="str">
        <f>IF(ISNA(MATCH(Sheet1!F709,{"successful"},0)),"-",MAX(Sheet6!L$1:L708)+1)</f>
        <v>-</v>
      </c>
      <c r="M709">
        <f>IF(ISNA(MATCH(Sheet1!F709,{"failed","canceled"},0)),"-",MAX(Sheet6!M$1:M708)+1)</f>
        <v>368</v>
      </c>
    </row>
    <row r="710" spans="1:13" ht="16" x14ac:dyDescent="0.2">
      <c r="A710" s="16" t="str">
        <f>IFERROR(INDEX(Sheet1!F:F,MATCH(ROWS($1:709),$L:$L,0)),"")</f>
        <v>successful</v>
      </c>
      <c r="B710" s="15">
        <f>IFERROR(INDEX(Sheet1!L:L,MATCH(ROWS($1:709),$L:$L,0)),"")</f>
        <v>4</v>
      </c>
      <c r="D710" s="17" t="str">
        <f>IFERROR(INDEX(Sheet1!F:F,MATCH(ROWS($1:709),$M:$M,0)),"")</f>
        <v>canceled</v>
      </c>
      <c r="E710">
        <f>IFERROR(INDEX(Sheet1!L:L,MATCH(ROWS($1:709),$M:$M,0)),"")</f>
        <v>24</v>
      </c>
      <c r="L710" t="str">
        <f>IF(ISNA(MATCH(Sheet1!F710,{"successful"},0)),"-",MAX(Sheet6!L$1:L709)+1)</f>
        <v>-</v>
      </c>
      <c r="M710">
        <f>IF(ISNA(MATCH(Sheet1!F710,{"failed","canceled"},0)),"-",MAX(Sheet6!M$1:M709)+1)</f>
        <v>369</v>
      </c>
    </row>
    <row r="711" spans="1:13" ht="16" x14ac:dyDescent="0.2">
      <c r="A711" s="16" t="str">
        <f>IFERROR(INDEX(Sheet1!F:F,MATCH(ROWS($1:710),$L:$L,0)),"")</f>
        <v>successful</v>
      </c>
      <c r="B711" s="15">
        <f>IFERROR(INDEX(Sheet1!L:L,MATCH(ROWS($1:710),$L:$L,0)),"")</f>
        <v>112</v>
      </c>
      <c r="D711" s="17" t="str">
        <f>IFERROR(INDEX(Sheet1!F:F,MATCH(ROWS($1:710),$M:$M,0)),"")</f>
        <v>canceled</v>
      </c>
      <c r="E711">
        <f>IFERROR(INDEX(Sheet1!L:L,MATCH(ROWS($1:710),$M:$M,0)),"")</f>
        <v>1</v>
      </c>
      <c r="L711" t="str">
        <f>IF(ISNA(MATCH(Sheet1!F711,{"successful"},0)),"-",MAX(Sheet6!L$1:L710)+1)</f>
        <v>-</v>
      </c>
      <c r="M711">
        <f>IF(ISNA(MATCH(Sheet1!F711,{"failed","canceled"},0)),"-",MAX(Sheet6!M$1:M710)+1)</f>
        <v>370</v>
      </c>
    </row>
    <row r="712" spans="1:13" ht="16" x14ac:dyDescent="0.2">
      <c r="A712" s="16" t="str">
        <f>IFERROR(INDEX(Sheet1!F:F,MATCH(ROWS($1:711),$L:$L,0)),"")</f>
        <v>successful</v>
      </c>
      <c r="B712" s="15">
        <f>IFERROR(INDEX(Sheet1!L:L,MATCH(ROWS($1:711),$L:$L,0)),"")</f>
        <v>27</v>
      </c>
      <c r="D712" s="17" t="str">
        <f>IFERROR(INDEX(Sheet1!F:F,MATCH(ROWS($1:711),$M:$M,0)),"")</f>
        <v>canceled</v>
      </c>
      <c r="E712">
        <f>IFERROR(INDEX(Sheet1!L:L,MATCH(ROWS($1:711),$M:$M,0)),"")</f>
        <v>0</v>
      </c>
      <c r="L712" t="str">
        <f>IF(ISNA(MATCH(Sheet1!F712,{"successful"},0)),"-",MAX(Sheet6!L$1:L711)+1)</f>
        <v>-</v>
      </c>
      <c r="M712">
        <f>IF(ISNA(MATCH(Sheet1!F712,{"failed","canceled"},0)),"-",MAX(Sheet6!M$1:M711)+1)</f>
        <v>371</v>
      </c>
    </row>
    <row r="713" spans="1:13" ht="16" x14ac:dyDescent="0.2">
      <c r="A713" s="16" t="str">
        <f>IFERROR(INDEX(Sheet1!F:F,MATCH(ROWS($1:712),$L:$L,0)),"")</f>
        <v>successful</v>
      </c>
      <c r="B713" s="15">
        <f>IFERROR(INDEX(Sheet1!L:L,MATCH(ROWS($1:712),$L:$L,0)),"")</f>
        <v>11</v>
      </c>
      <c r="D713" s="17" t="str">
        <f>IFERROR(INDEX(Sheet1!F:F,MATCH(ROWS($1:712),$M:$M,0)),"")</f>
        <v>canceled</v>
      </c>
      <c r="E713">
        <f>IFERROR(INDEX(Sheet1!L:L,MATCH(ROWS($1:712),$M:$M,0)),"")</f>
        <v>0</v>
      </c>
      <c r="L713" t="str">
        <f>IF(ISNA(MATCH(Sheet1!F713,{"successful"},0)),"-",MAX(Sheet6!L$1:L712)+1)</f>
        <v>-</v>
      </c>
      <c r="M713">
        <f>IF(ISNA(MATCH(Sheet1!F713,{"failed","canceled"},0)),"-",MAX(Sheet6!M$1:M712)+1)</f>
        <v>372</v>
      </c>
    </row>
    <row r="714" spans="1:13" ht="16" x14ac:dyDescent="0.2">
      <c r="A714" s="16" t="str">
        <f>IFERROR(INDEX(Sheet1!F:F,MATCH(ROWS($1:713),$L:$L,0)),"")</f>
        <v>successful</v>
      </c>
      <c r="B714" s="15">
        <f>IFERROR(INDEX(Sheet1!L:L,MATCH(ROWS($1:713),$L:$L,0)),"")</f>
        <v>26</v>
      </c>
      <c r="D714" s="17" t="str">
        <f>IFERROR(INDEX(Sheet1!F:F,MATCH(ROWS($1:713),$M:$M,0)),"")</f>
        <v>canceled</v>
      </c>
      <c r="E714">
        <f>IFERROR(INDEX(Sheet1!L:L,MATCH(ROWS($1:713),$M:$M,0)),"")</f>
        <v>1</v>
      </c>
      <c r="L714" t="str">
        <f>IF(ISNA(MATCH(Sheet1!F714,{"successful"},0)),"-",MAX(Sheet6!L$1:L713)+1)</f>
        <v>-</v>
      </c>
      <c r="M714">
        <f>IF(ISNA(MATCH(Sheet1!F714,{"failed","canceled"},0)),"-",MAX(Sheet6!M$1:M713)+1)</f>
        <v>373</v>
      </c>
    </row>
    <row r="715" spans="1:13" ht="16" x14ac:dyDescent="0.2">
      <c r="A715" s="16" t="str">
        <f>IFERROR(INDEX(Sheet1!F:F,MATCH(ROWS($1:714),$L:$L,0)),"")</f>
        <v>successful</v>
      </c>
      <c r="B715" s="15">
        <f>IFERROR(INDEX(Sheet1!L:L,MATCH(ROWS($1:714),$L:$L,0)),"")</f>
        <v>77</v>
      </c>
      <c r="D715" s="17" t="str">
        <f>IFERROR(INDEX(Sheet1!F:F,MATCH(ROWS($1:714),$M:$M,0)),"")</f>
        <v>canceled</v>
      </c>
      <c r="E715">
        <f>IFERROR(INDEX(Sheet1!L:L,MATCH(ROWS($1:714),$M:$M,0)),"")</f>
        <v>6</v>
      </c>
      <c r="L715" t="str">
        <f>IF(ISNA(MATCH(Sheet1!F715,{"successful"},0)),"-",MAX(Sheet6!L$1:L714)+1)</f>
        <v>-</v>
      </c>
      <c r="M715">
        <f>IF(ISNA(MATCH(Sheet1!F715,{"failed","canceled"},0)),"-",MAX(Sheet6!M$1:M714)+1)</f>
        <v>374</v>
      </c>
    </row>
    <row r="716" spans="1:13" ht="16" x14ac:dyDescent="0.2">
      <c r="A716" s="16" t="str">
        <f>IFERROR(INDEX(Sheet1!F:F,MATCH(ROWS($1:715),$L:$L,0)),"")</f>
        <v>successful</v>
      </c>
      <c r="B716" s="15">
        <f>IFERROR(INDEX(Sheet1!L:L,MATCH(ROWS($1:715),$L:$L,0)),"")</f>
        <v>136</v>
      </c>
      <c r="D716" s="17" t="str">
        <f>IFERROR(INDEX(Sheet1!F:F,MATCH(ROWS($1:715),$M:$M,0)),"")</f>
        <v>canceled</v>
      </c>
      <c r="E716">
        <f>IFERROR(INDEX(Sheet1!L:L,MATCH(ROWS($1:715),$M:$M,0)),"")</f>
        <v>0</v>
      </c>
      <c r="L716" t="str">
        <f>IF(ISNA(MATCH(Sheet1!F716,{"successful"},0)),"-",MAX(Sheet6!L$1:L715)+1)</f>
        <v>-</v>
      </c>
      <c r="M716">
        <f>IF(ISNA(MATCH(Sheet1!F716,{"failed","canceled"},0)),"-",MAX(Sheet6!M$1:M715)+1)</f>
        <v>375</v>
      </c>
    </row>
    <row r="717" spans="1:13" ht="16" x14ac:dyDescent="0.2">
      <c r="A717" s="16" t="str">
        <f>IFERROR(INDEX(Sheet1!F:F,MATCH(ROWS($1:716),$L:$L,0)),"")</f>
        <v>successful</v>
      </c>
      <c r="B717" s="15">
        <f>IFERROR(INDEX(Sheet1!L:L,MATCH(ROWS($1:716),$L:$L,0)),"")</f>
        <v>157</v>
      </c>
      <c r="D717" s="17" t="str">
        <f>IFERROR(INDEX(Sheet1!F:F,MATCH(ROWS($1:716),$M:$M,0)),"")</f>
        <v>canceled</v>
      </c>
      <c r="E717">
        <f>IFERROR(INDEX(Sheet1!L:L,MATCH(ROWS($1:716),$M:$M,0)),"")</f>
        <v>6</v>
      </c>
      <c r="L717" t="str">
        <f>IF(ISNA(MATCH(Sheet1!F717,{"successful"},0)),"-",MAX(Sheet6!L$1:L716)+1)</f>
        <v>-</v>
      </c>
      <c r="M717">
        <f>IF(ISNA(MATCH(Sheet1!F717,{"failed","canceled"},0)),"-",MAX(Sheet6!M$1:M716)+1)</f>
        <v>376</v>
      </c>
    </row>
    <row r="718" spans="1:13" ht="16" x14ac:dyDescent="0.2">
      <c r="A718" s="16" t="str">
        <f>IFERROR(INDEX(Sheet1!F:F,MATCH(ROWS($1:717),$L:$L,0)),"")</f>
        <v>successful</v>
      </c>
      <c r="B718" s="15">
        <f>IFERROR(INDEX(Sheet1!L:L,MATCH(ROWS($1:717),$L:$L,0)),"")</f>
        <v>158</v>
      </c>
      <c r="D718" s="17" t="str">
        <f>IFERROR(INDEX(Sheet1!F:F,MATCH(ROWS($1:717),$M:$M,0)),"")</f>
        <v>canceled</v>
      </c>
      <c r="E718">
        <f>IFERROR(INDEX(Sheet1!L:L,MATCH(ROWS($1:717),$M:$M,0)),"")</f>
        <v>0</v>
      </c>
      <c r="L718" t="str">
        <f>IF(ISNA(MATCH(Sheet1!F718,{"successful"},0)),"-",MAX(Sheet6!L$1:L717)+1)</f>
        <v>-</v>
      </c>
      <c r="M718">
        <f>IF(ISNA(MATCH(Sheet1!F718,{"failed","canceled"},0)),"-",MAX(Sheet6!M$1:M717)+1)</f>
        <v>377</v>
      </c>
    </row>
    <row r="719" spans="1:13" ht="16" x14ac:dyDescent="0.2">
      <c r="A719" s="16" t="str">
        <f>IFERROR(INDEX(Sheet1!F:F,MATCH(ROWS($1:718),$L:$L,0)),"")</f>
        <v>successful</v>
      </c>
      <c r="B719" s="15">
        <f>IFERROR(INDEX(Sheet1!L:L,MATCH(ROWS($1:718),$L:$L,0)),"")</f>
        <v>27</v>
      </c>
      <c r="D719" s="17" t="str">
        <f>IFERROR(INDEX(Sheet1!F:F,MATCH(ROWS($1:718),$M:$M,0)),"")</f>
        <v>canceled</v>
      </c>
      <c r="E719">
        <f>IFERROR(INDEX(Sheet1!L:L,MATCH(ROWS($1:718),$M:$M,0)),"")</f>
        <v>0</v>
      </c>
      <c r="L719" t="str">
        <f>IF(ISNA(MATCH(Sheet1!F719,{"successful"},0)),"-",MAX(Sheet6!L$1:L718)+1)</f>
        <v>-</v>
      </c>
      <c r="M719">
        <f>IF(ISNA(MATCH(Sheet1!F719,{"failed","canceled"},0)),"-",MAX(Sheet6!M$1:M718)+1)</f>
        <v>378</v>
      </c>
    </row>
    <row r="720" spans="1:13" ht="16" x14ac:dyDescent="0.2">
      <c r="A720" s="16" t="str">
        <f>IFERROR(INDEX(Sheet1!F:F,MATCH(ROWS($1:719),$L:$L,0)),"")</f>
        <v>successful</v>
      </c>
      <c r="B720" s="15">
        <f>IFERROR(INDEX(Sheet1!L:L,MATCH(ROWS($1:719),$L:$L,0)),"")</f>
        <v>23</v>
      </c>
      <c r="D720" s="17" t="str">
        <f>IFERROR(INDEX(Sheet1!F:F,MATCH(ROWS($1:719),$M:$M,0)),"")</f>
        <v>canceled</v>
      </c>
      <c r="E720">
        <f>IFERROR(INDEX(Sheet1!L:L,MATCH(ROWS($1:719),$M:$M,0)),"")</f>
        <v>3</v>
      </c>
      <c r="L720" t="str">
        <f>IF(ISNA(MATCH(Sheet1!F720,{"successful"},0)),"-",MAX(Sheet6!L$1:L719)+1)</f>
        <v>-</v>
      </c>
      <c r="M720">
        <f>IF(ISNA(MATCH(Sheet1!F720,{"failed","canceled"},0)),"-",MAX(Sheet6!M$1:M719)+1)</f>
        <v>379</v>
      </c>
    </row>
    <row r="721" spans="1:13" ht="16" x14ac:dyDescent="0.2">
      <c r="A721" s="16" t="str">
        <f>IFERROR(INDEX(Sheet1!F:F,MATCH(ROWS($1:720),$L:$L,0)),"")</f>
        <v>successful</v>
      </c>
      <c r="B721" s="15">
        <f>IFERROR(INDEX(Sheet1!L:L,MATCH(ROWS($1:720),$L:$L,0)),"")</f>
        <v>17</v>
      </c>
      <c r="D721" s="17" t="str">
        <f>IFERROR(INDEX(Sheet1!F:F,MATCH(ROWS($1:720),$M:$M,0)),"")</f>
        <v>canceled</v>
      </c>
      <c r="E721">
        <f>IFERROR(INDEX(Sheet1!L:L,MATCH(ROWS($1:720),$M:$M,0)),"")</f>
        <v>0</v>
      </c>
      <c r="L721" t="str">
        <f>IF(ISNA(MATCH(Sheet1!F721,{"successful"},0)),"-",MAX(Sheet6!L$1:L720)+1)</f>
        <v>-</v>
      </c>
      <c r="M721">
        <f>IF(ISNA(MATCH(Sheet1!F721,{"failed","canceled"},0)),"-",MAX(Sheet6!M$1:M720)+1)</f>
        <v>380</v>
      </c>
    </row>
    <row r="722" spans="1:13" ht="16" x14ac:dyDescent="0.2">
      <c r="A722" s="16" t="str">
        <f>IFERROR(INDEX(Sheet1!F:F,MATCH(ROWS($1:721),$L:$L,0)),"")</f>
        <v>successful</v>
      </c>
      <c r="B722" s="15">
        <f>IFERROR(INDEX(Sheet1!L:L,MATCH(ROWS($1:721),$L:$L,0)),"")</f>
        <v>37</v>
      </c>
      <c r="D722" s="17" t="str">
        <f>IFERROR(INDEX(Sheet1!F:F,MATCH(ROWS($1:721),$M:$M,0)),"")</f>
        <v>canceled</v>
      </c>
      <c r="E722">
        <f>IFERROR(INDEX(Sheet1!L:L,MATCH(ROWS($1:721),$M:$M,0)),"")</f>
        <v>8</v>
      </c>
      <c r="L722">
        <f>IF(ISNA(MATCH(Sheet1!F722,{"successful"},0)),"-",MAX(Sheet6!L$1:L721)+1)</f>
        <v>341</v>
      </c>
      <c r="M722" t="str">
        <f>IF(ISNA(MATCH(Sheet1!F722,{"failed","canceled"},0)),"-",MAX(Sheet6!M$1:M721)+1)</f>
        <v>-</v>
      </c>
    </row>
    <row r="723" spans="1:13" ht="16" x14ac:dyDescent="0.2">
      <c r="A723" s="16" t="str">
        <f>IFERROR(INDEX(Sheet1!F:F,MATCH(ROWS($1:722),$L:$L,0)),"")</f>
        <v>successful</v>
      </c>
      <c r="B723" s="15">
        <f>IFERROR(INDEX(Sheet1!L:L,MATCH(ROWS($1:722),$L:$L,0)),"")</f>
        <v>65</v>
      </c>
      <c r="D723" s="17" t="str">
        <f>IFERROR(INDEX(Sheet1!F:F,MATCH(ROWS($1:722),$M:$M,0)),"")</f>
        <v>canceled</v>
      </c>
      <c r="E723">
        <f>IFERROR(INDEX(Sheet1!L:L,MATCH(ROWS($1:722),$M:$M,0)),"")</f>
        <v>34</v>
      </c>
      <c r="L723">
        <f>IF(ISNA(MATCH(Sheet1!F723,{"successful"},0)),"-",MAX(Sheet6!L$1:L722)+1)</f>
        <v>342</v>
      </c>
      <c r="M723" t="str">
        <f>IF(ISNA(MATCH(Sheet1!F723,{"failed","canceled"},0)),"-",MAX(Sheet6!M$1:M722)+1)</f>
        <v>-</v>
      </c>
    </row>
    <row r="724" spans="1:13" ht="16" x14ac:dyDescent="0.2">
      <c r="A724" s="16" t="str">
        <f>IFERROR(INDEX(Sheet1!F:F,MATCH(ROWS($1:723),$L:$L,0)),"")</f>
        <v>successful</v>
      </c>
      <c r="B724" s="15">
        <f>IFERROR(INDEX(Sheet1!L:L,MATCH(ROWS($1:723),$L:$L,0)),"")</f>
        <v>18</v>
      </c>
      <c r="D724" s="17" t="str">
        <f>IFERROR(INDEX(Sheet1!F:F,MATCH(ROWS($1:723),$M:$M,0)),"")</f>
        <v>canceled</v>
      </c>
      <c r="E724">
        <f>IFERROR(INDEX(Sheet1!L:L,MATCH(ROWS($1:723),$M:$M,0)),"")</f>
        <v>1</v>
      </c>
      <c r="L724">
        <f>IF(ISNA(MATCH(Sheet1!F724,{"successful"},0)),"-",MAX(Sheet6!L$1:L723)+1)</f>
        <v>343</v>
      </c>
      <c r="M724" t="str">
        <f>IF(ISNA(MATCH(Sheet1!F724,{"failed","canceled"},0)),"-",MAX(Sheet6!M$1:M723)+1)</f>
        <v>-</v>
      </c>
    </row>
    <row r="725" spans="1:13" ht="16" x14ac:dyDescent="0.2">
      <c r="A725" s="16" t="str">
        <f>IFERROR(INDEX(Sheet1!F:F,MATCH(ROWS($1:724),$L:$L,0)),"")</f>
        <v>successful</v>
      </c>
      <c r="B725" s="15">
        <f>IFERROR(INDEX(Sheet1!L:L,MATCH(ROWS($1:724),$L:$L,0)),"")</f>
        <v>25</v>
      </c>
      <c r="D725" s="17" t="str">
        <f>IFERROR(INDEX(Sheet1!F:F,MATCH(ROWS($1:724),$M:$M,0)),"")</f>
        <v>canceled</v>
      </c>
      <c r="E725">
        <f>IFERROR(INDEX(Sheet1!L:L,MATCH(ROWS($1:724),$M:$M,0)),"")</f>
        <v>38</v>
      </c>
      <c r="L725">
        <f>IF(ISNA(MATCH(Sheet1!F725,{"successful"},0)),"-",MAX(Sheet6!L$1:L724)+1)</f>
        <v>344</v>
      </c>
      <c r="M725" t="str">
        <f>IF(ISNA(MATCH(Sheet1!F725,{"failed","canceled"},0)),"-",MAX(Sheet6!M$1:M724)+1)</f>
        <v>-</v>
      </c>
    </row>
    <row r="726" spans="1:13" ht="16" x14ac:dyDescent="0.2">
      <c r="A726" s="16" t="str">
        <f>IFERROR(INDEX(Sheet1!F:F,MATCH(ROWS($1:725),$L:$L,0)),"")</f>
        <v>successful</v>
      </c>
      <c r="B726" s="15">
        <f>IFERROR(INDEX(Sheet1!L:L,MATCH(ROWS($1:725),$L:$L,0)),"")</f>
        <v>104</v>
      </c>
      <c r="D726" s="17" t="str">
        <f>IFERROR(INDEX(Sheet1!F:F,MATCH(ROWS($1:725),$M:$M,0)),"")</f>
        <v>canceled</v>
      </c>
      <c r="E726">
        <f>IFERROR(INDEX(Sheet1!L:L,MATCH(ROWS($1:725),$M:$M,0)),"")</f>
        <v>104</v>
      </c>
      <c r="L726">
        <f>IF(ISNA(MATCH(Sheet1!F726,{"successful"},0)),"-",MAX(Sheet6!L$1:L725)+1)</f>
        <v>345</v>
      </c>
      <c r="M726" t="str">
        <f>IF(ISNA(MATCH(Sheet1!F726,{"failed","canceled"},0)),"-",MAX(Sheet6!M$1:M725)+1)</f>
        <v>-</v>
      </c>
    </row>
    <row r="727" spans="1:13" ht="16" x14ac:dyDescent="0.2">
      <c r="A727" s="16" t="str">
        <f>IFERROR(INDEX(Sheet1!F:F,MATCH(ROWS($1:726),$L:$L,0)),"")</f>
        <v>successful</v>
      </c>
      <c r="B727" s="15">
        <f>IFERROR(INDEX(Sheet1!L:L,MATCH(ROWS($1:726),$L:$L,0)),"")</f>
        <v>108</v>
      </c>
      <c r="D727" s="17" t="str">
        <f>IFERROR(INDEX(Sheet1!F:F,MATCH(ROWS($1:726),$M:$M,0)),"")</f>
        <v>canceled</v>
      </c>
      <c r="E727">
        <f>IFERROR(INDEX(Sheet1!L:L,MATCH(ROWS($1:726),$M:$M,0)),"")</f>
        <v>86</v>
      </c>
      <c r="L727">
        <f>IF(ISNA(MATCH(Sheet1!F727,{"successful"},0)),"-",MAX(Sheet6!L$1:L726)+1)</f>
        <v>346</v>
      </c>
      <c r="M727" t="str">
        <f>IF(ISNA(MATCH(Sheet1!F727,{"failed","canceled"},0)),"-",MAX(Sheet6!M$1:M726)+1)</f>
        <v>-</v>
      </c>
    </row>
    <row r="728" spans="1:13" ht="16" x14ac:dyDescent="0.2">
      <c r="A728" s="16" t="str">
        <f>IFERROR(INDEX(Sheet1!F:F,MATCH(ROWS($1:727),$L:$L,0)),"")</f>
        <v>successful</v>
      </c>
      <c r="B728" s="15">
        <f>IFERROR(INDEX(Sheet1!L:L,MATCH(ROWS($1:727),$L:$L,0)),"")</f>
        <v>38</v>
      </c>
      <c r="D728" s="17" t="str">
        <f>IFERROR(INDEX(Sheet1!F:F,MATCH(ROWS($1:727),$M:$M,0)),"")</f>
        <v>canceled</v>
      </c>
      <c r="E728">
        <f>IFERROR(INDEX(Sheet1!L:L,MATCH(ROWS($1:727),$M:$M,0)),"")</f>
        <v>356</v>
      </c>
      <c r="L728">
        <f>IF(ISNA(MATCH(Sheet1!F728,{"successful"},0)),"-",MAX(Sheet6!L$1:L727)+1)</f>
        <v>347</v>
      </c>
      <c r="M728" t="str">
        <f>IF(ISNA(MATCH(Sheet1!F728,{"failed","canceled"},0)),"-",MAX(Sheet6!M$1:M727)+1)</f>
        <v>-</v>
      </c>
    </row>
    <row r="729" spans="1:13" ht="16" x14ac:dyDescent="0.2">
      <c r="A729" s="16" t="str">
        <f>IFERROR(INDEX(Sheet1!F:F,MATCH(ROWS($1:728),$L:$L,0)),"")</f>
        <v>successful</v>
      </c>
      <c r="B729" s="15">
        <f>IFERROR(INDEX(Sheet1!L:L,MATCH(ROWS($1:728),$L:$L,0)),"")</f>
        <v>88</v>
      </c>
      <c r="D729" s="17" t="str">
        <f>IFERROR(INDEX(Sheet1!F:F,MATCH(ROWS($1:728),$M:$M,0)),"")</f>
        <v>canceled</v>
      </c>
      <c r="E729">
        <f>IFERROR(INDEX(Sheet1!L:L,MATCH(ROWS($1:728),$M:$M,0)),"")</f>
        <v>45</v>
      </c>
      <c r="L729">
        <f>IF(ISNA(MATCH(Sheet1!F729,{"successful"},0)),"-",MAX(Sheet6!L$1:L728)+1)</f>
        <v>348</v>
      </c>
      <c r="M729" t="str">
        <f>IF(ISNA(MATCH(Sheet1!F729,{"failed","canceled"},0)),"-",MAX(Sheet6!M$1:M728)+1)</f>
        <v>-</v>
      </c>
    </row>
    <row r="730" spans="1:13" ht="16" x14ac:dyDescent="0.2">
      <c r="A730" s="16" t="str">
        <f>IFERROR(INDEX(Sheet1!F:F,MATCH(ROWS($1:729),$L:$L,0)),"")</f>
        <v>successful</v>
      </c>
      <c r="B730" s="15">
        <f>IFERROR(INDEX(Sheet1!L:L,MATCH(ROWS($1:729),$L:$L,0)),"")</f>
        <v>82</v>
      </c>
      <c r="D730" s="17" t="str">
        <f>IFERROR(INDEX(Sheet1!F:F,MATCH(ROWS($1:729),$M:$M,0)),"")</f>
        <v>canceled</v>
      </c>
      <c r="E730">
        <f>IFERROR(INDEX(Sheet1!L:L,MATCH(ROWS($1:729),$M:$M,0)),"")</f>
        <v>38</v>
      </c>
      <c r="L730">
        <f>IF(ISNA(MATCH(Sheet1!F730,{"successful"},0)),"-",MAX(Sheet6!L$1:L729)+1)</f>
        <v>349</v>
      </c>
      <c r="M730" t="str">
        <f>IF(ISNA(MATCH(Sheet1!F730,{"failed","canceled"},0)),"-",MAX(Sheet6!M$1:M729)+1)</f>
        <v>-</v>
      </c>
    </row>
    <row r="731" spans="1:13" ht="16" x14ac:dyDescent="0.2">
      <c r="A731" s="16" t="str">
        <f>IFERROR(INDEX(Sheet1!F:F,MATCH(ROWS($1:730),$L:$L,0)),"")</f>
        <v>successful</v>
      </c>
      <c r="B731" s="15">
        <f>IFERROR(INDEX(Sheet1!L:L,MATCH(ROWS($1:730),$L:$L,0)),"")</f>
        <v>126</v>
      </c>
      <c r="D731" s="17" t="str">
        <f>IFERROR(INDEX(Sheet1!F:F,MATCH(ROWS($1:730),$M:$M,0)),"")</f>
        <v>canceled</v>
      </c>
      <c r="E731">
        <f>IFERROR(INDEX(Sheet1!L:L,MATCH(ROWS($1:730),$M:$M,0)),"")</f>
        <v>35</v>
      </c>
      <c r="L731">
        <f>IF(ISNA(MATCH(Sheet1!F731,{"successful"},0)),"-",MAX(Sheet6!L$1:L730)+1)</f>
        <v>350</v>
      </c>
      <c r="M731" t="str">
        <f>IF(ISNA(MATCH(Sheet1!F731,{"failed","canceled"},0)),"-",MAX(Sheet6!M$1:M730)+1)</f>
        <v>-</v>
      </c>
    </row>
    <row r="732" spans="1:13" ht="16" x14ac:dyDescent="0.2">
      <c r="A732" s="16" t="str">
        <f>IFERROR(INDEX(Sheet1!F:F,MATCH(ROWS($1:731),$L:$L,0)),"")</f>
        <v>successful</v>
      </c>
      <c r="B732" s="15">
        <f>IFERROR(INDEX(Sheet1!L:L,MATCH(ROWS($1:731),$L:$L,0)),"")</f>
        <v>133</v>
      </c>
      <c r="D732" s="17" t="str">
        <f>IFERROR(INDEX(Sheet1!F:F,MATCH(ROWS($1:731),$M:$M,0)),"")</f>
        <v>canceled</v>
      </c>
      <c r="E732">
        <f>IFERROR(INDEX(Sheet1!L:L,MATCH(ROWS($1:731),$M:$M,0)),"")</f>
        <v>24</v>
      </c>
      <c r="L732">
        <f>IF(ISNA(MATCH(Sheet1!F732,{"successful"},0)),"-",MAX(Sheet6!L$1:L731)+1)</f>
        <v>351</v>
      </c>
      <c r="M732" t="str">
        <f>IF(ISNA(MATCH(Sheet1!F732,{"failed","canceled"},0)),"-",MAX(Sheet6!M$1:M731)+1)</f>
        <v>-</v>
      </c>
    </row>
    <row r="733" spans="1:13" ht="16" x14ac:dyDescent="0.2">
      <c r="A733" s="16" t="str">
        <f>IFERROR(INDEX(Sheet1!F:F,MATCH(ROWS($1:732),$L:$L,0)),"")</f>
        <v>successful</v>
      </c>
      <c r="B733" s="15">
        <f>IFERROR(INDEX(Sheet1!L:L,MATCH(ROWS($1:732),$L:$L,0)),"")</f>
        <v>47</v>
      </c>
      <c r="D733" s="17" t="str">
        <f>IFERROR(INDEX(Sheet1!F:F,MATCH(ROWS($1:732),$M:$M,0)),"")</f>
        <v>canceled</v>
      </c>
      <c r="E733">
        <f>IFERROR(INDEX(Sheet1!L:L,MATCH(ROWS($1:732),$M:$M,0)),"")</f>
        <v>100</v>
      </c>
      <c r="L733">
        <f>IF(ISNA(MATCH(Sheet1!F733,{"successful"},0)),"-",MAX(Sheet6!L$1:L732)+1)</f>
        <v>352</v>
      </c>
      <c r="M733" t="str">
        <f>IF(ISNA(MATCH(Sheet1!F733,{"failed","canceled"},0)),"-",MAX(Sheet6!M$1:M732)+1)</f>
        <v>-</v>
      </c>
    </row>
    <row r="734" spans="1:13" ht="16" x14ac:dyDescent="0.2">
      <c r="A734" s="16" t="str">
        <f>IFERROR(INDEX(Sheet1!F:F,MATCH(ROWS($1:733),$L:$L,0)),"")</f>
        <v>successful</v>
      </c>
      <c r="B734" s="15">
        <f>IFERROR(INDEX(Sheet1!L:L,MATCH(ROWS($1:733),$L:$L,0)),"")</f>
        <v>58</v>
      </c>
      <c r="D734" s="17" t="str">
        <f>IFERROR(INDEX(Sheet1!F:F,MATCH(ROWS($1:733),$M:$M,0)),"")</f>
        <v>canceled</v>
      </c>
      <c r="E734">
        <f>IFERROR(INDEX(Sheet1!L:L,MATCH(ROWS($1:733),$M:$M,0)),"")</f>
        <v>1</v>
      </c>
      <c r="L734">
        <f>IF(ISNA(MATCH(Sheet1!F734,{"successful"},0)),"-",MAX(Sheet6!L$1:L733)+1)</f>
        <v>353</v>
      </c>
      <c r="M734" t="str">
        <f>IF(ISNA(MATCH(Sheet1!F734,{"failed","canceled"},0)),"-",MAX(Sheet6!M$1:M733)+1)</f>
        <v>-</v>
      </c>
    </row>
    <row r="735" spans="1:13" ht="16" x14ac:dyDescent="0.2">
      <c r="A735" s="16" t="str">
        <f>IFERROR(INDEX(Sheet1!F:F,MATCH(ROWS($1:734),$L:$L,0)),"")</f>
        <v>successful</v>
      </c>
      <c r="B735" s="15">
        <f>IFERROR(INDEX(Sheet1!L:L,MATCH(ROWS($1:734),$L:$L,0)),"")</f>
        <v>32</v>
      </c>
      <c r="D735" s="17" t="str">
        <f>IFERROR(INDEX(Sheet1!F:F,MATCH(ROWS($1:734),$M:$M,0)),"")</f>
        <v>canceled</v>
      </c>
      <c r="E735">
        <f>IFERROR(INDEX(Sheet1!L:L,MATCH(ROWS($1:734),$M:$M,0)),"")</f>
        <v>122</v>
      </c>
      <c r="L735">
        <f>IF(ISNA(MATCH(Sheet1!F735,{"successful"},0)),"-",MAX(Sheet6!L$1:L734)+1)</f>
        <v>354</v>
      </c>
      <c r="M735" t="str">
        <f>IF(ISNA(MATCH(Sheet1!F735,{"failed","canceled"},0)),"-",MAX(Sheet6!M$1:M734)+1)</f>
        <v>-</v>
      </c>
    </row>
    <row r="736" spans="1:13" ht="16" x14ac:dyDescent="0.2">
      <c r="A736" s="16" t="str">
        <f>IFERROR(INDEX(Sheet1!F:F,MATCH(ROWS($1:735),$L:$L,0)),"")</f>
        <v>successful</v>
      </c>
      <c r="B736" s="15">
        <f>IFERROR(INDEX(Sheet1!L:L,MATCH(ROWS($1:735),$L:$L,0)),"")</f>
        <v>37</v>
      </c>
      <c r="D736" s="17" t="str">
        <f>IFERROR(INDEX(Sheet1!F:F,MATCH(ROWS($1:735),$M:$M,0)),"")</f>
        <v>canceled</v>
      </c>
      <c r="E736">
        <f>IFERROR(INDEX(Sheet1!L:L,MATCH(ROWS($1:735),$M:$M,0)),"")</f>
        <v>11</v>
      </c>
      <c r="L736">
        <f>IF(ISNA(MATCH(Sheet1!F736,{"successful"},0)),"-",MAX(Sheet6!L$1:L735)+1)</f>
        <v>355</v>
      </c>
      <c r="M736" t="str">
        <f>IF(ISNA(MATCH(Sheet1!F736,{"failed","canceled"},0)),"-",MAX(Sheet6!M$1:M735)+1)</f>
        <v>-</v>
      </c>
    </row>
    <row r="737" spans="1:13" ht="16" x14ac:dyDescent="0.2">
      <c r="A737" s="16" t="str">
        <f>IFERROR(INDEX(Sheet1!F:F,MATCH(ROWS($1:736),$L:$L,0)),"")</f>
        <v>successful</v>
      </c>
      <c r="B737" s="15">
        <f>IFERROR(INDEX(Sheet1!L:L,MATCH(ROWS($1:736),$L:$L,0)),"")</f>
        <v>87</v>
      </c>
      <c r="D737" s="17" t="str">
        <f>IFERROR(INDEX(Sheet1!F:F,MATCH(ROWS($1:736),$M:$M,0)),"")</f>
        <v>canceled</v>
      </c>
      <c r="E737">
        <f>IFERROR(INDEX(Sheet1!L:L,MATCH(ROWS($1:736),$M:$M,0)),"")</f>
        <v>248</v>
      </c>
      <c r="L737">
        <f>IF(ISNA(MATCH(Sheet1!F737,{"successful"},0)),"-",MAX(Sheet6!L$1:L736)+1)</f>
        <v>356</v>
      </c>
      <c r="M737" t="str">
        <f>IF(ISNA(MATCH(Sheet1!F737,{"failed","canceled"},0)),"-",MAX(Sheet6!M$1:M736)+1)</f>
        <v>-</v>
      </c>
    </row>
    <row r="738" spans="1:13" ht="16" x14ac:dyDescent="0.2">
      <c r="A738" s="16" t="str">
        <f>IFERROR(INDEX(Sheet1!F:F,MATCH(ROWS($1:737),$L:$L,0)),"")</f>
        <v>successful</v>
      </c>
      <c r="B738" s="15">
        <f>IFERROR(INDEX(Sheet1!L:L,MATCH(ROWS($1:737),$L:$L,0)),"")</f>
        <v>15</v>
      </c>
      <c r="D738" s="17" t="str">
        <f>IFERROR(INDEX(Sheet1!F:F,MATCH(ROWS($1:737),$M:$M,0)),"")</f>
        <v>canceled</v>
      </c>
      <c r="E738">
        <f>IFERROR(INDEX(Sheet1!L:L,MATCH(ROWS($1:737),$M:$M,0)),"")</f>
        <v>1</v>
      </c>
      <c r="L738">
        <f>IF(ISNA(MATCH(Sheet1!F738,{"successful"},0)),"-",MAX(Sheet6!L$1:L737)+1)</f>
        <v>357</v>
      </c>
      <c r="M738" t="str">
        <f>IF(ISNA(MATCH(Sheet1!F738,{"failed","canceled"},0)),"-",MAX(Sheet6!M$1:M737)+1)</f>
        <v>-</v>
      </c>
    </row>
    <row r="739" spans="1:13" ht="16" x14ac:dyDescent="0.2">
      <c r="A739" s="16" t="str">
        <f>IFERROR(INDEX(Sheet1!F:F,MATCH(ROWS($1:738),$L:$L,0)),"")</f>
        <v>successful</v>
      </c>
      <c r="B739" s="15">
        <f>IFERROR(INDEX(Sheet1!L:L,MATCH(ROWS($1:738),$L:$L,0)),"")</f>
        <v>27</v>
      </c>
      <c r="D739" s="17" t="str">
        <f>IFERROR(INDEX(Sheet1!F:F,MATCH(ROWS($1:738),$M:$M,0)),"")</f>
        <v>canceled</v>
      </c>
      <c r="E739">
        <f>IFERROR(INDEX(Sheet1!L:L,MATCH(ROWS($1:738),$M:$M,0)),"")</f>
        <v>19</v>
      </c>
      <c r="L739">
        <f>IF(ISNA(MATCH(Sheet1!F739,{"successful"},0)),"-",MAX(Sheet6!L$1:L738)+1)</f>
        <v>358</v>
      </c>
      <c r="M739" t="str">
        <f>IF(ISNA(MATCH(Sheet1!F739,{"failed","canceled"},0)),"-",MAX(Sheet6!M$1:M738)+1)</f>
        <v>-</v>
      </c>
    </row>
    <row r="740" spans="1:13" ht="16" x14ac:dyDescent="0.2">
      <c r="A740" s="16" t="str">
        <f>IFERROR(INDEX(Sheet1!F:F,MATCH(ROWS($1:739),$L:$L,0)),"")</f>
        <v>successful</v>
      </c>
      <c r="B740" s="15">
        <f>IFERROR(INDEX(Sheet1!L:L,MATCH(ROWS($1:739),$L:$L,0)),"")</f>
        <v>19</v>
      </c>
      <c r="D740" s="17" t="str">
        <f>IFERROR(INDEX(Sheet1!F:F,MATCH(ROWS($1:739),$M:$M,0)),"")</f>
        <v>canceled</v>
      </c>
      <c r="E740">
        <f>IFERROR(INDEX(Sheet1!L:L,MATCH(ROWS($1:739),$M:$M,0)),"")</f>
        <v>135</v>
      </c>
      <c r="L740">
        <f>IF(ISNA(MATCH(Sheet1!F740,{"successful"},0)),"-",MAX(Sheet6!L$1:L739)+1)</f>
        <v>359</v>
      </c>
      <c r="M740" t="str">
        <f>IF(ISNA(MATCH(Sheet1!F740,{"failed","canceled"},0)),"-",MAX(Sheet6!M$1:M739)+1)</f>
        <v>-</v>
      </c>
    </row>
    <row r="741" spans="1:13" ht="16" x14ac:dyDescent="0.2">
      <c r="A741" s="16" t="str">
        <f>IFERROR(INDEX(Sheet1!F:F,MATCH(ROWS($1:740),$L:$L,0)),"")</f>
        <v>successful</v>
      </c>
      <c r="B741" s="15">
        <f>IFERROR(INDEX(Sheet1!L:L,MATCH(ROWS($1:740),$L:$L,0)),"")</f>
        <v>17</v>
      </c>
      <c r="D741" s="17" t="str">
        <f>IFERROR(INDEX(Sheet1!F:F,MATCH(ROWS($1:740),$M:$M,0)),"")</f>
        <v>canceled</v>
      </c>
      <c r="E741">
        <f>IFERROR(INDEX(Sheet1!L:L,MATCH(ROWS($1:740),$M:$M,0)),"")</f>
        <v>9</v>
      </c>
      <c r="L741">
        <f>IF(ISNA(MATCH(Sheet1!F741,{"successful"},0)),"-",MAX(Sheet6!L$1:L740)+1)</f>
        <v>360</v>
      </c>
      <c r="M741" t="str">
        <f>IF(ISNA(MATCH(Sheet1!F741,{"failed","canceled"},0)),"-",MAX(Sheet6!M$1:M740)+1)</f>
        <v>-</v>
      </c>
    </row>
    <row r="742" spans="1:13" ht="16" x14ac:dyDescent="0.2">
      <c r="A742" s="16" t="str">
        <f>IFERROR(INDEX(Sheet1!F:F,MATCH(ROWS($1:741),$L:$L,0)),"")</f>
        <v>successful</v>
      </c>
      <c r="B742" s="15">
        <f>IFERROR(INDEX(Sheet1!L:L,MATCH(ROWS($1:741),$L:$L,0)),"")</f>
        <v>26</v>
      </c>
      <c r="D742" s="17" t="str">
        <f>IFERROR(INDEX(Sheet1!F:F,MATCH(ROWS($1:741),$M:$M,0)),"")</f>
        <v>canceled</v>
      </c>
      <c r="E742">
        <f>IFERROR(INDEX(Sheet1!L:L,MATCH(ROWS($1:741),$M:$M,0)),"")</f>
        <v>3</v>
      </c>
      <c r="L742">
        <f>IF(ISNA(MATCH(Sheet1!F742,{"successful"},0)),"-",MAX(Sheet6!L$1:L741)+1)</f>
        <v>361</v>
      </c>
      <c r="M742" t="str">
        <f>IF(ISNA(MATCH(Sheet1!F742,{"failed","canceled"},0)),"-",MAX(Sheet6!M$1:M741)+1)</f>
        <v>-</v>
      </c>
    </row>
    <row r="743" spans="1:13" ht="16" x14ac:dyDescent="0.2">
      <c r="A743" s="16" t="str">
        <f>IFERROR(INDEX(Sheet1!F:F,MATCH(ROWS($1:742),$L:$L,0)),"")</f>
        <v>successful</v>
      </c>
      <c r="B743" s="15">
        <f>IFERROR(INDEX(Sheet1!L:L,MATCH(ROWS($1:742),$L:$L,0)),"")</f>
        <v>28</v>
      </c>
      <c r="D743" s="17" t="str">
        <f>IFERROR(INDEX(Sheet1!F:F,MATCH(ROWS($1:742),$M:$M,0)),"")</f>
        <v>canceled</v>
      </c>
      <c r="E743">
        <f>IFERROR(INDEX(Sheet1!L:L,MATCH(ROWS($1:742),$M:$M,0)),"")</f>
        <v>7</v>
      </c>
      <c r="L743">
        <f>IF(ISNA(MATCH(Sheet1!F743,{"successful"},0)),"-",MAX(Sheet6!L$1:L742)+1)</f>
        <v>362</v>
      </c>
      <c r="M743" t="str">
        <f>IF(ISNA(MATCH(Sheet1!F743,{"failed","canceled"},0)),"-",MAX(Sheet6!M$1:M742)+1)</f>
        <v>-</v>
      </c>
    </row>
    <row r="744" spans="1:13" ht="16" x14ac:dyDescent="0.2">
      <c r="A744" s="16" t="str">
        <f>IFERROR(INDEX(Sheet1!F:F,MATCH(ROWS($1:743),$L:$L,0)),"")</f>
        <v>successful</v>
      </c>
      <c r="B744" s="15">
        <f>IFERROR(INDEX(Sheet1!L:L,MATCH(ROWS($1:743),$L:$L,0)),"")</f>
        <v>37</v>
      </c>
      <c r="D744" s="17" t="str">
        <f>IFERROR(INDEX(Sheet1!F:F,MATCH(ROWS($1:743),$M:$M,0)),"")</f>
        <v>canceled</v>
      </c>
      <c r="E744">
        <f>IFERROR(INDEX(Sheet1!L:L,MATCH(ROWS($1:743),$M:$M,0)),"")</f>
        <v>4</v>
      </c>
      <c r="L744">
        <f>IF(ISNA(MATCH(Sheet1!F744,{"successful"},0)),"-",MAX(Sheet6!L$1:L743)+1)</f>
        <v>363</v>
      </c>
      <c r="M744" t="str">
        <f>IF(ISNA(MATCH(Sheet1!F744,{"failed","canceled"},0)),"-",MAX(Sheet6!M$1:M743)+1)</f>
        <v>-</v>
      </c>
    </row>
    <row r="745" spans="1:13" ht="16" x14ac:dyDescent="0.2">
      <c r="A745" s="16" t="str">
        <f>IFERROR(INDEX(Sheet1!F:F,MATCH(ROWS($1:744),$L:$L,0)),"")</f>
        <v>successful</v>
      </c>
      <c r="B745" s="15">
        <f>IFERROR(INDEX(Sheet1!L:L,MATCH(ROWS($1:744),$L:$L,0)),"")</f>
        <v>128</v>
      </c>
      <c r="D745" s="17" t="str">
        <f>IFERROR(INDEX(Sheet1!F:F,MATCH(ROWS($1:744),$M:$M,0)),"")</f>
        <v>canceled</v>
      </c>
      <c r="E745">
        <f>IFERROR(INDEX(Sheet1!L:L,MATCH(ROWS($1:744),$M:$M,0)),"")</f>
        <v>44</v>
      </c>
      <c r="L745">
        <f>IF(ISNA(MATCH(Sheet1!F745,{"successful"},0)),"-",MAX(Sheet6!L$1:L744)+1)</f>
        <v>364</v>
      </c>
      <c r="M745" t="str">
        <f>IF(ISNA(MATCH(Sheet1!F745,{"failed","canceled"},0)),"-",MAX(Sheet6!M$1:M744)+1)</f>
        <v>-</v>
      </c>
    </row>
    <row r="746" spans="1:13" ht="16" x14ac:dyDescent="0.2">
      <c r="A746" s="16" t="str">
        <f>IFERROR(INDEX(Sheet1!F:F,MATCH(ROWS($1:745),$L:$L,0)),"")</f>
        <v>successful</v>
      </c>
      <c r="B746" s="15">
        <f>IFERROR(INDEX(Sheet1!L:L,MATCH(ROWS($1:745),$L:$L,0)),"")</f>
        <v>10</v>
      </c>
      <c r="D746" s="17" t="str">
        <f>IFERROR(INDEX(Sheet1!F:F,MATCH(ROWS($1:745),$M:$M,0)),"")</f>
        <v>canceled</v>
      </c>
      <c r="E746">
        <f>IFERROR(INDEX(Sheet1!L:L,MATCH(ROWS($1:745),$M:$M,0)),"")</f>
        <v>90</v>
      </c>
      <c r="L746">
        <f>IF(ISNA(MATCH(Sheet1!F746,{"successful"},0)),"-",MAX(Sheet6!L$1:L745)+1)</f>
        <v>365</v>
      </c>
      <c r="M746" t="str">
        <f>IF(ISNA(MATCH(Sheet1!F746,{"failed","canceled"},0)),"-",MAX(Sheet6!M$1:M745)+1)</f>
        <v>-</v>
      </c>
    </row>
    <row r="747" spans="1:13" ht="16" x14ac:dyDescent="0.2">
      <c r="A747" s="16" t="str">
        <f>IFERROR(INDEX(Sheet1!F:F,MATCH(ROWS($1:746),$L:$L,0)),"")</f>
        <v>successful</v>
      </c>
      <c r="B747" s="15">
        <f>IFERROR(INDEX(Sheet1!L:L,MATCH(ROWS($1:746),$L:$L,0)),"")</f>
        <v>83</v>
      </c>
      <c r="D747" s="17" t="str">
        <f>IFERROR(INDEX(Sheet1!F:F,MATCH(ROWS($1:746),$M:$M,0)),"")</f>
        <v>canceled</v>
      </c>
      <c r="E747">
        <f>IFERROR(INDEX(Sheet1!L:L,MATCH(ROWS($1:746),$M:$M,0)),"")</f>
        <v>8</v>
      </c>
      <c r="L747">
        <f>IF(ISNA(MATCH(Sheet1!F747,{"successful"},0)),"-",MAX(Sheet6!L$1:L746)+1)</f>
        <v>366</v>
      </c>
      <c r="M747" t="str">
        <f>IF(ISNA(MATCH(Sheet1!F747,{"failed","canceled"},0)),"-",MAX(Sheet6!M$1:M746)+1)</f>
        <v>-</v>
      </c>
    </row>
    <row r="748" spans="1:13" ht="16" x14ac:dyDescent="0.2">
      <c r="A748" s="16" t="str">
        <f>IFERROR(INDEX(Sheet1!F:F,MATCH(ROWS($1:747),$L:$L,0)),"")</f>
        <v>successful</v>
      </c>
      <c r="B748" s="15">
        <f>IFERROR(INDEX(Sheet1!L:L,MATCH(ROWS($1:747),$L:$L,0)),"")</f>
        <v>46</v>
      </c>
      <c r="D748" s="17" t="str">
        <f>IFERROR(INDEX(Sheet1!F:F,MATCH(ROWS($1:747),$M:$M,0)),"")</f>
        <v>canceled</v>
      </c>
      <c r="E748">
        <f>IFERROR(INDEX(Sheet1!L:L,MATCH(ROWS($1:747),$M:$M,0)),"")</f>
        <v>11</v>
      </c>
      <c r="L748">
        <f>IF(ISNA(MATCH(Sheet1!F748,{"successful"},0)),"-",MAX(Sheet6!L$1:L747)+1)</f>
        <v>367</v>
      </c>
      <c r="M748" t="str">
        <f>IF(ISNA(MATCH(Sheet1!F748,{"failed","canceled"},0)),"-",MAX(Sheet6!M$1:M747)+1)</f>
        <v>-</v>
      </c>
    </row>
    <row r="749" spans="1:13" ht="16" x14ac:dyDescent="0.2">
      <c r="A749" s="16" t="str">
        <f>IFERROR(INDEX(Sheet1!F:F,MATCH(ROWS($1:748),$L:$L,0)),"")</f>
        <v>successful</v>
      </c>
      <c r="B749" s="15">
        <f>IFERROR(INDEX(Sheet1!L:L,MATCH(ROWS($1:748),$L:$L,0)),"")</f>
        <v>90</v>
      </c>
      <c r="D749" s="17" t="str">
        <f>IFERROR(INDEX(Sheet1!F:F,MATCH(ROWS($1:748),$M:$M,0)),"")</f>
        <v>canceled</v>
      </c>
      <c r="E749">
        <f>IFERROR(INDEX(Sheet1!L:L,MATCH(ROWS($1:748),$M:$M,0)),"")</f>
        <v>41</v>
      </c>
      <c r="L749">
        <f>IF(ISNA(MATCH(Sheet1!F749,{"successful"},0)),"-",MAX(Sheet6!L$1:L748)+1)</f>
        <v>368</v>
      </c>
      <c r="M749" t="str">
        <f>IF(ISNA(MATCH(Sheet1!F749,{"failed","canceled"},0)),"-",MAX(Sheet6!M$1:M748)+1)</f>
        <v>-</v>
      </c>
    </row>
    <row r="750" spans="1:13" ht="16" x14ac:dyDescent="0.2">
      <c r="A750" s="16" t="str">
        <f>IFERROR(INDEX(Sheet1!F:F,MATCH(ROWS($1:749),$L:$L,0)),"")</f>
        <v>successful</v>
      </c>
      <c r="B750" s="15">
        <f>IFERROR(INDEX(Sheet1!L:L,MATCH(ROWS($1:749),$L:$L,0)),"")</f>
        <v>81</v>
      </c>
      <c r="D750" s="17" t="str">
        <f>IFERROR(INDEX(Sheet1!F:F,MATCH(ROWS($1:749),$M:$M,0)),"")</f>
        <v>canceled</v>
      </c>
      <c r="E750">
        <f>IFERROR(INDEX(Sheet1!L:L,MATCH(ROWS($1:749),$M:$M,0)),"")</f>
        <v>15</v>
      </c>
      <c r="L750">
        <f>IF(ISNA(MATCH(Sheet1!F750,{"successful"},0)),"-",MAX(Sheet6!L$1:L749)+1)</f>
        <v>369</v>
      </c>
      <c r="M750" t="str">
        <f>IF(ISNA(MATCH(Sheet1!F750,{"failed","canceled"},0)),"-",MAX(Sheet6!M$1:M749)+1)</f>
        <v>-</v>
      </c>
    </row>
    <row r="751" spans="1:13" ht="16" x14ac:dyDescent="0.2">
      <c r="A751" s="16" t="str">
        <f>IFERROR(INDEX(Sheet1!F:F,MATCH(ROWS($1:750),$L:$L,0)),"")</f>
        <v>successful</v>
      </c>
      <c r="B751" s="15">
        <f>IFERROR(INDEX(Sheet1!L:L,MATCH(ROWS($1:750),$L:$L,0)),"")</f>
        <v>32</v>
      </c>
      <c r="D751" s="17" t="str">
        <f>IFERROR(INDEX(Sheet1!F:F,MATCH(ROWS($1:750),$M:$M,0)),"")</f>
        <v>canceled</v>
      </c>
      <c r="E751">
        <f>IFERROR(INDEX(Sheet1!L:L,MATCH(ROWS($1:750),$M:$M,0)),"")</f>
        <v>9</v>
      </c>
      <c r="L751">
        <f>IF(ISNA(MATCH(Sheet1!F751,{"successful"},0)),"-",MAX(Sheet6!L$1:L750)+1)</f>
        <v>370</v>
      </c>
      <c r="M751" t="str">
        <f>IF(ISNA(MATCH(Sheet1!F751,{"failed","canceled"},0)),"-",MAX(Sheet6!M$1:M750)+1)</f>
        <v>-</v>
      </c>
    </row>
    <row r="752" spans="1:13" ht="16" x14ac:dyDescent="0.2">
      <c r="A752" s="16" t="str">
        <f>IFERROR(INDEX(Sheet1!F:F,MATCH(ROWS($1:751),$L:$L,0)),"")</f>
        <v>successful</v>
      </c>
      <c r="B752" s="15">
        <f>IFERROR(INDEX(Sheet1!L:L,MATCH(ROWS($1:751),$L:$L,0)),"")</f>
        <v>20</v>
      </c>
      <c r="D752" s="17" t="str">
        <f>IFERROR(INDEX(Sheet1!F:F,MATCH(ROWS($1:751),$M:$M,0)),"")</f>
        <v>canceled</v>
      </c>
      <c r="E752">
        <f>IFERROR(INDEX(Sheet1!L:L,MATCH(ROWS($1:751),$M:$M,0)),"")</f>
        <v>50</v>
      </c>
      <c r="L752">
        <f>IF(ISNA(MATCH(Sheet1!F752,{"successful"},0)),"-",MAX(Sheet6!L$1:L751)+1)</f>
        <v>371</v>
      </c>
      <c r="M752" t="str">
        <f>IF(ISNA(MATCH(Sheet1!F752,{"failed","canceled"},0)),"-",MAX(Sheet6!M$1:M751)+1)</f>
        <v>-</v>
      </c>
    </row>
    <row r="753" spans="1:13" ht="16" x14ac:dyDescent="0.2">
      <c r="A753" s="16" t="str">
        <f>IFERROR(INDEX(Sheet1!F:F,MATCH(ROWS($1:752),$L:$L,0)),"")</f>
        <v>successful</v>
      </c>
      <c r="B753" s="15">
        <f>IFERROR(INDEX(Sheet1!L:L,MATCH(ROWS($1:752),$L:$L,0)),"")</f>
        <v>70</v>
      </c>
      <c r="D753" s="17" t="str">
        <f>IFERROR(INDEX(Sheet1!F:F,MATCH(ROWS($1:752),$M:$M,0)),"")</f>
        <v>canceled</v>
      </c>
      <c r="E753">
        <f>IFERROR(INDEX(Sheet1!L:L,MATCH(ROWS($1:752),$M:$M,0)),"")</f>
        <v>34</v>
      </c>
      <c r="L753">
        <f>IF(ISNA(MATCH(Sheet1!F753,{"successful"},0)),"-",MAX(Sheet6!L$1:L752)+1)</f>
        <v>372</v>
      </c>
      <c r="M753" t="str">
        <f>IF(ISNA(MATCH(Sheet1!F753,{"failed","canceled"},0)),"-",MAX(Sheet6!M$1:M752)+1)</f>
        <v>-</v>
      </c>
    </row>
    <row r="754" spans="1:13" ht="16" x14ac:dyDescent="0.2">
      <c r="A754" s="16" t="str">
        <f>IFERROR(INDEX(Sheet1!F:F,MATCH(ROWS($1:753),$L:$L,0)),"")</f>
        <v>successful</v>
      </c>
      <c r="B754" s="15">
        <f>IFERROR(INDEX(Sheet1!L:L,MATCH(ROWS($1:753),$L:$L,0)),"")</f>
        <v>168</v>
      </c>
      <c r="D754" s="17" t="str">
        <f>IFERROR(INDEX(Sheet1!F:F,MATCH(ROWS($1:753),$M:$M,0)),"")</f>
        <v>canceled</v>
      </c>
      <c r="E754">
        <f>IFERROR(INDEX(Sheet1!L:L,MATCH(ROWS($1:753),$M:$M,0)),"")</f>
        <v>0</v>
      </c>
      <c r="L754">
        <f>IF(ISNA(MATCH(Sheet1!F754,{"successful"},0)),"-",MAX(Sheet6!L$1:L753)+1)</f>
        <v>373</v>
      </c>
      <c r="M754" t="str">
        <f>IF(ISNA(MATCH(Sheet1!F754,{"failed","canceled"},0)),"-",MAX(Sheet6!M$1:M753)+1)</f>
        <v>-</v>
      </c>
    </row>
    <row r="755" spans="1:13" ht="16" x14ac:dyDescent="0.2">
      <c r="A755" s="16" t="str">
        <f>IFERROR(INDEX(Sheet1!F:F,MATCH(ROWS($1:754),$L:$L,0)),"")</f>
        <v>successful</v>
      </c>
      <c r="B755" s="15">
        <f>IFERROR(INDEX(Sheet1!L:L,MATCH(ROWS($1:754),$L:$L,0)),"")</f>
        <v>34</v>
      </c>
      <c r="D755" s="17" t="str">
        <f>IFERROR(INDEX(Sheet1!F:F,MATCH(ROWS($1:754),$M:$M,0)),"")</f>
        <v>canceled</v>
      </c>
      <c r="E755">
        <f>IFERROR(INDEX(Sheet1!L:L,MATCH(ROWS($1:754),$M:$M,0)),"")</f>
        <v>0</v>
      </c>
      <c r="L755">
        <f>IF(ISNA(MATCH(Sheet1!F755,{"successful"},0)),"-",MAX(Sheet6!L$1:L754)+1)</f>
        <v>374</v>
      </c>
      <c r="M755" t="str">
        <f>IF(ISNA(MATCH(Sheet1!F755,{"failed","canceled"},0)),"-",MAX(Sheet6!M$1:M754)+1)</f>
        <v>-</v>
      </c>
    </row>
    <row r="756" spans="1:13" ht="16" x14ac:dyDescent="0.2">
      <c r="A756" s="16" t="str">
        <f>IFERROR(INDEX(Sheet1!F:F,MATCH(ROWS($1:755),$L:$L,0)),"")</f>
        <v>successful</v>
      </c>
      <c r="B756" s="15">
        <f>IFERROR(INDEX(Sheet1!L:L,MATCH(ROWS($1:755),$L:$L,0)),"")</f>
        <v>48</v>
      </c>
      <c r="D756" s="17" t="str">
        <f>IFERROR(INDEX(Sheet1!F:F,MATCH(ROWS($1:755),$M:$M,0)),"")</f>
        <v>canceled</v>
      </c>
      <c r="E756">
        <f>IFERROR(INDEX(Sheet1!L:L,MATCH(ROWS($1:755),$M:$M,0)),"")</f>
        <v>276</v>
      </c>
      <c r="L756">
        <f>IF(ISNA(MATCH(Sheet1!F756,{"successful"},0)),"-",MAX(Sheet6!L$1:L755)+1)</f>
        <v>375</v>
      </c>
      <c r="M756" t="str">
        <f>IF(ISNA(MATCH(Sheet1!F756,{"failed","canceled"},0)),"-",MAX(Sheet6!M$1:M755)+1)</f>
        <v>-</v>
      </c>
    </row>
    <row r="757" spans="1:13" ht="16" x14ac:dyDescent="0.2">
      <c r="A757" s="16" t="str">
        <f>IFERROR(INDEX(Sheet1!F:F,MATCH(ROWS($1:756),$L:$L,0)),"")</f>
        <v>successful</v>
      </c>
      <c r="B757" s="15">
        <f>IFERROR(INDEX(Sheet1!L:L,MATCH(ROWS($1:756),$L:$L,0)),"")</f>
        <v>48</v>
      </c>
      <c r="D757" s="17" t="str">
        <f>IFERROR(INDEX(Sheet1!F:F,MATCH(ROWS($1:756),$M:$M,0)),"")</f>
        <v>canceled</v>
      </c>
      <c r="E757">
        <f>IFERROR(INDEX(Sheet1!L:L,MATCH(ROWS($1:756),$M:$M,0)),"")</f>
        <v>16</v>
      </c>
      <c r="L757">
        <f>IF(ISNA(MATCH(Sheet1!F757,{"successful"},0)),"-",MAX(Sheet6!L$1:L756)+1)</f>
        <v>376</v>
      </c>
      <c r="M757" t="str">
        <f>IF(ISNA(MATCH(Sheet1!F757,{"failed","canceled"},0)),"-",MAX(Sheet6!M$1:M756)+1)</f>
        <v>-</v>
      </c>
    </row>
    <row r="758" spans="1:13" ht="16" x14ac:dyDescent="0.2">
      <c r="A758" s="16" t="str">
        <f>IFERROR(INDEX(Sheet1!F:F,MATCH(ROWS($1:757),$L:$L,0)),"")</f>
        <v>successful</v>
      </c>
      <c r="B758" s="15">
        <f>IFERROR(INDEX(Sheet1!L:L,MATCH(ROWS($1:757),$L:$L,0)),"")</f>
        <v>221</v>
      </c>
      <c r="D758" s="17" t="str">
        <f>IFERROR(INDEX(Sheet1!F:F,MATCH(ROWS($1:757),$M:$M,0)),"")</f>
        <v>canceled</v>
      </c>
      <c r="E758">
        <f>IFERROR(INDEX(Sheet1!L:L,MATCH(ROWS($1:757),$M:$M,0)),"")</f>
        <v>224</v>
      </c>
      <c r="L758">
        <f>IF(ISNA(MATCH(Sheet1!F758,{"successful"},0)),"-",MAX(Sheet6!L$1:L757)+1)</f>
        <v>377</v>
      </c>
      <c r="M758" t="str">
        <f>IF(ISNA(MATCH(Sheet1!F758,{"failed","canceled"},0)),"-",MAX(Sheet6!M$1:M757)+1)</f>
        <v>-</v>
      </c>
    </row>
    <row r="759" spans="1:13" ht="16" x14ac:dyDescent="0.2">
      <c r="A759" s="16" t="str">
        <f>IFERROR(INDEX(Sheet1!F:F,MATCH(ROWS($1:758),$L:$L,0)),"")</f>
        <v>successful</v>
      </c>
      <c r="B759" s="15">
        <f>IFERROR(INDEX(Sheet1!L:L,MATCH(ROWS($1:758),$L:$L,0)),"")</f>
        <v>107</v>
      </c>
      <c r="D759" s="17" t="str">
        <f>IFERROR(INDEX(Sheet1!F:F,MATCH(ROWS($1:758),$M:$M,0)),"")</f>
        <v>canceled</v>
      </c>
      <c r="E759">
        <f>IFERROR(INDEX(Sheet1!L:L,MATCH(ROWS($1:758),$M:$M,0)),"")</f>
        <v>140</v>
      </c>
      <c r="L759">
        <f>IF(ISNA(MATCH(Sheet1!F759,{"successful"},0)),"-",MAX(Sheet6!L$1:L758)+1)</f>
        <v>378</v>
      </c>
      <c r="M759" t="str">
        <f>IF(ISNA(MATCH(Sheet1!F759,{"failed","canceled"},0)),"-",MAX(Sheet6!M$1:M758)+1)</f>
        <v>-</v>
      </c>
    </row>
    <row r="760" spans="1:13" ht="16" x14ac:dyDescent="0.2">
      <c r="A760" s="16" t="str">
        <f>IFERROR(INDEX(Sheet1!F:F,MATCH(ROWS($1:759),$L:$L,0)),"")</f>
        <v>successful</v>
      </c>
      <c r="B760" s="15">
        <f>IFERROR(INDEX(Sheet1!L:L,MATCH(ROWS($1:759),$L:$L,0)),"")</f>
        <v>45</v>
      </c>
      <c r="D760" s="17" t="str">
        <f>IFERROR(INDEX(Sheet1!F:F,MATCH(ROWS($1:759),$M:$M,0)),"")</f>
        <v>canceled</v>
      </c>
      <c r="E760">
        <f>IFERROR(INDEX(Sheet1!L:L,MATCH(ROWS($1:759),$M:$M,0)),"")</f>
        <v>15</v>
      </c>
      <c r="L760">
        <f>IF(ISNA(MATCH(Sheet1!F760,{"successful"},0)),"-",MAX(Sheet6!L$1:L759)+1)</f>
        <v>379</v>
      </c>
      <c r="M760" t="str">
        <f>IF(ISNA(MATCH(Sheet1!F760,{"failed","canceled"},0)),"-",MAX(Sheet6!M$1:M759)+1)</f>
        <v>-</v>
      </c>
    </row>
    <row r="761" spans="1:13" ht="16" x14ac:dyDescent="0.2">
      <c r="A761" s="16" t="str">
        <f>IFERROR(INDEX(Sheet1!F:F,MATCH(ROWS($1:760),$L:$L,0)),"")</f>
        <v>successful</v>
      </c>
      <c r="B761" s="15">
        <f>IFERROR(INDEX(Sheet1!L:L,MATCH(ROWS($1:760),$L:$L,0)),"")</f>
        <v>36</v>
      </c>
      <c r="D761" s="17" t="str">
        <f>IFERROR(INDEX(Sheet1!F:F,MATCH(ROWS($1:760),$M:$M,0)),"")</f>
        <v>canceled</v>
      </c>
      <c r="E761">
        <f>IFERROR(INDEX(Sheet1!L:L,MATCH(ROWS($1:760),$M:$M,0)),"")</f>
        <v>37</v>
      </c>
      <c r="L761">
        <f>IF(ISNA(MATCH(Sheet1!F761,{"successful"},0)),"-",MAX(Sheet6!L$1:L760)+1)</f>
        <v>380</v>
      </c>
      <c r="M761" t="str">
        <f>IF(ISNA(MATCH(Sheet1!F761,{"failed","canceled"},0)),"-",MAX(Sheet6!M$1:M760)+1)</f>
        <v>-</v>
      </c>
    </row>
    <row r="762" spans="1:13" ht="16" x14ac:dyDescent="0.2">
      <c r="A762" s="16" t="str">
        <f>IFERROR(INDEX(Sheet1!F:F,MATCH(ROWS($1:761),$L:$L,0)),"")</f>
        <v>successful</v>
      </c>
      <c r="B762" s="15">
        <f>IFERROR(INDEX(Sheet1!L:L,MATCH(ROWS($1:761),$L:$L,0)),"")</f>
        <v>101</v>
      </c>
      <c r="D762" s="17" t="str">
        <f>IFERROR(INDEX(Sheet1!F:F,MATCH(ROWS($1:761),$M:$M,0)),"")</f>
        <v>canceled</v>
      </c>
      <c r="E762">
        <f>IFERROR(INDEX(Sheet1!L:L,MATCH(ROWS($1:761),$M:$M,0)),"")</f>
        <v>0</v>
      </c>
      <c r="L762" t="str">
        <f>IF(ISNA(MATCH(Sheet1!F762,{"successful"},0)),"-",MAX(Sheet6!L$1:L761)+1)</f>
        <v>-</v>
      </c>
      <c r="M762">
        <f>IF(ISNA(MATCH(Sheet1!F762,{"failed","canceled"},0)),"-",MAX(Sheet6!M$1:M761)+1)</f>
        <v>381</v>
      </c>
    </row>
    <row r="763" spans="1:13" ht="16" x14ac:dyDescent="0.2">
      <c r="A763" s="16" t="str">
        <f>IFERROR(INDEX(Sheet1!F:F,MATCH(ROWS($1:762),$L:$L,0)),"")</f>
        <v>successful</v>
      </c>
      <c r="B763" s="15">
        <f>IFERROR(INDEX(Sheet1!L:L,MATCH(ROWS($1:762),$L:$L,0)),"")</f>
        <v>62</v>
      </c>
      <c r="D763" s="17" t="str">
        <f>IFERROR(INDEX(Sheet1!F:F,MATCH(ROWS($1:762),$M:$M,0)),"")</f>
        <v>canceled</v>
      </c>
      <c r="E763">
        <f>IFERROR(INDEX(Sheet1!L:L,MATCH(ROWS($1:762),$M:$M,0)),"")</f>
        <v>46</v>
      </c>
      <c r="L763" t="str">
        <f>IF(ISNA(MATCH(Sheet1!F763,{"successful"},0)),"-",MAX(Sheet6!L$1:L762)+1)</f>
        <v>-</v>
      </c>
      <c r="M763">
        <f>IF(ISNA(MATCH(Sheet1!F763,{"failed","canceled"},0)),"-",MAX(Sheet6!M$1:M762)+1)</f>
        <v>382</v>
      </c>
    </row>
    <row r="764" spans="1:13" ht="16" x14ac:dyDescent="0.2">
      <c r="A764" s="16" t="str">
        <f>IFERROR(INDEX(Sheet1!F:F,MATCH(ROWS($1:763),$L:$L,0)),"")</f>
        <v>successful</v>
      </c>
      <c r="B764" s="15">
        <f>IFERROR(INDEX(Sheet1!L:L,MATCH(ROWS($1:763),$L:$L,0)),"")</f>
        <v>32</v>
      </c>
      <c r="D764" s="17" t="str">
        <f>IFERROR(INDEX(Sheet1!F:F,MATCH(ROWS($1:763),$M:$M,0)),"")</f>
        <v>canceled</v>
      </c>
      <c r="E764">
        <f>IFERROR(INDEX(Sheet1!L:L,MATCH(ROWS($1:763),$M:$M,0)),"")</f>
        <v>1</v>
      </c>
      <c r="L764" t="str">
        <f>IF(ISNA(MATCH(Sheet1!F764,{"successful"},0)),"-",MAX(Sheet6!L$1:L763)+1)</f>
        <v>-</v>
      </c>
      <c r="M764">
        <f>IF(ISNA(MATCH(Sheet1!F764,{"failed","canceled"},0)),"-",MAX(Sheet6!M$1:M763)+1)</f>
        <v>383</v>
      </c>
    </row>
    <row r="765" spans="1:13" ht="16" x14ac:dyDescent="0.2">
      <c r="A765" s="16" t="str">
        <f>IFERROR(INDEX(Sheet1!F:F,MATCH(ROWS($1:764),$L:$L,0)),"")</f>
        <v>successful</v>
      </c>
      <c r="B765" s="15">
        <f>IFERROR(INDEX(Sheet1!L:L,MATCH(ROWS($1:764),$L:$L,0)),"")</f>
        <v>89</v>
      </c>
      <c r="D765" s="17" t="str">
        <f>IFERROR(INDEX(Sheet1!F:F,MATCH(ROWS($1:764),$M:$M,0)),"")</f>
        <v>canceled</v>
      </c>
      <c r="E765">
        <f>IFERROR(INDEX(Sheet1!L:L,MATCH(ROWS($1:764),$M:$M,0)),"")</f>
        <v>323</v>
      </c>
      <c r="L765" t="str">
        <f>IF(ISNA(MATCH(Sheet1!F765,{"successful"},0)),"-",MAX(Sheet6!L$1:L764)+1)</f>
        <v>-</v>
      </c>
      <c r="M765">
        <f>IF(ISNA(MATCH(Sheet1!F765,{"failed","canceled"},0)),"-",MAX(Sheet6!M$1:M764)+1)</f>
        <v>384</v>
      </c>
    </row>
    <row r="766" spans="1:13" ht="16" x14ac:dyDescent="0.2">
      <c r="A766" s="16" t="str">
        <f>IFERROR(INDEX(Sheet1!F:F,MATCH(ROWS($1:765),$L:$L,0)),"")</f>
        <v>successful</v>
      </c>
      <c r="B766" s="15">
        <f>IFERROR(INDEX(Sheet1!L:L,MATCH(ROWS($1:765),$L:$L,0)),"")</f>
        <v>93</v>
      </c>
      <c r="D766" s="17" t="str">
        <f>IFERROR(INDEX(Sheet1!F:F,MATCH(ROWS($1:765),$M:$M,0)),"")</f>
        <v>failed</v>
      </c>
      <c r="E766">
        <f>IFERROR(INDEX(Sheet1!L:L,MATCH(ROWS($1:765),$M:$M,0)),"")</f>
        <v>5</v>
      </c>
      <c r="L766" t="str">
        <f>IF(ISNA(MATCH(Sheet1!F766,{"successful"},0)),"-",MAX(Sheet6!L$1:L765)+1)</f>
        <v>-</v>
      </c>
      <c r="M766">
        <f>IF(ISNA(MATCH(Sheet1!F766,{"failed","canceled"},0)),"-",MAX(Sheet6!M$1:M765)+1)</f>
        <v>385</v>
      </c>
    </row>
    <row r="767" spans="1:13" ht="16" x14ac:dyDescent="0.2">
      <c r="A767" s="16" t="str">
        <f>IFERROR(INDEX(Sheet1!F:F,MATCH(ROWS($1:766),$L:$L,0)),"")</f>
        <v>successful</v>
      </c>
      <c r="B767" s="15">
        <f>IFERROR(INDEX(Sheet1!L:L,MATCH(ROWS($1:766),$L:$L,0)),"")</f>
        <v>98</v>
      </c>
      <c r="D767" s="17" t="str">
        <f>IFERROR(INDEX(Sheet1!F:F,MATCH(ROWS($1:766),$M:$M,0)),"")</f>
        <v>failed</v>
      </c>
      <c r="E767">
        <f>IFERROR(INDEX(Sheet1!L:L,MATCH(ROWS($1:766),$M:$M,0)),"")</f>
        <v>17</v>
      </c>
      <c r="L767" t="str">
        <f>IF(ISNA(MATCH(Sheet1!F767,{"successful"},0)),"-",MAX(Sheet6!L$1:L766)+1)</f>
        <v>-</v>
      </c>
      <c r="M767">
        <f>IF(ISNA(MATCH(Sheet1!F767,{"failed","canceled"},0)),"-",MAX(Sheet6!M$1:M766)+1)</f>
        <v>386</v>
      </c>
    </row>
    <row r="768" spans="1:13" ht="16" x14ac:dyDescent="0.2">
      <c r="A768" s="16" t="str">
        <f>IFERROR(INDEX(Sheet1!F:F,MATCH(ROWS($1:767),$L:$L,0)),"")</f>
        <v>successful</v>
      </c>
      <c r="B768" s="15">
        <f>IFERROR(INDEX(Sheet1!L:L,MATCH(ROWS($1:767),$L:$L,0)),"")</f>
        <v>82</v>
      </c>
      <c r="D768" s="17" t="str">
        <f>IFERROR(INDEX(Sheet1!F:F,MATCH(ROWS($1:767),$M:$M,0)),"")</f>
        <v>failed</v>
      </c>
      <c r="E768">
        <f>IFERROR(INDEX(Sheet1!L:L,MATCH(ROWS($1:767),$M:$M,0)),"")</f>
        <v>3</v>
      </c>
      <c r="L768" t="str">
        <f>IF(ISNA(MATCH(Sheet1!F768,{"successful"},0)),"-",MAX(Sheet6!L$1:L767)+1)</f>
        <v>-</v>
      </c>
      <c r="M768">
        <f>IF(ISNA(MATCH(Sheet1!F768,{"failed","canceled"},0)),"-",MAX(Sheet6!M$1:M767)+1)</f>
        <v>387</v>
      </c>
    </row>
    <row r="769" spans="1:13" ht="16" x14ac:dyDescent="0.2">
      <c r="A769" s="16" t="str">
        <f>IFERROR(INDEX(Sheet1!F:F,MATCH(ROWS($1:768),$L:$L,0)),"")</f>
        <v>successful</v>
      </c>
      <c r="B769" s="15">
        <f>IFERROR(INDEX(Sheet1!L:L,MATCH(ROWS($1:768),$L:$L,0)),"")</f>
        <v>116</v>
      </c>
      <c r="D769" s="17" t="str">
        <f>IFERROR(INDEX(Sheet1!F:F,MATCH(ROWS($1:768),$M:$M,0)),"")</f>
        <v>failed</v>
      </c>
      <c r="E769">
        <f>IFERROR(INDEX(Sheet1!L:L,MATCH(ROWS($1:768),$M:$M,0)),"")</f>
        <v>2</v>
      </c>
      <c r="L769" t="str">
        <f>IF(ISNA(MATCH(Sheet1!F769,{"successful"},0)),"-",MAX(Sheet6!L$1:L768)+1)</f>
        <v>-</v>
      </c>
      <c r="M769">
        <f>IF(ISNA(MATCH(Sheet1!F769,{"failed","canceled"},0)),"-",MAX(Sheet6!M$1:M768)+1)</f>
        <v>388</v>
      </c>
    </row>
    <row r="770" spans="1:13" ht="16" x14ac:dyDescent="0.2">
      <c r="A770" s="16" t="str">
        <f>IFERROR(INDEX(Sheet1!F:F,MATCH(ROWS($1:769),$L:$L,0)),"")</f>
        <v>successful</v>
      </c>
      <c r="B770" s="15">
        <f>IFERROR(INDEX(Sheet1!L:L,MATCH(ROWS($1:769),$L:$L,0)),"")</f>
        <v>52</v>
      </c>
      <c r="D770" s="17" t="str">
        <f>IFERROR(INDEX(Sheet1!F:F,MATCH(ROWS($1:769),$M:$M,0)),"")</f>
        <v>failed</v>
      </c>
      <c r="E770">
        <f>IFERROR(INDEX(Sheet1!L:L,MATCH(ROWS($1:769),$M:$M,0)),"")</f>
        <v>6</v>
      </c>
      <c r="L770" t="str">
        <f>IF(ISNA(MATCH(Sheet1!F770,{"successful"},0)),"-",MAX(Sheet6!L$1:L769)+1)</f>
        <v>-</v>
      </c>
      <c r="M770">
        <f>IF(ISNA(MATCH(Sheet1!F770,{"failed","canceled"},0)),"-",MAX(Sheet6!M$1:M769)+1)</f>
        <v>389</v>
      </c>
    </row>
    <row r="771" spans="1:13" ht="16" x14ac:dyDescent="0.2">
      <c r="A771" s="16" t="str">
        <f>IFERROR(INDEX(Sheet1!F:F,MATCH(ROWS($1:770),$L:$L,0)),"")</f>
        <v>successful</v>
      </c>
      <c r="B771" s="15">
        <f>IFERROR(INDEX(Sheet1!L:L,MATCH(ROWS($1:770),$L:$L,0)),"")</f>
        <v>23</v>
      </c>
      <c r="D771" s="17" t="str">
        <f>IFERROR(INDEX(Sheet1!F:F,MATCH(ROWS($1:770),$M:$M,0)),"")</f>
        <v>failed</v>
      </c>
      <c r="E771">
        <f>IFERROR(INDEX(Sheet1!L:L,MATCH(ROWS($1:770),$M:$M,0)),"")</f>
        <v>0</v>
      </c>
      <c r="L771" t="str">
        <f>IF(ISNA(MATCH(Sheet1!F771,{"successful"},0)),"-",MAX(Sheet6!L$1:L770)+1)</f>
        <v>-</v>
      </c>
      <c r="M771">
        <f>IF(ISNA(MATCH(Sheet1!F771,{"failed","canceled"},0)),"-",MAX(Sheet6!M$1:M770)+1)</f>
        <v>390</v>
      </c>
    </row>
    <row r="772" spans="1:13" ht="16" x14ac:dyDescent="0.2">
      <c r="A772" s="16" t="str">
        <f>IFERROR(INDEX(Sheet1!F:F,MATCH(ROWS($1:771),$L:$L,0)),"")</f>
        <v>successful</v>
      </c>
      <c r="B772" s="15">
        <f>IFERROR(INDEX(Sheet1!L:L,MATCH(ROWS($1:771),$L:$L,0)),"")</f>
        <v>77</v>
      </c>
      <c r="D772" s="17" t="str">
        <f>IFERROR(INDEX(Sheet1!F:F,MATCH(ROWS($1:771),$M:$M,0)),"")</f>
        <v>failed</v>
      </c>
      <c r="E772">
        <f>IFERROR(INDEX(Sheet1!L:L,MATCH(ROWS($1:771),$M:$M,0)),"")</f>
        <v>1</v>
      </c>
      <c r="L772" t="str">
        <f>IF(ISNA(MATCH(Sheet1!F772,{"successful"},0)),"-",MAX(Sheet6!L$1:L771)+1)</f>
        <v>-</v>
      </c>
      <c r="M772">
        <f>IF(ISNA(MATCH(Sheet1!F772,{"failed","canceled"},0)),"-",MAX(Sheet6!M$1:M771)+1)</f>
        <v>391</v>
      </c>
    </row>
    <row r="773" spans="1:13" ht="16" x14ac:dyDescent="0.2">
      <c r="A773" s="16" t="str">
        <f>IFERROR(INDEX(Sheet1!F:F,MATCH(ROWS($1:772),$L:$L,0)),"")</f>
        <v>successful</v>
      </c>
      <c r="B773" s="15">
        <f>IFERROR(INDEX(Sheet1!L:L,MATCH(ROWS($1:772),$L:$L,0)),"")</f>
        <v>49</v>
      </c>
      <c r="D773" s="17" t="str">
        <f>IFERROR(INDEX(Sheet1!F:F,MATCH(ROWS($1:772),$M:$M,0)),"")</f>
        <v>failed</v>
      </c>
      <c r="E773">
        <f>IFERROR(INDEX(Sheet1!L:L,MATCH(ROWS($1:772),$M:$M,0)),"")</f>
        <v>3</v>
      </c>
      <c r="L773" t="str">
        <f>IF(ISNA(MATCH(Sheet1!F773,{"successful"},0)),"-",MAX(Sheet6!L$1:L772)+1)</f>
        <v>-</v>
      </c>
      <c r="M773">
        <f>IF(ISNA(MATCH(Sheet1!F773,{"failed","canceled"},0)),"-",MAX(Sheet6!M$1:M772)+1)</f>
        <v>392</v>
      </c>
    </row>
    <row r="774" spans="1:13" ht="16" x14ac:dyDescent="0.2">
      <c r="A774" s="16" t="str">
        <f>IFERROR(INDEX(Sheet1!F:F,MATCH(ROWS($1:773),$L:$L,0)),"")</f>
        <v>successful</v>
      </c>
      <c r="B774" s="15">
        <f>IFERROR(INDEX(Sheet1!L:L,MATCH(ROWS($1:773),$L:$L,0)),"")</f>
        <v>59</v>
      </c>
      <c r="D774" s="17" t="str">
        <f>IFERROR(INDEX(Sheet1!F:F,MATCH(ROWS($1:773),$M:$M,0)),"")</f>
        <v>failed</v>
      </c>
      <c r="E774">
        <f>IFERROR(INDEX(Sheet1!L:L,MATCH(ROWS($1:773),$M:$M,0)),"")</f>
        <v>13</v>
      </c>
      <c r="L774" t="str">
        <f>IF(ISNA(MATCH(Sheet1!F774,{"successful"},0)),"-",MAX(Sheet6!L$1:L773)+1)</f>
        <v>-</v>
      </c>
      <c r="M774">
        <f>IF(ISNA(MATCH(Sheet1!F774,{"failed","canceled"},0)),"-",MAX(Sheet6!M$1:M773)+1)</f>
        <v>393</v>
      </c>
    </row>
    <row r="775" spans="1:13" ht="16" x14ac:dyDescent="0.2">
      <c r="A775" s="16" t="str">
        <f>IFERROR(INDEX(Sheet1!F:F,MATCH(ROWS($1:774),$L:$L,0)),"")</f>
        <v>successful</v>
      </c>
      <c r="B775" s="15">
        <f>IFERROR(INDEX(Sheet1!L:L,MATCH(ROWS($1:774),$L:$L,0)),"")</f>
        <v>113</v>
      </c>
      <c r="D775" s="17" t="str">
        <f>IFERROR(INDEX(Sheet1!F:F,MATCH(ROWS($1:774),$M:$M,0)),"")</f>
        <v>failed</v>
      </c>
      <c r="E775">
        <f>IFERROR(INDEX(Sheet1!L:L,MATCH(ROWS($1:774),$M:$M,0)),"")</f>
        <v>1</v>
      </c>
      <c r="L775" t="str">
        <f>IF(ISNA(MATCH(Sheet1!F775,{"successful"},0)),"-",MAX(Sheet6!L$1:L774)+1)</f>
        <v>-</v>
      </c>
      <c r="M775">
        <f>IF(ISNA(MATCH(Sheet1!F775,{"failed","canceled"},0)),"-",MAX(Sheet6!M$1:M774)+1)</f>
        <v>394</v>
      </c>
    </row>
    <row r="776" spans="1:13" ht="16" x14ac:dyDescent="0.2">
      <c r="A776" s="16" t="str">
        <f>IFERROR(INDEX(Sheet1!F:F,MATCH(ROWS($1:775),$L:$L,0)),"")</f>
        <v>successful</v>
      </c>
      <c r="B776" s="15">
        <f>IFERROR(INDEX(Sheet1!L:L,MATCH(ROWS($1:775),$L:$L,0)),"")</f>
        <v>34</v>
      </c>
      <c r="D776" s="17" t="str">
        <f>IFERROR(INDEX(Sheet1!F:F,MATCH(ROWS($1:775),$M:$M,0)),"")</f>
        <v>failed</v>
      </c>
      <c r="E776">
        <f>IFERROR(INDEX(Sheet1!L:L,MATCH(ROWS($1:775),$M:$M,0)),"")</f>
        <v>1</v>
      </c>
      <c r="L776" t="str">
        <f>IF(ISNA(MATCH(Sheet1!F776,{"successful"},0)),"-",MAX(Sheet6!L$1:L775)+1)</f>
        <v>-</v>
      </c>
      <c r="M776">
        <f>IF(ISNA(MATCH(Sheet1!F776,{"failed","canceled"},0)),"-",MAX(Sheet6!M$1:M775)+1)</f>
        <v>395</v>
      </c>
    </row>
    <row r="777" spans="1:13" ht="16" x14ac:dyDescent="0.2">
      <c r="A777" s="16" t="str">
        <f>IFERROR(INDEX(Sheet1!F:F,MATCH(ROWS($1:776),$L:$L,0)),"")</f>
        <v>successful</v>
      </c>
      <c r="B777" s="15">
        <f>IFERROR(INDEX(Sheet1!L:L,MATCH(ROWS($1:776),$L:$L,0)),"")</f>
        <v>42</v>
      </c>
      <c r="D777" s="17" t="str">
        <f>IFERROR(INDEX(Sheet1!F:F,MATCH(ROWS($1:776),$M:$M,0)),"")</f>
        <v>failed</v>
      </c>
      <c r="E777">
        <f>IFERROR(INDEX(Sheet1!L:L,MATCH(ROWS($1:776),$M:$M,0)),"")</f>
        <v>9</v>
      </c>
      <c r="L777" t="str">
        <f>IF(ISNA(MATCH(Sheet1!F777,{"successful"},0)),"-",MAX(Sheet6!L$1:L776)+1)</f>
        <v>-</v>
      </c>
      <c r="M777">
        <f>IF(ISNA(MATCH(Sheet1!F777,{"failed","canceled"},0)),"-",MAX(Sheet6!M$1:M776)+1)</f>
        <v>396</v>
      </c>
    </row>
    <row r="778" spans="1:13" ht="16" x14ac:dyDescent="0.2">
      <c r="A778" s="16" t="str">
        <f>IFERROR(INDEX(Sheet1!F:F,MATCH(ROWS($1:777),$L:$L,0)),"")</f>
        <v>successful</v>
      </c>
      <c r="B778" s="15">
        <f>IFERROR(INDEX(Sheet1!L:L,MATCH(ROWS($1:777),$L:$L,0)),"")</f>
        <v>42</v>
      </c>
      <c r="D778" s="17" t="str">
        <f>IFERROR(INDEX(Sheet1!F:F,MATCH(ROWS($1:777),$M:$M,0)),"")</f>
        <v>failed</v>
      </c>
      <c r="E778">
        <f>IFERROR(INDEX(Sheet1!L:L,MATCH(ROWS($1:777),$M:$M,0)),"")</f>
        <v>0</v>
      </c>
      <c r="L778" t="str">
        <f>IF(ISNA(MATCH(Sheet1!F778,{"successful"},0)),"-",MAX(Sheet6!L$1:L777)+1)</f>
        <v>-</v>
      </c>
      <c r="M778">
        <f>IF(ISNA(MATCH(Sheet1!F778,{"failed","canceled"},0)),"-",MAX(Sheet6!M$1:M777)+1)</f>
        <v>397</v>
      </c>
    </row>
    <row r="779" spans="1:13" ht="16" x14ac:dyDescent="0.2">
      <c r="A779" s="16" t="str">
        <f>IFERROR(INDEX(Sheet1!F:F,MATCH(ROWS($1:778),$L:$L,0)),"")</f>
        <v>successful</v>
      </c>
      <c r="B779" s="15">
        <f>IFERROR(INDEX(Sheet1!L:L,MATCH(ROWS($1:778),$L:$L,0)),"")</f>
        <v>49</v>
      </c>
      <c r="D779" s="17" t="str">
        <f>IFERROR(INDEX(Sheet1!F:F,MATCH(ROWS($1:778),$M:$M,0)),"")</f>
        <v>failed</v>
      </c>
      <c r="E779">
        <f>IFERROR(INDEX(Sheet1!L:L,MATCH(ROWS($1:778),$M:$M,0)),"")</f>
        <v>2</v>
      </c>
      <c r="L779" t="str">
        <f>IF(ISNA(MATCH(Sheet1!F779,{"successful"},0)),"-",MAX(Sheet6!L$1:L778)+1)</f>
        <v>-</v>
      </c>
      <c r="M779">
        <f>IF(ISNA(MATCH(Sheet1!F779,{"failed","canceled"},0)),"-",MAX(Sheet6!M$1:M778)+1)</f>
        <v>398</v>
      </c>
    </row>
    <row r="780" spans="1:13" ht="16" x14ac:dyDescent="0.2">
      <c r="A780" s="16" t="str">
        <f>IFERROR(INDEX(Sheet1!F:F,MATCH(ROWS($1:779),$L:$L,0)),"")</f>
        <v>successful</v>
      </c>
      <c r="B780" s="15">
        <f>IFERROR(INDEX(Sheet1!L:L,MATCH(ROWS($1:779),$L:$L,0)),"")</f>
        <v>56</v>
      </c>
      <c r="D780" s="17" t="str">
        <f>IFERROR(INDEX(Sheet1!F:F,MATCH(ROWS($1:779),$M:$M,0)),"")</f>
        <v>failed</v>
      </c>
      <c r="E780">
        <f>IFERROR(INDEX(Sheet1!L:L,MATCH(ROWS($1:779),$M:$M,0)),"")</f>
        <v>1</v>
      </c>
      <c r="L780" t="str">
        <f>IF(ISNA(MATCH(Sheet1!F780,{"successful"},0)),"-",MAX(Sheet6!L$1:L779)+1)</f>
        <v>-</v>
      </c>
      <c r="M780">
        <f>IF(ISNA(MATCH(Sheet1!F780,{"failed","canceled"},0)),"-",MAX(Sheet6!M$1:M779)+1)</f>
        <v>399</v>
      </c>
    </row>
    <row r="781" spans="1:13" ht="16" x14ac:dyDescent="0.2">
      <c r="A781" s="16" t="str">
        <f>IFERROR(INDEX(Sheet1!F:F,MATCH(ROWS($1:780),$L:$L,0)),"")</f>
        <v>successful</v>
      </c>
      <c r="B781" s="15">
        <f>IFERROR(INDEX(Sheet1!L:L,MATCH(ROWS($1:780),$L:$L,0)),"")</f>
        <v>25</v>
      </c>
      <c r="D781" s="17" t="str">
        <f>IFERROR(INDEX(Sheet1!F:F,MATCH(ROWS($1:780),$M:$M,0)),"")</f>
        <v>failed</v>
      </c>
      <c r="E781">
        <f>IFERROR(INDEX(Sheet1!L:L,MATCH(ROWS($1:780),$M:$M,0)),"")</f>
        <v>10</v>
      </c>
      <c r="L781" t="str">
        <f>IF(ISNA(MATCH(Sheet1!F781,{"successful"},0)),"-",MAX(Sheet6!L$1:L780)+1)</f>
        <v>-</v>
      </c>
      <c r="M781">
        <f>IF(ISNA(MATCH(Sheet1!F781,{"failed","canceled"},0)),"-",MAX(Sheet6!M$1:M780)+1)</f>
        <v>400</v>
      </c>
    </row>
    <row r="782" spans="1:13" ht="16" x14ac:dyDescent="0.2">
      <c r="A782" s="16" t="str">
        <f>IFERROR(INDEX(Sheet1!F:F,MATCH(ROWS($1:781),$L:$L,0)),"")</f>
        <v>successful</v>
      </c>
      <c r="B782" s="15">
        <f>IFERROR(INDEX(Sheet1!L:L,MATCH(ROWS($1:781),$L:$L,0)),"")</f>
        <v>52</v>
      </c>
      <c r="D782" s="17" t="str">
        <f>IFERROR(INDEX(Sheet1!F:F,MATCH(ROWS($1:781),$M:$M,0)),"")</f>
        <v>failed</v>
      </c>
      <c r="E782">
        <f>IFERROR(INDEX(Sheet1!L:L,MATCH(ROWS($1:781),$M:$M,0)),"")</f>
        <v>3</v>
      </c>
      <c r="L782">
        <f>IF(ISNA(MATCH(Sheet1!F782,{"successful"},0)),"-",MAX(Sheet6!L$1:L781)+1)</f>
        <v>381</v>
      </c>
      <c r="M782" t="str">
        <f>IF(ISNA(MATCH(Sheet1!F782,{"failed","canceled"},0)),"-",MAX(Sheet6!M$1:M781)+1)</f>
        <v>-</v>
      </c>
    </row>
    <row r="783" spans="1:13" ht="16" x14ac:dyDescent="0.2">
      <c r="A783" s="16" t="str">
        <f>IFERROR(INDEX(Sheet1!F:F,MATCH(ROWS($1:782),$L:$L,0)),"")</f>
        <v>successful</v>
      </c>
      <c r="B783" s="15">
        <f>IFERROR(INDEX(Sheet1!L:L,MATCH(ROWS($1:782),$L:$L,0)),"")</f>
        <v>34</v>
      </c>
      <c r="D783" s="17" t="str">
        <f>IFERROR(INDEX(Sheet1!F:F,MATCH(ROWS($1:782),$M:$M,0)),"")</f>
        <v>failed</v>
      </c>
      <c r="E783">
        <f>IFERROR(INDEX(Sheet1!L:L,MATCH(ROWS($1:782),$M:$M,0)),"")</f>
        <v>2</v>
      </c>
      <c r="L783">
        <f>IF(ISNA(MATCH(Sheet1!F783,{"successful"},0)),"-",MAX(Sheet6!L$1:L782)+1)</f>
        <v>382</v>
      </c>
      <c r="M783" t="str">
        <f>IF(ISNA(MATCH(Sheet1!F783,{"failed","canceled"},0)),"-",MAX(Sheet6!M$1:M782)+1)</f>
        <v>-</v>
      </c>
    </row>
    <row r="784" spans="1:13" ht="16" x14ac:dyDescent="0.2">
      <c r="A784" s="16" t="str">
        <f>IFERROR(INDEX(Sheet1!F:F,MATCH(ROWS($1:783),$L:$L,0)),"")</f>
        <v>successful</v>
      </c>
      <c r="B784" s="15">
        <f>IFERROR(INDEX(Sheet1!L:L,MATCH(ROWS($1:783),$L:$L,0)),"")</f>
        <v>67</v>
      </c>
      <c r="D784" s="17" t="str">
        <f>IFERROR(INDEX(Sheet1!F:F,MATCH(ROWS($1:783),$M:$M,0)),"")</f>
        <v>failed</v>
      </c>
      <c r="E784">
        <f>IFERROR(INDEX(Sheet1!L:L,MATCH(ROWS($1:783),$M:$M,0)),"")</f>
        <v>2</v>
      </c>
      <c r="L784">
        <f>IF(ISNA(MATCH(Sheet1!F784,{"successful"},0)),"-",MAX(Sheet6!L$1:L783)+1)</f>
        <v>383</v>
      </c>
      <c r="M784" t="str">
        <f>IF(ISNA(MATCH(Sheet1!F784,{"failed","canceled"},0)),"-",MAX(Sheet6!M$1:M783)+1)</f>
        <v>-</v>
      </c>
    </row>
    <row r="785" spans="1:13" ht="16" x14ac:dyDescent="0.2">
      <c r="A785" s="16" t="str">
        <f>IFERROR(INDEX(Sheet1!F:F,MATCH(ROWS($1:784),$L:$L,0)),"")</f>
        <v>successful</v>
      </c>
      <c r="B785" s="15">
        <f>IFERROR(INDEX(Sheet1!L:L,MATCH(ROWS($1:784),$L:$L,0)),"")</f>
        <v>70</v>
      </c>
      <c r="D785" s="17" t="str">
        <f>IFERROR(INDEX(Sheet1!F:F,MATCH(ROWS($1:784),$M:$M,0)),"")</f>
        <v>failed</v>
      </c>
      <c r="E785">
        <f>IFERROR(INDEX(Sheet1!L:L,MATCH(ROWS($1:784),$M:$M,0)),"")</f>
        <v>1</v>
      </c>
      <c r="L785">
        <f>IF(ISNA(MATCH(Sheet1!F785,{"successful"},0)),"-",MAX(Sheet6!L$1:L784)+1)</f>
        <v>384</v>
      </c>
      <c r="M785" t="str">
        <f>IF(ISNA(MATCH(Sheet1!F785,{"failed","canceled"},0)),"-",MAX(Sheet6!M$1:M784)+1)</f>
        <v>-</v>
      </c>
    </row>
    <row r="786" spans="1:13" ht="16" x14ac:dyDescent="0.2">
      <c r="A786" s="16" t="str">
        <f>IFERROR(INDEX(Sheet1!F:F,MATCH(ROWS($1:785),$L:$L,0)),"")</f>
        <v>successful</v>
      </c>
      <c r="B786" s="15">
        <f>IFERROR(INDEX(Sheet1!L:L,MATCH(ROWS($1:785),$L:$L,0)),"")</f>
        <v>89</v>
      </c>
      <c r="D786" s="17" t="str">
        <f>IFERROR(INDEX(Sheet1!F:F,MATCH(ROWS($1:785),$M:$M,0)),"")</f>
        <v>failed</v>
      </c>
      <c r="E786">
        <f>IFERROR(INDEX(Sheet1!L:L,MATCH(ROWS($1:785),$M:$M,0)),"")</f>
        <v>14</v>
      </c>
      <c r="L786">
        <f>IF(ISNA(MATCH(Sheet1!F786,{"successful"},0)),"-",MAX(Sheet6!L$1:L785)+1)</f>
        <v>385</v>
      </c>
      <c r="M786" t="str">
        <f>IF(ISNA(MATCH(Sheet1!F786,{"failed","canceled"},0)),"-",MAX(Sheet6!M$1:M785)+1)</f>
        <v>-</v>
      </c>
    </row>
    <row r="787" spans="1:13" ht="16" x14ac:dyDescent="0.2">
      <c r="A787" s="16" t="str">
        <f>IFERROR(INDEX(Sheet1!F:F,MATCH(ROWS($1:786),$L:$L,0)),"")</f>
        <v>successful</v>
      </c>
      <c r="B787" s="15">
        <f>IFERROR(INDEX(Sheet1!L:L,MATCH(ROWS($1:786),$L:$L,0)),"")</f>
        <v>107</v>
      </c>
      <c r="D787" s="17" t="str">
        <f>IFERROR(INDEX(Sheet1!F:F,MATCH(ROWS($1:786),$M:$M,0)),"")</f>
        <v>failed</v>
      </c>
      <c r="E787">
        <f>IFERROR(INDEX(Sheet1!L:L,MATCH(ROWS($1:786),$M:$M,0)),"")</f>
        <v>0</v>
      </c>
      <c r="L787">
        <f>IF(ISNA(MATCH(Sheet1!F787,{"successful"},0)),"-",MAX(Sheet6!L$1:L786)+1)</f>
        <v>386</v>
      </c>
      <c r="M787" t="str">
        <f>IF(ISNA(MATCH(Sheet1!F787,{"failed","canceled"},0)),"-",MAX(Sheet6!M$1:M786)+1)</f>
        <v>-</v>
      </c>
    </row>
    <row r="788" spans="1:13" ht="16" x14ac:dyDescent="0.2">
      <c r="A788" s="16" t="str">
        <f>IFERROR(INDEX(Sheet1!F:F,MATCH(ROWS($1:787),$L:$L,0)),"")</f>
        <v>successful</v>
      </c>
      <c r="B788" s="15">
        <f>IFERROR(INDEX(Sheet1!L:L,MATCH(ROWS($1:787),$L:$L,0)),"")</f>
        <v>159</v>
      </c>
      <c r="D788" s="17" t="str">
        <f>IFERROR(INDEX(Sheet1!F:F,MATCH(ROWS($1:787),$M:$M,0)),"")</f>
        <v>failed</v>
      </c>
      <c r="E788">
        <f>IFERROR(INDEX(Sheet1!L:L,MATCH(ROWS($1:787),$M:$M,0)),"")</f>
        <v>0</v>
      </c>
      <c r="L788">
        <f>IF(ISNA(MATCH(Sheet1!F788,{"successful"},0)),"-",MAX(Sheet6!L$1:L787)+1)</f>
        <v>387</v>
      </c>
      <c r="M788" t="str">
        <f>IF(ISNA(MATCH(Sheet1!F788,{"failed","canceled"},0)),"-",MAX(Sheet6!M$1:M787)+1)</f>
        <v>-</v>
      </c>
    </row>
    <row r="789" spans="1:13" ht="16" x14ac:dyDescent="0.2">
      <c r="A789" s="16" t="str">
        <f>IFERROR(INDEX(Sheet1!F:F,MATCH(ROWS($1:788),$L:$L,0)),"")</f>
        <v>successful</v>
      </c>
      <c r="B789" s="15">
        <f>IFERROR(INDEX(Sheet1!L:L,MATCH(ROWS($1:788),$L:$L,0)),"")</f>
        <v>181</v>
      </c>
      <c r="D789" s="17" t="str">
        <f>IFERROR(INDEX(Sheet1!F:F,MATCH(ROWS($1:788),$M:$M,0)),"")</f>
        <v>failed</v>
      </c>
      <c r="E789">
        <f>IFERROR(INDEX(Sheet1!L:L,MATCH(ROWS($1:788),$M:$M,0)),"")</f>
        <v>4</v>
      </c>
      <c r="L789">
        <f>IF(ISNA(MATCH(Sheet1!F789,{"successful"},0)),"-",MAX(Sheet6!L$1:L788)+1)</f>
        <v>388</v>
      </c>
      <c r="M789" t="str">
        <f>IF(ISNA(MATCH(Sheet1!F789,{"failed","canceled"},0)),"-",MAX(Sheet6!M$1:M788)+1)</f>
        <v>-</v>
      </c>
    </row>
    <row r="790" spans="1:13" ht="16" x14ac:dyDescent="0.2">
      <c r="A790" s="16" t="str">
        <f>IFERROR(INDEX(Sheet1!F:F,MATCH(ROWS($1:789),$L:$L,0)),"")</f>
        <v>successful</v>
      </c>
      <c r="B790" s="15">
        <f>IFERROR(INDEX(Sheet1!L:L,MATCH(ROWS($1:789),$L:$L,0)),"")</f>
        <v>131</v>
      </c>
      <c r="D790" s="17" t="str">
        <f>IFERROR(INDEX(Sheet1!F:F,MATCH(ROWS($1:789),$M:$M,0)),"")</f>
        <v>failed</v>
      </c>
      <c r="E790">
        <f>IFERROR(INDEX(Sheet1!L:L,MATCH(ROWS($1:789),$M:$M,0)),"")</f>
        <v>3</v>
      </c>
      <c r="L790">
        <f>IF(ISNA(MATCH(Sheet1!F790,{"successful"},0)),"-",MAX(Sheet6!L$1:L789)+1)</f>
        <v>389</v>
      </c>
      <c r="M790" t="str">
        <f>IF(ISNA(MATCH(Sheet1!F790,{"failed","canceled"},0)),"-",MAX(Sheet6!M$1:M789)+1)</f>
        <v>-</v>
      </c>
    </row>
    <row r="791" spans="1:13" ht="16" x14ac:dyDescent="0.2">
      <c r="A791" s="16" t="str">
        <f>IFERROR(INDEX(Sheet1!F:F,MATCH(ROWS($1:790),$L:$L,0)),"")</f>
        <v>successful</v>
      </c>
      <c r="B791" s="15">
        <f>IFERROR(INDEX(Sheet1!L:L,MATCH(ROWS($1:790),$L:$L,0)),"")</f>
        <v>125</v>
      </c>
      <c r="D791" s="17" t="str">
        <f>IFERROR(INDEX(Sheet1!F:F,MATCH(ROWS($1:790),$M:$M,0)),"")</f>
        <v>failed</v>
      </c>
      <c r="E791">
        <f>IFERROR(INDEX(Sheet1!L:L,MATCH(ROWS($1:790),$M:$M,0)),"")</f>
        <v>0</v>
      </c>
      <c r="L791">
        <f>IF(ISNA(MATCH(Sheet1!F791,{"successful"},0)),"-",MAX(Sheet6!L$1:L790)+1)</f>
        <v>390</v>
      </c>
      <c r="M791" t="str">
        <f>IF(ISNA(MATCH(Sheet1!F791,{"failed","canceled"},0)),"-",MAX(Sheet6!M$1:M790)+1)</f>
        <v>-</v>
      </c>
    </row>
    <row r="792" spans="1:13" ht="16" x14ac:dyDescent="0.2">
      <c r="A792" s="16" t="str">
        <f>IFERROR(INDEX(Sheet1!F:F,MATCH(ROWS($1:791),$L:$L,0)),"")</f>
        <v>successful</v>
      </c>
      <c r="B792" s="15">
        <f>IFERROR(INDEX(Sheet1!L:L,MATCH(ROWS($1:791),$L:$L,0)),"")</f>
        <v>61</v>
      </c>
      <c r="D792" s="17" t="str">
        <f>IFERROR(INDEX(Sheet1!F:F,MATCH(ROWS($1:791),$M:$M,0)),"")</f>
        <v>failed</v>
      </c>
      <c r="E792">
        <f>IFERROR(INDEX(Sheet1!L:L,MATCH(ROWS($1:791),$M:$M,0)),"")</f>
        <v>5</v>
      </c>
      <c r="L792">
        <f>IF(ISNA(MATCH(Sheet1!F792,{"successful"},0)),"-",MAX(Sheet6!L$1:L791)+1)</f>
        <v>391</v>
      </c>
      <c r="M792" t="str">
        <f>IF(ISNA(MATCH(Sheet1!F792,{"failed","canceled"},0)),"-",MAX(Sheet6!M$1:M791)+1)</f>
        <v>-</v>
      </c>
    </row>
    <row r="793" spans="1:13" ht="16" x14ac:dyDescent="0.2">
      <c r="A793" s="16" t="str">
        <f>IFERROR(INDEX(Sheet1!F:F,MATCH(ROWS($1:792),$L:$L,0)),"")</f>
        <v>successful</v>
      </c>
      <c r="B793" s="15">
        <f>IFERROR(INDEX(Sheet1!L:L,MATCH(ROWS($1:792),$L:$L,0)),"")</f>
        <v>90</v>
      </c>
      <c r="D793" s="17" t="str">
        <f>IFERROR(INDEX(Sheet1!F:F,MATCH(ROWS($1:792),$M:$M,0)),"")</f>
        <v>failed</v>
      </c>
      <c r="E793">
        <f>IFERROR(INDEX(Sheet1!L:L,MATCH(ROWS($1:792),$M:$M,0)),"")</f>
        <v>47</v>
      </c>
      <c r="L793">
        <f>IF(ISNA(MATCH(Sheet1!F793,{"successful"},0)),"-",MAX(Sheet6!L$1:L792)+1)</f>
        <v>392</v>
      </c>
      <c r="M793" t="str">
        <f>IF(ISNA(MATCH(Sheet1!F793,{"failed","canceled"},0)),"-",MAX(Sheet6!M$1:M792)+1)</f>
        <v>-</v>
      </c>
    </row>
    <row r="794" spans="1:13" ht="16" x14ac:dyDescent="0.2">
      <c r="A794" s="16" t="str">
        <f>IFERROR(INDEX(Sheet1!F:F,MATCH(ROWS($1:793),$L:$L,0)),"")</f>
        <v>successful</v>
      </c>
      <c r="B794" s="15">
        <f>IFERROR(INDEX(Sheet1!L:L,MATCH(ROWS($1:793),$L:$L,0)),"")</f>
        <v>35</v>
      </c>
      <c r="D794" s="17" t="str">
        <f>IFERROR(INDEX(Sheet1!F:F,MATCH(ROWS($1:793),$M:$M,0)),"")</f>
        <v>failed</v>
      </c>
      <c r="E794">
        <f>IFERROR(INDEX(Sheet1!L:L,MATCH(ROWS($1:793),$M:$M,0)),"")</f>
        <v>0</v>
      </c>
      <c r="L794">
        <f>IF(ISNA(MATCH(Sheet1!F794,{"successful"},0)),"-",MAX(Sheet6!L$1:L793)+1)</f>
        <v>393</v>
      </c>
      <c r="M794" t="str">
        <f>IF(ISNA(MATCH(Sheet1!F794,{"failed","canceled"},0)),"-",MAX(Sheet6!M$1:M793)+1)</f>
        <v>-</v>
      </c>
    </row>
    <row r="795" spans="1:13" ht="16" x14ac:dyDescent="0.2">
      <c r="A795" s="16" t="str">
        <f>IFERROR(INDEX(Sheet1!F:F,MATCH(ROWS($1:794),$L:$L,0)),"")</f>
        <v>successful</v>
      </c>
      <c r="B795" s="15">
        <f>IFERROR(INDEX(Sheet1!L:L,MATCH(ROWS($1:794),$L:$L,0)),"")</f>
        <v>90</v>
      </c>
      <c r="D795" s="17" t="str">
        <f>IFERROR(INDEX(Sheet1!F:F,MATCH(ROWS($1:794),$M:$M,0)),"")</f>
        <v>failed</v>
      </c>
      <c r="E795">
        <f>IFERROR(INDEX(Sheet1!L:L,MATCH(ROWS($1:794),$M:$M,0)),"")</f>
        <v>10</v>
      </c>
      <c r="L795">
        <f>IF(ISNA(MATCH(Sheet1!F795,{"successful"},0)),"-",MAX(Sheet6!L$1:L794)+1)</f>
        <v>394</v>
      </c>
      <c r="M795" t="str">
        <f>IF(ISNA(MATCH(Sheet1!F795,{"failed","canceled"},0)),"-",MAX(Sheet6!M$1:M794)+1)</f>
        <v>-</v>
      </c>
    </row>
    <row r="796" spans="1:13" ht="16" x14ac:dyDescent="0.2">
      <c r="A796" s="16" t="str">
        <f>IFERROR(INDEX(Sheet1!F:F,MATCH(ROWS($1:795),$L:$L,0)),"")</f>
        <v>successful</v>
      </c>
      <c r="B796" s="15">
        <f>IFERROR(INDEX(Sheet1!L:L,MATCH(ROWS($1:795),$L:$L,0)),"")</f>
        <v>4</v>
      </c>
      <c r="D796" s="17" t="str">
        <f>IFERROR(INDEX(Sheet1!F:F,MATCH(ROWS($1:795),$M:$M,0)),"")</f>
        <v>failed</v>
      </c>
      <c r="E796">
        <f>IFERROR(INDEX(Sheet1!L:L,MATCH(ROWS($1:795),$M:$M,0)),"")</f>
        <v>11</v>
      </c>
      <c r="L796">
        <f>IF(ISNA(MATCH(Sheet1!F796,{"successful"},0)),"-",MAX(Sheet6!L$1:L795)+1)</f>
        <v>395</v>
      </c>
      <c r="M796" t="str">
        <f>IF(ISNA(MATCH(Sheet1!F796,{"failed","canceled"},0)),"-",MAX(Sheet6!M$1:M795)+1)</f>
        <v>-</v>
      </c>
    </row>
    <row r="797" spans="1:13" ht="16" x14ac:dyDescent="0.2">
      <c r="A797" s="16" t="str">
        <f>IFERROR(INDEX(Sheet1!F:F,MATCH(ROWS($1:796),$L:$L,0)),"")</f>
        <v>successful</v>
      </c>
      <c r="B797" s="15">
        <f>IFERROR(INDEX(Sheet1!L:L,MATCH(ROWS($1:796),$L:$L,0)),"")</f>
        <v>120</v>
      </c>
      <c r="D797" s="17" t="str">
        <f>IFERROR(INDEX(Sheet1!F:F,MATCH(ROWS($1:796),$M:$M,0)),"")</f>
        <v>failed</v>
      </c>
      <c r="E797">
        <f>IFERROR(INDEX(Sheet1!L:L,MATCH(ROWS($1:796),$M:$M,0)),"")</f>
        <v>2</v>
      </c>
      <c r="L797">
        <f>IF(ISNA(MATCH(Sheet1!F797,{"successful"},0)),"-",MAX(Sheet6!L$1:L796)+1)</f>
        <v>396</v>
      </c>
      <c r="M797" t="str">
        <f>IF(ISNA(MATCH(Sheet1!F797,{"failed","canceled"},0)),"-",MAX(Sheet6!M$1:M796)+1)</f>
        <v>-</v>
      </c>
    </row>
    <row r="798" spans="1:13" ht="16" x14ac:dyDescent="0.2">
      <c r="A798" s="16" t="str">
        <f>IFERROR(INDEX(Sheet1!F:F,MATCH(ROWS($1:797),$L:$L,0)),"")</f>
        <v>successful</v>
      </c>
      <c r="B798" s="15">
        <f>IFERROR(INDEX(Sheet1!L:L,MATCH(ROWS($1:797),$L:$L,0)),"")</f>
        <v>14</v>
      </c>
      <c r="D798" s="17" t="str">
        <f>IFERROR(INDEX(Sheet1!F:F,MATCH(ROWS($1:797),$M:$M,0)),"")</f>
        <v>failed</v>
      </c>
      <c r="E798">
        <f>IFERROR(INDEX(Sheet1!L:L,MATCH(ROWS($1:797),$M:$M,0)),"")</f>
        <v>2</v>
      </c>
      <c r="L798">
        <f>IF(ISNA(MATCH(Sheet1!F798,{"successful"},0)),"-",MAX(Sheet6!L$1:L797)+1)</f>
        <v>397</v>
      </c>
      <c r="M798" t="str">
        <f>IF(ISNA(MATCH(Sheet1!F798,{"failed","canceled"},0)),"-",MAX(Sheet6!M$1:M797)+1)</f>
        <v>-</v>
      </c>
    </row>
    <row r="799" spans="1:13" ht="16" x14ac:dyDescent="0.2">
      <c r="A799" s="16" t="str">
        <f>IFERROR(INDEX(Sheet1!F:F,MATCH(ROWS($1:798),$L:$L,0)),"")</f>
        <v>successful</v>
      </c>
      <c r="B799" s="15">
        <f>IFERROR(INDEX(Sheet1!L:L,MATCH(ROWS($1:798),$L:$L,0)),"")</f>
        <v>27</v>
      </c>
      <c r="D799" s="17" t="str">
        <f>IFERROR(INDEX(Sheet1!F:F,MATCH(ROWS($1:798),$M:$M,0)),"")</f>
        <v>failed</v>
      </c>
      <c r="E799">
        <f>IFERROR(INDEX(Sheet1!L:L,MATCH(ROWS($1:798),$M:$M,0)),"")</f>
        <v>22</v>
      </c>
      <c r="L799">
        <f>IF(ISNA(MATCH(Sheet1!F799,{"successful"},0)),"-",MAX(Sheet6!L$1:L798)+1)</f>
        <v>398</v>
      </c>
      <c r="M799" t="str">
        <f>IF(ISNA(MATCH(Sheet1!F799,{"failed","canceled"},0)),"-",MAX(Sheet6!M$1:M798)+1)</f>
        <v>-</v>
      </c>
    </row>
    <row r="800" spans="1:13" ht="16" x14ac:dyDescent="0.2">
      <c r="A800" s="16" t="str">
        <f>IFERROR(INDEX(Sheet1!F:F,MATCH(ROWS($1:799),$L:$L,0)),"")</f>
        <v>successful</v>
      </c>
      <c r="B800" s="15">
        <f>IFERROR(INDEX(Sheet1!L:L,MATCH(ROWS($1:799),$L:$L,0)),"")</f>
        <v>49</v>
      </c>
      <c r="D800" s="17" t="str">
        <f>IFERROR(INDEX(Sheet1!F:F,MATCH(ROWS($1:799),$M:$M,0)),"")</f>
        <v>failed</v>
      </c>
      <c r="E800">
        <f>IFERROR(INDEX(Sheet1!L:L,MATCH(ROWS($1:799),$M:$M,0)),"")</f>
        <v>8</v>
      </c>
      <c r="L800">
        <f>IF(ISNA(MATCH(Sheet1!F800,{"successful"},0)),"-",MAX(Sheet6!L$1:L799)+1)</f>
        <v>399</v>
      </c>
      <c r="M800" t="str">
        <f>IF(ISNA(MATCH(Sheet1!F800,{"failed","canceled"},0)),"-",MAX(Sheet6!M$1:M799)+1)</f>
        <v>-</v>
      </c>
    </row>
    <row r="801" spans="1:13" ht="16" x14ac:dyDescent="0.2">
      <c r="A801" s="16" t="str">
        <f>IFERROR(INDEX(Sheet1!F:F,MATCH(ROWS($1:800),$L:$L,0)),"")</f>
        <v>successful</v>
      </c>
      <c r="B801" s="15">
        <f>IFERROR(INDEX(Sheet1!L:L,MATCH(ROWS($1:800),$L:$L,0)),"")</f>
        <v>102</v>
      </c>
      <c r="D801" s="17" t="str">
        <f>IFERROR(INDEX(Sheet1!F:F,MATCH(ROWS($1:800),$M:$M,0)),"")</f>
        <v>failed</v>
      </c>
      <c r="E801">
        <f>IFERROR(INDEX(Sheet1!L:L,MATCH(ROWS($1:800),$M:$M,0)),"")</f>
        <v>6</v>
      </c>
      <c r="L801">
        <f>IF(ISNA(MATCH(Sheet1!F801,{"successful"},0)),"-",MAX(Sheet6!L$1:L800)+1)</f>
        <v>400</v>
      </c>
      <c r="M801" t="str">
        <f>IF(ISNA(MATCH(Sheet1!F801,{"failed","canceled"},0)),"-",MAX(Sheet6!M$1:M800)+1)</f>
        <v>-</v>
      </c>
    </row>
    <row r="802" spans="1:13" ht="16" x14ac:dyDescent="0.2">
      <c r="A802" s="16" t="str">
        <f>IFERROR(INDEX(Sheet1!F:F,MATCH(ROWS($1:801),$L:$L,0)),"")</f>
        <v>successful</v>
      </c>
      <c r="B802" s="15">
        <f>IFERROR(INDEX(Sheet1!L:L,MATCH(ROWS($1:801),$L:$L,0)),"")</f>
        <v>3</v>
      </c>
      <c r="D802" s="17" t="str">
        <f>IFERROR(INDEX(Sheet1!F:F,MATCH(ROWS($1:801),$M:$M,0)),"")</f>
        <v>failed</v>
      </c>
      <c r="E802">
        <f>IFERROR(INDEX(Sheet1!L:L,MATCH(ROWS($1:801),$M:$M,0)),"")</f>
        <v>1</v>
      </c>
      <c r="L802">
        <f>IF(ISNA(MATCH(Sheet1!F802,{"successful"},0)),"-",MAX(Sheet6!L$1:L801)+1)</f>
        <v>401</v>
      </c>
      <c r="M802" t="str">
        <f>IF(ISNA(MATCH(Sheet1!F802,{"failed","canceled"},0)),"-",MAX(Sheet6!M$1:M801)+1)</f>
        <v>-</v>
      </c>
    </row>
    <row r="803" spans="1:13" ht="16" x14ac:dyDescent="0.2">
      <c r="A803" s="16" t="str">
        <f>IFERROR(INDEX(Sheet1!F:F,MATCH(ROWS($1:802),$L:$L,0)),"")</f>
        <v>successful</v>
      </c>
      <c r="B803" s="15">
        <f>IFERROR(INDEX(Sheet1!L:L,MATCH(ROWS($1:802),$L:$L,0)),"")</f>
        <v>25</v>
      </c>
      <c r="D803" s="17" t="str">
        <f>IFERROR(INDEX(Sheet1!F:F,MATCH(ROWS($1:802),$M:$M,0)),"")</f>
        <v>failed</v>
      </c>
      <c r="E803">
        <f>IFERROR(INDEX(Sheet1!L:L,MATCH(ROWS($1:802),$M:$M,0)),"")</f>
        <v>3</v>
      </c>
      <c r="L803">
        <f>IF(ISNA(MATCH(Sheet1!F803,{"successful"},0)),"-",MAX(Sheet6!L$1:L802)+1)</f>
        <v>402</v>
      </c>
      <c r="M803" t="str">
        <f>IF(ISNA(MATCH(Sheet1!F803,{"failed","canceled"},0)),"-",MAX(Sheet6!M$1:M802)+1)</f>
        <v>-</v>
      </c>
    </row>
    <row r="804" spans="1:13" ht="16" x14ac:dyDescent="0.2">
      <c r="A804" s="16" t="str">
        <f>IFERROR(INDEX(Sheet1!F:F,MATCH(ROWS($1:803),$L:$L,0)),"")</f>
        <v>successful</v>
      </c>
      <c r="B804" s="15">
        <f>IFERROR(INDEX(Sheet1!L:L,MATCH(ROWS($1:803),$L:$L,0)),"")</f>
        <v>118</v>
      </c>
      <c r="D804" s="17" t="str">
        <f>IFERROR(INDEX(Sheet1!F:F,MATCH(ROWS($1:803),$M:$M,0)),"")</f>
        <v>failed</v>
      </c>
      <c r="E804">
        <f>IFERROR(INDEX(Sheet1!L:L,MATCH(ROWS($1:803),$M:$M,0)),"")</f>
        <v>0</v>
      </c>
      <c r="L804">
        <f>IF(ISNA(MATCH(Sheet1!F804,{"successful"},0)),"-",MAX(Sheet6!L$1:L803)+1)</f>
        <v>403</v>
      </c>
      <c r="M804" t="str">
        <f>IF(ISNA(MATCH(Sheet1!F804,{"failed","canceled"},0)),"-",MAX(Sheet6!M$1:M803)+1)</f>
        <v>-</v>
      </c>
    </row>
    <row r="805" spans="1:13" ht="16" x14ac:dyDescent="0.2">
      <c r="A805" s="16" t="str">
        <f>IFERROR(INDEX(Sheet1!F:F,MATCH(ROWS($1:804),$L:$L,0)),"")</f>
        <v>successful</v>
      </c>
      <c r="B805" s="15">
        <f>IFERROR(INDEX(Sheet1!L:L,MATCH(ROWS($1:804),$L:$L,0)),"")</f>
        <v>57</v>
      </c>
      <c r="D805" s="17" t="str">
        <f>IFERROR(INDEX(Sheet1!F:F,MATCH(ROWS($1:804),$M:$M,0)),"")</f>
        <v>failed</v>
      </c>
      <c r="E805">
        <f>IFERROR(INDEX(Sheet1!L:L,MATCH(ROWS($1:804),$M:$M,0)),"")</f>
        <v>0</v>
      </c>
      <c r="L805">
        <f>IF(ISNA(MATCH(Sheet1!F805,{"successful"},0)),"-",MAX(Sheet6!L$1:L804)+1)</f>
        <v>404</v>
      </c>
      <c r="M805" t="str">
        <f>IF(ISNA(MATCH(Sheet1!F805,{"failed","canceled"},0)),"-",MAX(Sheet6!M$1:M804)+1)</f>
        <v>-</v>
      </c>
    </row>
    <row r="806" spans="1:13" ht="16" x14ac:dyDescent="0.2">
      <c r="A806" s="16" t="str">
        <f>IFERROR(INDEX(Sheet1!F:F,MATCH(ROWS($1:805),$L:$L,0)),"")</f>
        <v>successful</v>
      </c>
      <c r="B806" s="15">
        <f>IFERROR(INDEX(Sheet1!L:L,MATCH(ROWS($1:805),$L:$L,0)),"")</f>
        <v>11</v>
      </c>
      <c r="D806" s="17" t="str">
        <f>IFERROR(INDEX(Sheet1!F:F,MATCH(ROWS($1:805),$M:$M,0)),"")</f>
        <v>failed</v>
      </c>
      <c r="E806">
        <f>IFERROR(INDEX(Sheet1!L:L,MATCH(ROWS($1:805),$M:$M,0)),"")</f>
        <v>0</v>
      </c>
      <c r="L806">
        <f>IF(ISNA(MATCH(Sheet1!F806,{"successful"},0)),"-",MAX(Sheet6!L$1:L805)+1)</f>
        <v>405</v>
      </c>
      <c r="M806" t="str">
        <f>IF(ISNA(MATCH(Sheet1!F806,{"failed","canceled"},0)),"-",MAX(Sheet6!M$1:M805)+1)</f>
        <v>-</v>
      </c>
    </row>
    <row r="807" spans="1:13" ht="16" x14ac:dyDescent="0.2">
      <c r="A807" s="16" t="str">
        <f>IFERROR(INDEX(Sheet1!F:F,MATCH(ROWS($1:806),$L:$L,0)),"")</f>
        <v>successful</v>
      </c>
      <c r="B807" s="15">
        <f>IFERROR(INDEX(Sheet1!L:L,MATCH(ROWS($1:806),$L:$L,0)),"")</f>
        <v>33</v>
      </c>
      <c r="D807" s="17" t="str">
        <f>IFERROR(INDEX(Sheet1!F:F,MATCH(ROWS($1:806),$M:$M,0)),"")</f>
        <v>failed</v>
      </c>
      <c r="E807">
        <f>IFERROR(INDEX(Sheet1!L:L,MATCH(ROWS($1:806),$M:$M,0)),"")</f>
        <v>0</v>
      </c>
      <c r="L807">
        <f>IF(ISNA(MATCH(Sheet1!F807,{"successful"},0)),"-",MAX(Sheet6!L$1:L806)+1)</f>
        <v>406</v>
      </c>
      <c r="M807" t="str">
        <f>IF(ISNA(MATCH(Sheet1!F807,{"failed","canceled"},0)),"-",MAX(Sheet6!M$1:M806)+1)</f>
        <v>-</v>
      </c>
    </row>
    <row r="808" spans="1:13" ht="16" x14ac:dyDescent="0.2">
      <c r="A808" s="16" t="str">
        <f>IFERROR(INDEX(Sheet1!F:F,MATCH(ROWS($1:807),$L:$L,0)),"")</f>
        <v>successful</v>
      </c>
      <c r="B808" s="15">
        <f>IFERROR(INDEX(Sheet1!L:L,MATCH(ROWS($1:807),$L:$L,0)),"")</f>
        <v>40</v>
      </c>
      <c r="D808" s="17" t="str">
        <f>IFERROR(INDEX(Sheet1!F:F,MATCH(ROWS($1:807),$M:$M,0)),"")</f>
        <v>failed</v>
      </c>
      <c r="E808">
        <f>IFERROR(INDEX(Sheet1!L:L,MATCH(ROWS($1:807),$M:$M,0)),"")</f>
        <v>0</v>
      </c>
      <c r="L808">
        <f>IF(ISNA(MATCH(Sheet1!F808,{"successful"},0)),"-",MAX(Sheet6!L$1:L807)+1)</f>
        <v>407</v>
      </c>
      <c r="M808" t="str">
        <f>IF(ISNA(MATCH(Sheet1!F808,{"failed","canceled"},0)),"-",MAX(Sheet6!M$1:M807)+1)</f>
        <v>-</v>
      </c>
    </row>
    <row r="809" spans="1:13" ht="16" x14ac:dyDescent="0.2">
      <c r="A809" s="16" t="str">
        <f>IFERROR(INDEX(Sheet1!F:F,MATCH(ROWS($1:808),$L:$L,0)),"")</f>
        <v>successful</v>
      </c>
      <c r="B809" s="15">
        <f>IFERROR(INDEX(Sheet1!L:L,MATCH(ROWS($1:808),$L:$L,0)),"")</f>
        <v>50</v>
      </c>
      <c r="D809" s="17" t="str">
        <f>IFERROR(INDEX(Sheet1!F:F,MATCH(ROWS($1:808),$M:$M,0)),"")</f>
        <v>failed</v>
      </c>
      <c r="E809">
        <f>IFERROR(INDEX(Sheet1!L:L,MATCH(ROWS($1:808),$M:$M,0)),"")</f>
        <v>3</v>
      </c>
      <c r="L809">
        <f>IF(ISNA(MATCH(Sheet1!F809,{"successful"},0)),"-",MAX(Sheet6!L$1:L808)+1)</f>
        <v>408</v>
      </c>
      <c r="M809" t="str">
        <f>IF(ISNA(MATCH(Sheet1!F809,{"failed","canceled"},0)),"-",MAX(Sheet6!M$1:M808)+1)</f>
        <v>-</v>
      </c>
    </row>
    <row r="810" spans="1:13" ht="16" x14ac:dyDescent="0.2">
      <c r="A810" s="16" t="str">
        <f>IFERROR(INDEX(Sheet1!F:F,MATCH(ROWS($1:809),$L:$L,0)),"")</f>
        <v>successful</v>
      </c>
      <c r="B810" s="15">
        <f>IFERROR(INDEX(Sheet1!L:L,MATCH(ROWS($1:809),$L:$L,0)),"")</f>
        <v>38</v>
      </c>
      <c r="D810" s="17" t="str">
        <f>IFERROR(INDEX(Sheet1!F:F,MATCH(ROWS($1:809),$M:$M,0)),"")</f>
        <v>failed</v>
      </c>
      <c r="E810">
        <f>IFERROR(INDEX(Sheet1!L:L,MATCH(ROWS($1:809),$M:$M,0)),"")</f>
        <v>0</v>
      </c>
      <c r="L810">
        <f>IF(ISNA(MATCH(Sheet1!F810,{"successful"},0)),"-",MAX(Sheet6!L$1:L809)+1)</f>
        <v>409</v>
      </c>
      <c r="M810" t="str">
        <f>IF(ISNA(MATCH(Sheet1!F810,{"failed","canceled"},0)),"-",MAX(Sheet6!M$1:M809)+1)</f>
        <v>-</v>
      </c>
    </row>
    <row r="811" spans="1:13" ht="16" x14ac:dyDescent="0.2">
      <c r="A811" s="16" t="str">
        <f>IFERROR(INDEX(Sheet1!F:F,MATCH(ROWS($1:810),$L:$L,0)),"")</f>
        <v>successful</v>
      </c>
      <c r="B811" s="15">
        <f>IFERROR(INDEX(Sheet1!L:L,MATCH(ROWS($1:810),$L:$L,0)),"")</f>
        <v>96</v>
      </c>
      <c r="D811" s="17" t="str">
        <f>IFERROR(INDEX(Sheet1!F:F,MATCH(ROWS($1:810),$M:$M,0)),"")</f>
        <v>failed</v>
      </c>
      <c r="E811">
        <f>IFERROR(INDEX(Sheet1!L:L,MATCH(ROWS($1:810),$M:$M,0)),"")</f>
        <v>0</v>
      </c>
      <c r="L811">
        <f>IF(ISNA(MATCH(Sheet1!F811,{"successful"},0)),"-",MAX(Sheet6!L$1:L810)+1)</f>
        <v>410</v>
      </c>
      <c r="M811" t="str">
        <f>IF(ISNA(MATCH(Sheet1!F811,{"failed","canceled"},0)),"-",MAX(Sheet6!M$1:M810)+1)</f>
        <v>-</v>
      </c>
    </row>
    <row r="812" spans="1:13" ht="16" x14ac:dyDescent="0.2">
      <c r="A812" s="16" t="str">
        <f>IFERROR(INDEX(Sheet1!F:F,MATCH(ROWS($1:811),$L:$L,0)),"")</f>
        <v>successful</v>
      </c>
      <c r="B812" s="15">
        <f>IFERROR(INDEX(Sheet1!L:L,MATCH(ROWS($1:811),$L:$L,0)),"")</f>
        <v>48</v>
      </c>
      <c r="D812" s="17" t="str">
        <f>IFERROR(INDEX(Sheet1!F:F,MATCH(ROWS($1:811),$M:$M,0)),"")</f>
        <v>failed</v>
      </c>
      <c r="E812">
        <f>IFERROR(INDEX(Sheet1!L:L,MATCH(ROWS($1:811),$M:$M,0)),"")</f>
        <v>1</v>
      </c>
      <c r="L812">
        <f>IF(ISNA(MATCH(Sheet1!F812,{"successful"},0)),"-",MAX(Sheet6!L$1:L811)+1)</f>
        <v>411</v>
      </c>
      <c r="M812" t="str">
        <f>IF(ISNA(MATCH(Sheet1!F812,{"failed","canceled"},0)),"-",MAX(Sheet6!M$1:M811)+1)</f>
        <v>-</v>
      </c>
    </row>
    <row r="813" spans="1:13" ht="16" x14ac:dyDescent="0.2">
      <c r="A813" s="16" t="str">
        <f>IFERROR(INDEX(Sheet1!F:F,MATCH(ROWS($1:812),$L:$L,0)),"")</f>
        <v>successful</v>
      </c>
      <c r="B813" s="15">
        <f>IFERROR(INDEX(Sheet1!L:L,MATCH(ROWS($1:812),$L:$L,0)),"")</f>
        <v>33</v>
      </c>
      <c r="D813" s="17" t="str">
        <f>IFERROR(INDEX(Sheet1!F:F,MATCH(ROWS($1:812),$M:$M,0)),"")</f>
        <v>canceled</v>
      </c>
      <c r="E813">
        <f>IFERROR(INDEX(Sheet1!L:L,MATCH(ROWS($1:812),$M:$M,0)),"")</f>
        <v>2</v>
      </c>
      <c r="L813">
        <f>IF(ISNA(MATCH(Sheet1!F813,{"successful"},0)),"-",MAX(Sheet6!L$1:L812)+1)</f>
        <v>412</v>
      </c>
      <c r="M813" t="str">
        <f>IF(ISNA(MATCH(Sheet1!F813,{"failed","canceled"},0)),"-",MAX(Sheet6!M$1:M812)+1)</f>
        <v>-</v>
      </c>
    </row>
    <row r="814" spans="1:13" ht="16" x14ac:dyDescent="0.2">
      <c r="A814" s="16" t="str">
        <f>IFERROR(INDEX(Sheet1!F:F,MATCH(ROWS($1:813),$L:$L,0)),"")</f>
        <v>successful</v>
      </c>
      <c r="B814" s="15">
        <f>IFERROR(INDEX(Sheet1!L:L,MATCH(ROWS($1:813),$L:$L,0)),"")</f>
        <v>226</v>
      </c>
      <c r="D814" s="17" t="str">
        <f>IFERROR(INDEX(Sheet1!F:F,MATCH(ROWS($1:813),$M:$M,0)),"")</f>
        <v>canceled</v>
      </c>
      <c r="E814">
        <f>IFERROR(INDEX(Sheet1!L:L,MATCH(ROWS($1:813),$M:$M,0)),"")</f>
        <v>0</v>
      </c>
      <c r="L814">
        <f>IF(ISNA(MATCH(Sheet1!F814,{"successful"},0)),"-",MAX(Sheet6!L$1:L813)+1)</f>
        <v>413</v>
      </c>
      <c r="M814" t="str">
        <f>IF(ISNA(MATCH(Sheet1!F814,{"failed","canceled"},0)),"-",MAX(Sheet6!M$1:M813)+1)</f>
        <v>-</v>
      </c>
    </row>
    <row r="815" spans="1:13" ht="16" x14ac:dyDescent="0.2">
      <c r="A815" s="16" t="str">
        <f>IFERROR(INDEX(Sheet1!F:F,MATCH(ROWS($1:814),$L:$L,0)),"")</f>
        <v>successful</v>
      </c>
      <c r="B815" s="15">
        <f>IFERROR(INDEX(Sheet1!L:L,MATCH(ROWS($1:814),$L:$L,0)),"")</f>
        <v>14</v>
      </c>
      <c r="D815" s="17" t="str">
        <f>IFERROR(INDEX(Sheet1!F:F,MATCH(ROWS($1:814),$M:$M,0)),"")</f>
        <v>canceled</v>
      </c>
      <c r="E815">
        <f>IFERROR(INDEX(Sheet1!L:L,MATCH(ROWS($1:814),$M:$M,0)),"")</f>
        <v>0</v>
      </c>
      <c r="L815">
        <f>IF(ISNA(MATCH(Sheet1!F815,{"successful"},0)),"-",MAX(Sheet6!L$1:L814)+1)</f>
        <v>414</v>
      </c>
      <c r="M815" t="str">
        <f>IF(ISNA(MATCH(Sheet1!F815,{"failed","canceled"},0)),"-",MAX(Sheet6!M$1:M814)+1)</f>
        <v>-</v>
      </c>
    </row>
    <row r="816" spans="1:13" ht="16" x14ac:dyDescent="0.2">
      <c r="A816" s="16" t="str">
        <f>IFERROR(INDEX(Sheet1!F:F,MATCH(ROWS($1:815),$L:$L,0)),"")</f>
        <v>successful</v>
      </c>
      <c r="B816" s="15">
        <f>IFERROR(INDEX(Sheet1!L:L,MATCH(ROWS($1:815),$L:$L,0)),"")</f>
        <v>20</v>
      </c>
      <c r="D816" s="17" t="str">
        <f>IFERROR(INDEX(Sheet1!F:F,MATCH(ROWS($1:815),$M:$M,0)),"")</f>
        <v>canceled</v>
      </c>
      <c r="E816">
        <f>IFERROR(INDEX(Sheet1!L:L,MATCH(ROWS($1:815),$M:$M,0)),"")</f>
        <v>1</v>
      </c>
      <c r="L816">
        <f>IF(ISNA(MATCH(Sheet1!F816,{"successful"},0)),"-",MAX(Sheet6!L$1:L815)+1)</f>
        <v>415</v>
      </c>
      <c r="M816" t="str">
        <f>IF(ISNA(MATCH(Sheet1!F816,{"failed","canceled"},0)),"-",MAX(Sheet6!M$1:M815)+1)</f>
        <v>-</v>
      </c>
    </row>
    <row r="817" spans="1:13" ht="16" x14ac:dyDescent="0.2">
      <c r="A817" s="16" t="str">
        <f>IFERROR(INDEX(Sheet1!F:F,MATCH(ROWS($1:816),$L:$L,0)),"")</f>
        <v>successful</v>
      </c>
      <c r="B817" s="15">
        <f>IFERROR(INDEX(Sheet1!L:L,MATCH(ROWS($1:816),$L:$L,0)),"")</f>
        <v>25</v>
      </c>
      <c r="D817" s="17" t="str">
        <f>IFERROR(INDEX(Sheet1!F:F,MATCH(ROWS($1:816),$M:$M,0)),"")</f>
        <v>canceled</v>
      </c>
      <c r="E817">
        <f>IFERROR(INDEX(Sheet1!L:L,MATCH(ROWS($1:816),$M:$M,0)),"")</f>
        <v>7</v>
      </c>
      <c r="L817">
        <f>IF(ISNA(MATCH(Sheet1!F817,{"successful"},0)),"-",MAX(Sheet6!L$1:L816)+1)</f>
        <v>416</v>
      </c>
      <c r="M817" t="str">
        <f>IF(ISNA(MATCH(Sheet1!F817,{"failed","canceled"},0)),"-",MAX(Sheet6!M$1:M816)+1)</f>
        <v>-</v>
      </c>
    </row>
    <row r="818" spans="1:13" ht="16" x14ac:dyDescent="0.2">
      <c r="A818" s="16" t="str">
        <f>IFERROR(INDEX(Sheet1!F:F,MATCH(ROWS($1:817),$L:$L,0)),"")</f>
        <v>successful</v>
      </c>
      <c r="B818" s="15">
        <f>IFERROR(INDEX(Sheet1!L:L,MATCH(ROWS($1:817),$L:$L,0)),"")</f>
        <v>90</v>
      </c>
      <c r="D818" s="17" t="str">
        <f>IFERROR(INDEX(Sheet1!F:F,MATCH(ROWS($1:817),$M:$M,0)),"")</f>
        <v>canceled</v>
      </c>
      <c r="E818">
        <f>IFERROR(INDEX(Sheet1!L:L,MATCH(ROWS($1:817),$M:$M,0)),"")</f>
        <v>3</v>
      </c>
      <c r="L818">
        <f>IF(ISNA(MATCH(Sheet1!F818,{"successful"},0)),"-",MAX(Sheet6!L$1:L817)+1)</f>
        <v>417</v>
      </c>
      <c r="M818" t="str">
        <f>IF(ISNA(MATCH(Sheet1!F818,{"failed","canceled"},0)),"-",MAX(Sheet6!M$1:M817)+1)</f>
        <v>-</v>
      </c>
    </row>
    <row r="819" spans="1:13" ht="16" x14ac:dyDescent="0.2">
      <c r="A819" s="16" t="str">
        <f>IFERROR(INDEX(Sheet1!F:F,MATCH(ROWS($1:818),$L:$L,0)),"")</f>
        <v>successful</v>
      </c>
      <c r="B819" s="15">
        <f>IFERROR(INDEX(Sheet1!L:L,MATCH(ROWS($1:818),$L:$L,0)),"")</f>
        <v>11</v>
      </c>
      <c r="D819" s="17" t="str">
        <f>IFERROR(INDEX(Sheet1!F:F,MATCH(ROWS($1:818),$M:$M,0)),"")</f>
        <v>canceled</v>
      </c>
      <c r="E819">
        <f>IFERROR(INDEX(Sheet1!L:L,MATCH(ROWS($1:818),$M:$M,0)),"")</f>
        <v>0</v>
      </c>
      <c r="L819">
        <f>IF(ISNA(MATCH(Sheet1!F819,{"successful"},0)),"-",MAX(Sheet6!L$1:L818)+1)</f>
        <v>418</v>
      </c>
      <c r="M819" t="str">
        <f>IF(ISNA(MATCH(Sheet1!F819,{"failed","canceled"},0)),"-",MAX(Sheet6!M$1:M818)+1)</f>
        <v>-</v>
      </c>
    </row>
    <row r="820" spans="1:13" ht="16" x14ac:dyDescent="0.2">
      <c r="A820" s="16" t="str">
        <f>IFERROR(INDEX(Sheet1!F:F,MATCH(ROWS($1:819),$L:$L,0)),"")</f>
        <v>successful</v>
      </c>
      <c r="B820" s="15">
        <f>IFERROR(INDEX(Sheet1!L:L,MATCH(ROWS($1:819),$L:$L,0)),"")</f>
        <v>55</v>
      </c>
      <c r="D820" s="17" t="str">
        <f>IFERROR(INDEX(Sheet1!F:F,MATCH(ROWS($1:819),$M:$M,0)),"")</f>
        <v>canceled</v>
      </c>
      <c r="E820">
        <f>IFERROR(INDEX(Sheet1!L:L,MATCH(ROWS($1:819),$M:$M,0)),"")</f>
        <v>0</v>
      </c>
      <c r="L820">
        <f>IF(ISNA(MATCH(Sheet1!F820,{"successful"},0)),"-",MAX(Sheet6!L$1:L819)+1)</f>
        <v>419</v>
      </c>
      <c r="M820" t="str">
        <f>IF(ISNA(MATCH(Sheet1!F820,{"failed","canceled"},0)),"-",MAX(Sheet6!M$1:M819)+1)</f>
        <v>-</v>
      </c>
    </row>
    <row r="821" spans="1:13" ht="16" x14ac:dyDescent="0.2">
      <c r="A821" s="16" t="str">
        <f>IFERROR(INDEX(Sheet1!F:F,MATCH(ROWS($1:820),$L:$L,0)),"")</f>
        <v>successful</v>
      </c>
      <c r="B821" s="15">
        <f>IFERROR(INDEX(Sheet1!L:L,MATCH(ROWS($1:820),$L:$L,0)),"")</f>
        <v>30</v>
      </c>
      <c r="D821" s="17" t="str">
        <f>IFERROR(INDEX(Sheet1!F:F,MATCH(ROWS($1:820),$M:$M,0)),"")</f>
        <v>canceled</v>
      </c>
      <c r="E821">
        <f>IFERROR(INDEX(Sheet1!L:L,MATCH(ROWS($1:820),$M:$M,0)),"")</f>
        <v>0</v>
      </c>
      <c r="L821">
        <f>IF(ISNA(MATCH(Sheet1!F821,{"successful"},0)),"-",MAX(Sheet6!L$1:L820)+1)</f>
        <v>420</v>
      </c>
      <c r="M821" t="str">
        <f>IF(ISNA(MATCH(Sheet1!F821,{"failed","canceled"},0)),"-",MAX(Sheet6!M$1:M820)+1)</f>
        <v>-</v>
      </c>
    </row>
    <row r="822" spans="1:13" ht="16" x14ac:dyDescent="0.2">
      <c r="A822" s="16" t="str">
        <f>IFERROR(INDEX(Sheet1!F:F,MATCH(ROWS($1:821),$L:$L,0)),"")</f>
        <v>successful</v>
      </c>
      <c r="B822" s="15">
        <f>IFERROR(INDEX(Sheet1!L:L,MATCH(ROWS($1:821),$L:$L,0)),"")</f>
        <v>28</v>
      </c>
      <c r="D822" s="17" t="str">
        <f>IFERROR(INDEX(Sheet1!F:F,MATCH(ROWS($1:821),$M:$M,0)),"")</f>
        <v>canceled</v>
      </c>
      <c r="E822">
        <f>IFERROR(INDEX(Sheet1!L:L,MATCH(ROWS($1:821),$M:$M,0)),"")</f>
        <v>0</v>
      </c>
      <c r="L822">
        <f>IF(ISNA(MATCH(Sheet1!F822,{"successful"},0)),"-",MAX(Sheet6!L$1:L821)+1)</f>
        <v>421</v>
      </c>
      <c r="M822" t="str">
        <f>IF(ISNA(MATCH(Sheet1!F822,{"failed","canceled"},0)),"-",MAX(Sheet6!M$1:M821)+1)</f>
        <v>-</v>
      </c>
    </row>
    <row r="823" spans="1:13" ht="16" x14ac:dyDescent="0.2">
      <c r="A823" s="16" t="str">
        <f>IFERROR(INDEX(Sheet1!F:F,MATCH(ROWS($1:822),$L:$L,0)),"")</f>
        <v>successful</v>
      </c>
      <c r="B823" s="15">
        <f>IFERROR(INDEX(Sheet1!L:L,MATCH(ROWS($1:822),$L:$L,0)),"")</f>
        <v>45</v>
      </c>
      <c r="D823" s="17" t="str">
        <f>IFERROR(INDEX(Sheet1!F:F,MATCH(ROWS($1:822),$M:$M,0)),"")</f>
        <v>failed</v>
      </c>
      <c r="E823">
        <f>IFERROR(INDEX(Sheet1!L:L,MATCH(ROWS($1:822),$M:$M,0)),"")</f>
        <v>6</v>
      </c>
      <c r="L823">
        <f>IF(ISNA(MATCH(Sheet1!F823,{"successful"},0)),"-",MAX(Sheet6!L$1:L822)+1)</f>
        <v>422</v>
      </c>
      <c r="M823" t="str">
        <f>IF(ISNA(MATCH(Sheet1!F823,{"failed","canceled"},0)),"-",MAX(Sheet6!M$1:M822)+1)</f>
        <v>-</v>
      </c>
    </row>
    <row r="824" spans="1:13" ht="16" x14ac:dyDescent="0.2">
      <c r="A824" s="16" t="str">
        <f>IFERROR(INDEX(Sheet1!F:F,MATCH(ROWS($1:823),$L:$L,0)),"")</f>
        <v>successful</v>
      </c>
      <c r="B824" s="15">
        <f>IFERROR(INDEX(Sheet1!L:L,MATCH(ROWS($1:823),$L:$L,0)),"")</f>
        <v>13</v>
      </c>
      <c r="D824" s="17" t="str">
        <f>IFERROR(INDEX(Sheet1!F:F,MATCH(ROWS($1:823),$M:$M,0)),"")</f>
        <v>failed</v>
      </c>
      <c r="E824">
        <f>IFERROR(INDEX(Sheet1!L:L,MATCH(ROWS($1:823),$M:$M,0)),"")</f>
        <v>1</v>
      </c>
      <c r="L824">
        <f>IF(ISNA(MATCH(Sheet1!F824,{"successful"},0)),"-",MAX(Sheet6!L$1:L823)+1)</f>
        <v>423</v>
      </c>
      <c r="M824" t="str">
        <f>IF(ISNA(MATCH(Sheet1!F824,{"failed","canceled"},0)),"-",MAX(Sheet6!M$1:M823)+1)</f>
        <v>-</v>
      </c>
    </row>
    <row r="825" spans="1:13" ht="16" x14ac:dyDescent="0.2">
      <c r="A825" s="16" t="str">
        <f>IFERROR(INDEX(Sheet1!F:F,MATCH(ROWS($1:824),$L:$L,0)),"")</f>
        <v>successful</v>
      </c>
      <c r="B825" s="15">
        <f>IFERROR(INDEX(Sheet1!L:L,MATCH(ROWS($1:824),$L:$L,0)),"")</f>
        <v>40</v>
      </c>
      <c r="D825" s="17" t="str">
        <f>IFERROR(INDEX(Sheet1!F:F,MATCH(ROWS($1:824),$M:$M,0)),"")</f>
        <v>failed</v>
      </c>
      <c r="E825">
        <f>IFERROR(INDEX(Sheet1!L:L,MATCH(ROWS($1:824),$M:$M,0)),"")</f>
        <v>2</v>
      </c>
      <c r="L825">
        <f>IF(ISNA(MATCH(Sheet1!F825,{"successful"},0)),"-",MAX(Sheet6!L$1:L824)+1)</f>
        <v>424</v>
      </c>
      <c r="M825" t="str">
        <f>IF(ISNA(MATCH(Sheet1!F825,{"failed","canceled"},0)),"-",MAX(Sheet6!M$1:M824)+1)</f>
        <v>-</v>
      </c>
    </row>
    <row r="826" spans="1:13" ht="16" x14ac:dyDescent="0.2">
      <c r="A826" s="16" t="str">
        <f>IFERROR(INDEX(Sheet1!F:F,MATCH(ROWS($1:825),$L:$L,0)),"")</f>
        <v>successful</v>
      </c>
      <c r="B826" s="15">
        <f>IFERROR(INDEX(Sheet1!L:L,MATCH(ROWS($1:825),$L:$L,0)),"")</f>
        <v>21</v>
      </c>
      <c r="D826" s="17" t="str">
        <f>IFERROR(INDEX(Sheet1!F:F,MATCH(ROWS($1:825),$M:$M,0)),"")</f>
        <v>failed</v>
      </c>
      <c r="E826">
        <f>IFERROR(INDEX(Sheet1!L:L,MATCH(ROWS($1:825),$M:$M,0)),"")</f>
        <v>0</v>
      </c>
      <c r="L826">
        <f>IF(ISNA(MATCH(Sheet1!F826,{"successful"},0)),"-",MAX(Sheet6!L$1:L825)+1)</f>
        <v>425</v>
      </c>
      <c r="M826" t="str">
        <f>IF(ISNA(MATCH(Sheet1!F826,{"failed","canceled"},0)),"-",MAX(Sheet6!M$1:M825)+1)</f>
        <v>-</v>
      </c>
    </row>
    <row r="827" spans="1:13" ht="16" x14ac:dyDescent="0.2">
      <c r="A827" s="16" t="str">
        <f>IFERROR(INDEX(Sheet1!F:F,MATCH(ROWS($1:826),$L:$L,0)),"")</f>
        <v>successful</v>
      </c>
      <c r="B827" s="15">
        <f>IFERROR(INDEX(Sheet1!L:L,MATCH(ROWS($1:826),$L:$L,0)),"")</f>
        <v>134</v>
      </c>
      <c r="D827" s="17" t="str">
        <f>IFERROR(INDEX(Sheet1!F:F,MATCH(ROWS($1:826),$M:$M,0)),"")</f>
        <v>failed</v>
      </c>
      <c r="E827">
        <f>IFERROR(INDEX(Sheet1!L:L,MATCH(ROWS($1:826),$M:$M,0)),"")</f>
        <v>3</v>
      </c>
      <c r="L827">
        <f>IF(ISNA(MATCH(Sheet1!F827,{"successful"},0)),"-",MAX(Sheet6!L$1:L826)+1)</f>
        <v>426</v>
      </c>
      <c r="M827" t="str">
        <f>IF(ISNA(MATCH(Sheet1!F827,{"failed","canceled"},0)),"-",MAX(Sheet6!M$1:M826)+1)</f>
        <v>-</v>
      </c>
    </row>
    <row r="828" spans="1:13" ht="16" x14ac:dyDescent="0.2">
      <c r="A828" s="16" t="str">
        <f>IFERROR(INDEX(Sheet1!F:F,MATCH(ROWS($1:827),$L:$L,0)),"")</f>
        <v>successful</v>
      </c>
      <c r="B828" s="15">
        <f>IFERROR(INDEX(Sheet1!L:L,MATCH(ROWS($1:827),$L:$L,0)),"")</f>
        <v>20</v>
      </c>
      <c r="D828" s="17" t="str">
        <f>IFERROR(INDEX(Sheet1!F:F,MATCH(ROWS($1:827),$M:$M,0)),"")</f>
        <v>failed</v>
      </c>
      <c r="E828">
        <f>IFERROR(INDEX(Sheet1!L:L,MATCH(ROWS($1:827),$M:$M,0)),"")</f>
        <v>3</v>
      </c>
      <c r="L828">
        <f>IF(ISNA(MATCH(Sheet1!F828,{"successful"},0)),"-",MAX(Sheet6!L$1:L827)+1)</f>
        <v>427</v>
      </c>
      <c r="M828" t="str">
        <f>IF(ISNA(MATCH(Sheet1!F828,{"failed","canceled"},0)),"-",MAX(Sheet6!M$1:M827)+1)</f>
        <v>-</v>
      </c>
    </row>
    <row r="829" spans="1:13" ht="16" x14ac:dyDescent="0.2">
      <c r="A829" s="16" t="str">
        <f>IFERROR(INDEX(Sheet1!F:F,MATCH(ROWS($1:828),$L:$L,0)),"")</f>
        <v>successful</v>
      </c>
      <c r="B829" s="15">
        <f>IFERROR(INDEX(Sheet1!L:L,MATCH(ROWS($1:828),$L:$L,0)),"")</f>
        <v>19</v>
      </c>
      <c r="D829" s="17" t="str">
        <f>IFERROR(INDEX(Sheet1!F:F,MATCH(ROWS($1:828),$M:$M,0)),"")</f>
        <v>failed</v>
      </c>
      <c r="E829">
        <f>IFERROR(INDEX(Sheet1!L:L,MATCH(ROWS($1:828),$M:$M,0)),"")</f>
        <v>0</v>
      </c>
      <c r="L829">
        <f>IF(ISNA(MATCH(Sheet1!F829,{"successful"},0)),"-",MAX(Sheet6!L$1:L828)+1)</f>
        <v>428</v>
      </c>
      <c r="M829" t="str">
        <f>IF(ISNA(MATCH(Sheet1!F829,{"failed","canceled"},0)),"-",MAX(Sheet6!M$1:M828)+1)</f>
        <v>-</v>
      </c>
    </row>
    <row r="830" spans="1:13" ht="16" x14ac:dyDescent="0.2">
      <c r="A830" s="16" t="str">
        <f>IFERROR(INDEX(Sheet1!F:F,MATCH(ROWS($1:829),$L:$L,0)),"")</f>
        <v>successful</v>
      </c>
      <c r="B830" s="15">
        <f>IFERROR(INDEX(Sheet1!L:L,MATCH(ROWS($1:829),$L:$L,0)),"")</f>
        <v>209</v>
      </c>
      <c r="D830" s="17" t="str">
        <f>IFERROR(INDEX(Sheet1!F:F,MATCH(ROWS($1:829),$M:$M,0)),"")</f>
        <v>failed</v>
      </c>
      <c r="E830">
        <f>IFERROR(INDEX(Sheet1!L:L,MATCH(ROWS($1:829),$M:$M,0)),"")</f>
        <v>6</v>
      </c>
      <c r="L830">
        <f>IF(ISNA(MATCH(Sheet1!F830,{"successful"},0)),"-",MAX(Sheet6!L$1:L829)+1)</f>
        <v>429</v>
      </c>
      <c r="M830" t="str">
        <f>IF(ISNA(MATCH(Sheet1!F830,{"failed","canceled"},0)),"-",MAX(Sheet6!M$1:M829)+1)</f>
        <v>-</v>
      </c>
    </row>
    <row r="831" spans="1:13" ht="16" x14ac:dyDescent="0.2">
      <c r="A831" s="16" t="str">
        <f>IFERROR(INDEX(Sheet1!F:F,MATCH(ROWS($1:830),$L:$L,0)),"")</f>
        <v>successful</v>
      </c>
      <c r="B831" s="15">
        <f>IFERROR(INDEX(Sheet1!L:L,MATCH(ROWS($1:830),$L:$L,0)),"")</f>
        <v>38</v>
      </c>
      <c r="D831" s="17" t="str">
        <f>IFERROR(INDEX(Sheet1!F:F,MATCH(ROWS($1:830),$M:$M,0)),"")</f>
        <v>failed</v>
      </c>
      <c r="E831">
        <f>IFERROR(INDEX(Sheet1!L:L,MATCH(ROWS($1:830),$M:$M,0)),"")</f>
        <v>0</v>
      </c>
      <c r="L831">
        <f>IF(ISNA(MATCH(Sheet1!F831,{"successful"},0)),"-",MAX(Sheet6!L$1:L830)+1)</f>
        <v>430</v>
      </c>
      <c r="M831" t="str">
        <f>IF(ISNA(MATCH(Sheet1!F831,{"failed","canceled"},0)),"-",MAX(Sheet6!M$1:M830)+1)</f>
        <v>-</v>
      </c>
    </row>
    <row r="832" spans="1:13" ht="16" x14ac:dyDescent="0.2">
      <c r="A832" s="16" t="str">
        <f>IFERROR(INDEX(Sheet1!F:F,MATCH(ROWS($1:831),$L:$L,0)),"")</f>
        <v>successful</v>
      </c>
      <c r="B832" s="15">
        <f>IFERROR(INDEX(Sheet1!L:L,MATCH(ROWS($1:831),$L:$L,0)),"")</f>
        <v>24</v>
      </c>
      <c r="D832" s="17" t="str">
        <f>IFERROR(INDEX(Sheet1!F:F,MATCH(ROWS($1:831),$M:$M,0)),"")</f>
        <v>failed</v>
      </c>
      <c r="E832">
        <f>IFERROR(INDEX(Sheet1!L:L,MATCH(ROWS($1:831),$M:$M,0)),"")</f>
        <v>19</v>
      </c>
      <c r="L832">
        <f>IF(ISNA(MATCH(Sheet1!F832,{"successful"},0)),"-",MAX(Sheet6!L$1:L831)+1)</f>
        <v>431</v>
      </c>
      <c r="M832" t="str">
        <f>IF(ISNA(MATCH(Sheet1!F832,{"failed","canceled"},0)),"-",MAX(Sheet6!M$1:M831)+1)</f>
        <v>-</v>
      </c>
    </row>
    <row r="833" spans="1:13" ht="16" x14ac:dyDescent="0.2">
      <c r="A833" s="16" t="str">
        <f>IFERROR(INDEX(Sheet1!F:F,MATCH(ROWS($1:832),$L:$L,0)),"")</f>
        <v>successful</v>
      </c>
      <c r="B833" s="15">
        <f>IFERROR(INDEX(Sheet1!L:L,MATCH(ROWS($1:832),$L:$L,0)),"")</f>
        <v>8</v>
      </c>
      <c r="D833" s="17" t="str">
        <f>IFERROR(INDEX(Sheet1!F:F,MATCH(ROWS($1:832),$M:$M,0)),"")</f>
        <v>failed</v>
      </c>
      <c r="E833">
        <f>IFERROR(INDEX(Sheet1!L:L,MATCH(ROWS($1:832),$M:$M,0)),"")</f>
        <v>1</v>
      </c>
      <c r="L833">
        <f>IF(ISNA(MATCH(Sheet1!F833,{"successful"},0)),"-",MAX(Sheet6!L$1:L832)+1)</f>
        <v>432</v>
      </c>
      <c r="M833" t="str">
        <f>IF(ISNA(MATCH(Sheet1!F833,{"failed","canceled"},0)),"-",MAX(Sheet6!M$1:M832)+1)</f>
        <v>-</v>
      </c>
    </row>
    <row r="834" spans="1:13" ht="16" x14ac:dyDescent="0.2">
      <c r="A834" s="16" t="str">
        <f>IFERROR(INDEX(Sheet1!F:F,MATCH(ROWS($1:833),$L:$L,0)),"")</f>
        <v>successful</v>
      </c>
      <c r="B834" s="15">
        <f>IFERROR(INDEX(Sheet1!L:L,MATCH(ROWS($1:833),$L:$L,0)),"")</f>
        <v>179</v>
      </c>
      <c r="D834" s="17" t="str">
        <f>IFERROR(INDEX(Sheet1!F:F,MATCH(ROWS($1:833),$M:$M,0)),"")</f>
        <v>failed</v>
      </c>
      <c r="E834">
        <f>IFERROR(INDEX(Sheet1!L:L,MATCH(ROWS($1:833),$M:$M,0)),"")</f>
        <v>2</v>
      </c>
      <c r="L834">
        <f>IF(ISNA(MATCH(Sheet1!F834,{"successful"},0)),"-",MAX(Sheet6!L$1:L833)+1)</f>
        <v>433</v>
      </c>
      <c r="M834" t="str">
        <f>IF(ISNA(MATCH(Sheet1!F834,{"failed","canceled"},0)),"-",MAX(Sheet6!M$1:M833)+1)</f>
        <v>-</v>
      </c>
    </row>
    <row r="835" spans="1:13" ht="16" x14ac:dyDescent="0.2">
      <c r="A835" s="16" t="str">
        <f>IFERROR(INDEX(Sheet1!F:F,MATCH(ROWS($1:834),$L:$L,0)),"")</f>
        <v>successful</v>
      </c>
      <c r="B835" s="15">
        <f>IFERROR(INDEX(Sheet1!L:L,MATCH(ROWS($1:834),$L:$L,0)),"")</f>
        <v>26</v>
      </c>
      <c r="D835" s="17" t="str">
        <f>IFERROR(INDEX(Sheet1!F:F,MATCH(ROWS($1:834),$M:$M,0)),"")</f>
        <v>failed</v>
      </c>
      <c r="E835">
        <f>IFERROR(INDEX(Sheet1!L:L,MATCH(ROWS($1:834),$M:$M,0)),"")</f>
        <v>0</v>
      </c>
      <c r="L835">
        <f>IF(ISNA(MATCH(Sheet1!F835,{"successful"},0)),"-",MAX(Sheet6!L$1:L834)+1)</f>
        <v>434</v>
      </c>
      <c r="M835" t="str">
        <f>IF(ISNA(MATCH(Sheet1!F835,{"failed","canceled"},0)),"-",MAX(Sheet6!M$1:M834)+1)</f>
        <v>-</v>
      </c>
    </row>
    <row r="836" spans="1:13" ht="16" x14ac:dyDescent="0.2">
      <c r="A836" s="16" t="str">
        <f>IFERROR(INDEX(Sheet1!F:F,MATCH(ROWS($1:835),$L:$L,0)),"")</f>
        <v>successful</v>
      </c>
      <c r="B836" s="15">
        <f>IFERROR(INDEX(Sheet1!L:L,MATCH(ROWS($1:835),$L:$L,0)),"")</f>
        <v>131</v>
      </c>
      <c r="D836" s="17" t="str">
        <f>IFERROR(INDEX(Sheet1!F:F,MATCH(ROWS($1:835),$M:$M,0)),"")</f>
        <v>failed</v>
      </c>
      <c r="E836">
        <f>IFERROR(INDEX(Sheet1!L:L,MATCH(ROWS($1:835),$M:$M,0)),"")</f>
        <v>11</v>
      </c>
      <c r="L836">
        <f>IF(ISNA(MATCH(Sheet1!F836,{"successful"},0)),"-",MAX(Sheet6!L$1:L835)+1)</f>
        <v>435</v>
      </c>
      <c r="M836" t="str">
        <f>IF(ISNA(MATCH(Sheet1!F836,{"failed","canceled"},0)),"-",MAX(Sheet6!M$1:M835)+1)</f>
        <v>-</v>
      </c>
    </row>
    <row r="837" spans="1:13" ht="16" x14ac:dyDescent="0.2">
      <c r="A837" s="16" t="str">
        <f>IFERROR(INDEX(Sheet1!F:F,MATCH(ROWS($1:836),$L:$L,0)),"")</f>
        <v>successful</v>
      </c>
      <c r="B837" s="15">
        <f>IFERROR(INDEX(Sheet1!L:L,MATCH(ROWS($1:836),$L:$L,0)),"")</f>
        <v>14</v>
      </c>
      <c r="D837" s="17" t="str">
        <f>IFERROR(INDEX(Sheet1!F:F,MATCH(ROWS($1:836),$M:$M,0)),"")</f>
        <v>failed</v>
      </c>
      <c r="E837">
        <f>IFERROR(INDEX(Sheet1!L:L,MATCH(ROWS($1:836),$M:$M,0)),"")</f>
        <v>0</v>
      </c>
      <c r="L837">
        <f>IF(ISNA(MATCH(Sheet1!F837,{"successful"},0)),"-",MAX(Sheet6!L$1:L836)+1)</f>
        <v>436</v>
      </c>
      <c r="M837" t="str">
        <f>IF(ISNA(MATCH(Sheet1!F837,{"failed","canceled"},0)),"-",MAX(Sheet6!M$1:M836)+1)</f>
        <v>-</v>
      </c>
    </row>
    <row r="838" spans="1:13" ht="16" x14ac:dyDescent="0.2">
      <c r="A838" s="16" t="str">
        <f>IFERROR(INDEX(Sheet1!F:F,MATCH(ROWS($1:837),$L:$L,0)),"")</f>
        <v>successful</v>
      </c>
      <c r="B838" s="15">
        <f>IFERROR(INDEX(Sheet1!L:L,MATCH(ROWS($1:837),$L:$L,0)),"")</f>
        <v>174</v>
      </c>
      <c r="D838" s="17" t="str">
        <f>IFERROR(INDEX(Sheet1!F:F,MATCH(ROWS($1:837),$M:$M,0)),"")</f>
        <v>failed</v>
      </c>
      <c r="E838">
        <f>IFERROR(INDEX(Sheet1!L:L,MATCH(ROWS($1:837),$M:$M,0)),"")</f>
        <v>0</v>
      </c>
      <c r="L838">
        <f>IF(ISNA(MATCH(Sheet1!F838,{"successful"},0)),"-",MAX(Sheet6!L$1:L837)+1)</f>
        <v>437</v>
      </c>
      <c r="M838" t="str">
        <f>IF(ISNA(MATCH(Sheet1!F838,{"failed","canceled"},0)),"-",MAX(Sheet6!M$1:M837)+1)</f>
        <v>-</v>
      </c>
    </row>
    <row r="839" spans="1:13" ht="16" x14ac:dyDescent="0.2">
      <c r="A839" s="16" t="str">
        <f>IFERROR(INDEX(Sheet1!F:F,MATCH(ROWS($1:838),$L:$L,0)),"")</f>
        <v>successful</v>
      </c>
      <c r="B839" s="15">
        <f>IFERROR(INDEX(Sheet1!L:L,MATCH(ROWS($1:838),$L:$L,0)),"")</f>
        <v>191</v>
      </c>
      <c r="D839" s="17" t="str">
        <f>IFERROR(INDEX(Sheet1!F:F,MATCH(ROWS($1:838),$M:$M,0)),"")</f>
        <v>failed</v>
      </c>
      <c r="E839">
        <f>IFERROR(INDEX(Sheet1!L:L,MATCH(ROWS($1:838),$M:$M,0)),"")</f>
        <v>1</v>
      </c>
      <c r="L839">
        <f>IF(ISNA(MATCH(Sheet1!F839,{"successful"},0)),"-",MAX(Sheet6!L$1:L838)+1)</f>
        <v>438</v>
      </c>
      <c r="M839" t="str">
        <f>IF(ISNA(MATCH(Sheet1!F839,{"failed","canceled"},0)),"-",MAX(Sheet6!M$1:M838)+1)</f>
        <v>-</v>
      </c>
    </row>
    <row r="840" spans="1:13" ht="16" x14ac:dyDescent="0.2">
      <c r="A840" s="16" t="str">
        <f>IFERROR(INDEX(Sheet1!F:F,MATCH(ROWS($1:839),$L:$L,0)),"")</f>
        <v>successful</v>
      </c>
      <c r="B840" s="15">
        <f>IFERROR(INDEX(Sheet1!L:L,MATCH(ROWS($1:839),$L:$L,0)),"")</f>
        <v>38</v>
      </c>
      <c r="D840" s="17" t="str">
        <f>IFERROR(INDEX(Sheet1!F:F,MATCH(ROWS($1:839),$M:$M,0)),"")</f>
        <v>failed</v>
      </c>
      <c r="E840">
        <f>IFERROR(INDEX(Sheet1!L:L,MATCH(ROWS($1:839),$M:$M,0)),"")</f>
        <v>3</v>
      </c>
      <c r="L840">
        <f>IF(ISNA(MATCH(Sheet1!F840,{"successful"},0)),"-",MAX(Sheet6!L$1:L839)+1)</f>
        <v>439</v>
      </c>
      <c r="M840" t="str">
        <f>IF(ISNA(MATCH(Sheet1!F840,{"failed","canceled"},0)),"-",MAX(Sheet6!M$1:M839)+1)</f>
        <v>-</v>
      </c>
    </row>
    <row r="841" spans="1:13" ht="16" x14ac:dyDescent="0.2">
      <c r="A841" s="16" t="str">
        <f>IFERROR(INDEX(Sheet1!F:F,MATCH(ROWS($1:840),$L:$L,0)),"")</f>
        <v>successful</v>
      </c>
      <c r="B841" s="15">
        <f>IFERROR(INDEX(Sheet1!L:L,MATCH(ROWS($1:840),$L:$L,0)),"")</f>
        <v>22</v>
      </c>
      <c r="D841" s="17" t="str">
        <f>IFERROR(INDEX(Sheet1!F:F,MATCH(ROWS($1:840),$M:$M,0)),"")</f>
        <v>failed</v>
      </c>
      <c r="E841">
        <f>IFERROR(INDEX(Sheet1!L:L,MATCH(ROWS($1:840),$M:$M,0)),"")</f>
        <v>1</v>
      </c>
      <c r="L841">
        <f>IF(ISNA(MATCH(Sheet1!F841,{"successful"},0)),"-",MAX(Sheet6!L$1:L840)+1)</f>
        <v>440</v>
      </c>
      <c r="M841" t="str">
        <f>IF(ISNA(MATCH(Sheet1!F841,{"failed","canceled"},0)),"-",MAX(Sheet6!M$1:M840)+1)</f>
        <v>-</v>
      </c>
    </row>
    <row r="842" spans="1:13" ht="16" x14ac:dyDescent="0.2">
      <c r="A842" s="16" t="str">
        <f>IFERROR(INDEX(Sheet1!F:F,MATCH(ROWS($1:841),$L:$L,0)),"")</f>
        <v>successful</v>
      </c>
      <c r="B842" s="15">
        <f>IFERROR(INDEX(Sheet1!L:L,MATCH(ROWS($1:841),$L:$L,0)),"")</f>
        <v>149</v>
      </c>
      <c r="D842" s="17" t="str">
        <f>IFERROR(INDEX(Sheet1!F:F,MATCH(ROWS($1:841),$M:$M,0)),"")</f>
        <v>failed</v>
      </c>
      <c r="E842">
        <f>IFERROR(INDEX(Sheet1!L:L,MATCH(ROWS($1:841),$M:$M,0)),"")</f>
        <v>15</v>
      </c>
      <c r="L842">
        <f>IF(ISNA(MATCH(Sheet1!F842,{"successful"},0)),"-",MAX(Sheet6!L$1:L841)+1)</f>
        <v>441</v>
      </c>
      <c r="M842" t="str">
        <f>IF(ISNA(MATCH(Sheet1!F842,{"failed","canceled"},0)),"-",MAX(Sheet6!M$1:M841)+1)</f>
        <v>-</v>
      </c>
    </row>
    <row r="843" spans="1:13" ht="16" x14ac:dyDescent="0.2">
      <c r="A843" s="16" t="str">
        <f>IFERROR(INDEX(Sheet1!F:F,MATCH(ROWS($1:842),$L:$L,0)),"")</f>
        <v>successful</v>
      </c>
      <c r="B843" s="15">
        <f>IFERROR(INDEX(Sheet1!L:L,MATCH(ROWS($1:842),$L:$L,0)),"")</f>
        <v>56</v>
      </c>
      <c r="D843" s="17" t="str">
        <f>IFERROR(INDEX(Sheet1!F:F,MATCH(ROWS($1:842),$M:$M,0)),"")</f>
        <v>failed</v>
      </c>
      <c r="E843">
        <f>IFERROR(INDEX(Sheet1!L:L,MATCH(ROWS($1:842),$M:$M,0)),"")</f>
        <v>2</v>
      </c>
      <c r="L843">
        <f>IF(ISNA(MATCH(Sheet1!F843,{"successful"},0)),"-",MAX(Sheet6!L$1:L842)+1)</f>
        <v>442</v>
      </c>
      <c r="M843" t="str">
        <f>IF(ISNA(MATCH(Sheet1!F843,{"failed","canceled"},0)),"-",MAX(Sheet6!M$1:M842)+1)</f>
        <v>-</v>
      </c>
    </row>
    <row r="844" spans="1:13" ht="16" x14ac:dyDescent="0.2">
      <c r="A844" s="16" t="str">
        <f>IFERROR(INDEX(Sheet1!F:F,MATCH(ROWS($1:843),$L:$L,0)),"")</f>
        <v>successful</v>
      </c>
      <c r="B844" s="15">
        <f>IFERROR(INDEX(Sheet1!L:L,MATCH(ROWS($1:843),$L:$L,0)),"")</f>
        <v>19</v>
      </c>
      <c r="D844" s="17" t="str">
        <f>IFERROR(INDEX(Sheet1!F:F,MATCH(ROWS($1:843),$M:$M,0)),"")</f>
        <v>failed</v>
      </c>
      <c r="E844">
        <f>IFERROR(INDEX(Sheet1!L:L,MATCH(ROWS($1:843),$M:$M,0)),"")</f>
        <v>1</v>
      </c>
      <c r="L844">
        <f>IF(ISNA(MATCH(Sheet1!F844,{"successful"},0)),"-",MAX(Sheet6!L$1:L843)+1)</f>
        <v>443</v>
      </c>
      <c r="M844" t="str">
        <f>IF(ISNA(MATCH(Sheet1!F844,{"failed","canceled"},0)),"-",MAX(Sheet6!M$1:M843)+1)</f>
        <v>-</v>
      </c>
    </row>
    <row r="845" spans="1:13" ht="16" x14ac:dyDescent="0.2">
      <c r="A845" s="16" t="str">
        <f>IFERROR(INDEX(Sheet1!F:F,MATCH(ROWS($1:844),$L:$L,0)),"")</f>
        <v>successful</v>
      </c>
      <c r="B845" s="15">
        <f>IFERROR(INDEX(Sheet1!L:L,MATCH(ROWS($1:844),$L:$L,0)),"")</f>
        <v>70</v>
      </c>
      <c r="D845" s="17" t="str">
        <f>IFERROR(INDEX(Sheet1!F:F,MATCH(ROWS($1:844),$M:$M,0)),"")</f>
        <v>failed</v>
      </c>
      <c r="E845">
        <f>IFERROR(INDEX(Sheet1!L:L,MATCH(ROWS($1:844),$M:$M,0)),"")</f>
        <v>1</v>
      </c>
      <c r="L845">
        <f>IF(ISNA(MATCH(Sheet1!F845,{"successful"},0)),"-",MAX(Sheet6!L$1:L844)+1)</f>
        <v>444</v>
      </c>
      <c r="M845" t="str">
        <f>IF(ISNA(MATCH(Sheet1!F845,{"failed","canceled"},0)),"-",MAX(Sheet6!M$1:M844)+1)</f>
        <v>-</v>
      </c>
    </row>
    <row r="846" spans="1:13" ht="16" x14ac:dyDescent="0.2">
      <c r="A846" s="16" t="str">
        <f>IFERROR(INDEX(Sheet1!F:F,MATCH(ROWS($1:845),$L:$L,0)),"")</f>
        <v>successful</v>
      </c>
      <c r="B846" s="15">
        <f>IFERROR(INDEX(Sheet1!L:L,MATCH(ROWS($1:845),$L:$L,0)),"")</f>
        <v>81</v>
      </c>
      <c r="D846" s="17" t="str">
        <f>IFERROR(INDEX(Sheet1!F:F,MATCH(ROWS($1:845),$M:$M,0)),"")</f>
        <v>failed</v>
      </c>
      <c r="E846">
        <f>IFERROR(INDEX(Sheet1!L:L,MATCH(ROWS($1:845),$M:$M,0)),"")</f>
        <v>0</v>
      </c>
      <c r="L846">
        <f>IF(ISNA(MATCH(Sheet1!F846,{"successful"},0)),"-",MAX(Sheet6!L$1:L845)+1)</f>
        <v>445</v>
      </c>
      <c r="M846" t="str">
        <f>IF(ISNA(MATCH(Sheet1!F846,{"failed","canceled"},0)),"-",MAX(Sheet6!M$1:M845)+1)</f>
        <v>-</v>
      </c>
    </row>
    <row r="847" spans="1:13" ht="16" x14ac:dyDescent="0.2">
      <c r="A847" s="16" t="str">
        <f>IFERROR(INDEX(Sheet1!F:F,MATCH(ROWS($1:846),$L:$L,0)),"")</f>
        <v>successful</v>
      </c>
      <c r="B847" s="15">
        <f>IFERROR(INDEX(Sheet1!L:L,MATCH(ROWS($1:846),$L:$L,0)),"")</f>
        <v>32</v>
      </c>
      <c r="D847" s="17" t="str">
        <f>IFERROR(INDEX(Sheet1!F:F,MATCH(ROWS($1:846),$M:$M,0)),"")</f>
        <v>failed</v>
      </c>
      <c r="E847">
        <f>IFERROR(INDEX(Sheet1!L:L,MATCH(ROWS($1:846),$M:$M,0)),"")</f>
        <v>1</v>
      </c>
      <c r="L847">
        <f>IF(ISNA(MATCH(Sheet1!F847,{"successful"},0)),"-",MAX(Sheet6!L$1:L846)+1)</f>
        <v>446</v>
      </c>
      <c r="M847" t="str">
        <f>IF(ISNA(MATCH(Sheet1!F847,{"failed","canceled"},0)),"-",MAX(Sheet6!M$1:M846)+1)</f>
        <v>-</v>
      </c>
    </row>
    <row r="848" spans="1:13" ht="16" x14ac:dyDescent="0.2">
      <c r="A848" s="16" t="str">
        <f>IFERROR(INDEX(Sheet1!F:F,MATCH(ROWS($1:847),$L:$L,0)),"")</f>
        <v>successful</v>
      </c>
      <c r="B848" s="15">
        <f>IFERROR(INDEX(Sheet1!L:L,MATCH(ROWS($1:847),$L:$L,0)),"")</f>
        <v>26</v>
      </c>
      <c r="D848" s="17" t="str">
        <f>IFERROR(INDEX(Sheet1!F:F,MATCH(ROWS($1:847),$M:$M,0)),"")</f>
        <v>failed</v>
      </c>
      <c r="E848">
        <f>IFERROR(INDEX(Sheet1!L:L,MATCH(ROWS($1:847),$M:$M,0)),"")</f>
        <v>11</v>
      </c>
      <c r="L848">
        <f>IF(ISNA(MATCH(Sheet1!F848,{"successful"},0)),"-",MAX(Sheet6!L$1:L847)+1)</f>
        <v>447</v>
      </c>
      <c r="M848" t="str">
        <f>IF(ISNA(MATCH(Sheet1!F848,{"failed","canceled"},0)),"-",MAX(Sheet6!M$1:M847)+1)</f>
        <v>-</v>
      </c>
    </row>
    <row r="849" spans="1:13" ht="16" x14ac:dyDescent="0.2">
      <c r="A849" s="16" t="str">
        <f>IFERROR(INDEX(Sheet1!F:F,MATCH(ROWS($1:848),$L:$L,0)),"")</f>
        <v>successful</v>
      </c>
      <c r="B849" s="15">
        <f>IFERROR(INDEX(Sheet1!L:L,MATCH(ROWS($1:848),$L:$L,0)),"")</f>
        <v>105</v>
      </c>
      <c r="D849" s="17" t="str">
        <f>IFERROR(INDEX(Sheet1!F:F,MATCH(ROWS($1:848),$M:$M,0)),"")</f>
        <v>failed</v>
      </c>
      <c r="E849">
        <f>IFERROR(INDEX(Sheet1!L:L,MATCH(ROWS($1:848),$M:$M,0)),"")</f>
        <v>0</v>
      </c>
      <c r="L849">
        <f>IF(ISNA(MATCH(Sheet1!F849,{"successful"},0)),"-",MAX(Sheet6!L$1:L848)+1)</f>
        <v>448</v>
      </c>
      <c r="M849" t="str">
        <f>IF(ISNA(MATCH(Sheet1!F849,{"failed","canceled"},0)),"-",MAX(Sheet6!M$1:M848)+1)</f>
        <v>-</v>
      </c>
    </row>
    <row r="850" spans="1:13" ht="16" x14ac:dyDescent="0.2">
      <c r="A850" s="16" t="str">
        <f>IFERROR(INDEX(Sheet1!F:F,MATCH(ROWS($1:849),$L:$L,0)),"")</f>
        <v>successful</v>
      </c>
      <c r="B850" s="15">
        <f>IFERROR(INDEX(Sheet1!L:L,MATCH(ROWS($1:849),$L:$L,0)),"")</f>
        <v>29</v>
      </c>
      <c r="D850" s="17" t="str">
        <f>IFERROR(INDEX(Sheet1!F:F,MATCH(ROWS($1:849),$M:$M,0)),"")</f>
        <v>failed</v>
      </c>
      <c r="E850">
        <f>IFERROR(INDEX(Sheet1!L:L,MATCH(ROWS($1:849),$M:$M,0)),"")</f>
        <v>1</v>
      </c>
      <c r="L850">
        <f>IF(ISNA(MATCH(Sheet1!F850,{"successful"},0)),"-",MAX(Sheet6!L$1:L849)+1)</f>
        <v>449</v>
      </c>
      <c r="M850" t="str">
        <f>IF(ISNA(MATCH(Sheet1!F850,{"failed","canceled"},0)),"-",MAX(Sheet6!M$1:M849)+1)</f>
        <v>-</v>
      </c>
    </row>
    <row r="851" spans="1:13" ht="16" x14ac:dyDescent="0.2">
      <c r="A851" s="16" t="str">
        <f>IFERROR(INDEX(Sheet1!F:F,MATCH(ROWS($1:850),$L:$L,0)),"")</f>
        <v>successful</v>
      </c>
      <c r="B851" s="15">
        <f>IFERROR(INDEX(Sheet1!L:L,MATCH(ROWS($1:850),$L:$L,0)),"")</f>
        <v>8</v>
      </c>
      <c r="D851" s="17" t="str">
        <f>IFERROR(INDEX(Sheet1!F:F,MATCH(ROWS($1:850),$M:$M,0)),"")</f>
        <v>failed</v>
      </c>
      <c r="E851">
        <f>IFERROR(INDEX(Sheet1!L:L,MATCH(ROWS($1:850),$M:$M,0)),"")</f>
        <v>6</v>
      </c>
      <c r="L851">
        <f>IF(ISNA(MATCH(Sheet1!F851,{"successful"},0)),"-",MAX(Sheet6!L$1:L850)+1)</f>
        <v>450</v>
      </c>
      <c r="M851" t="str">
        <f>IF(ISNA(MATCH(Sheet1!F851,{"failed","canceled"},0)),"-",MAX(Sheet6!M$1:M850)+1)</f>
        <v>-</v>
      </c>
    </row>
    <row r="852" spans="1:13" ht="16" x14ac:dyDescent="0.2">
      <c r="A852" s="16" t="str">
        <f>IFERROR(INDEX(Sheet1!F:F,MATCH(ROWS($1:851),$L:$L,0)),"")</f>
        <v>successful</v>
      </c>
      <c r="B852" s="15">
        <f>IFERROR(INDEX(Sheet1!L:L,MATCH(ROWS($1:851),$L:$L,0)),"")</f>
        <v>89</v>
      </c>
      <c r="D852" s="17" t="str">
        <f>IFERROR(INDEX(Sheet1!F:F,MATCH(ROWS($1:851),$M:$M,0)),"")</f>
        <v>failed</v>
      </c>
      <c r="E852">
        <f>IFERROR(INDEX(Sheet1!L:L,MATCH(ROWS($1:851),$M:$M,0)),"")</f>
        <v>7</v>
      </c>
      <c r="L852">
        <f>IF(ISNA(MATCH(Sheet1!F852,{"successful"},0)),"-",MAX(Sheet6!L$1:L851)+1)</f>
        <v>451</v>
      </c>
      <c r="M852" t="str">
        <f>IF(ISNA(MATCH(Sheet1!F852,{"failed","canceled"},0)),"-",MAX(Sheet6!M$1:M851)+1)</f>
        <v>-</v>
      </c>
    </row>
    <row r="853" spans="1:13" ht="16" x14ac:dyDescent="0.2">
      <c r="A853" s="16" t="str">
        <f>IFERROR(INDEX(Sheet1!F:F,MATCH(ROWS($1:852),$L:$L,0)),"")</f>
        <v>successful</v>
      </c>
      <c r="B853" s="15">
        <f>IFERROR(INDEX(Sheet1!L:L,MATCH(ROWS($1:852),$L:$L,0)),"")</f>
        <v>44</v>
      </c>
      <c r="D853" s="17" t="str">
        <f>IFERROR(INDEX(Sheet1!F:F,MATCH(ROWS($1:852),$M:$M,0)),"")</f>
        <v>failed</v>
      </c>
      <c r="E853">
        <f>IFERROR(INDEX(Sheet1!L:L,MATCH(ROWS($1:852),$M:$M,0)),"")</f>
        <v>0</v>
      </c>
      <c r="L853">
        <f>IF(ISNA(MATCH(Sheet1!F853,{"successful"},0)),"-",MAX(Sheet6!L$1:L852)+1)</f>
        <v>452</v>
      </c>
      <c r="M853" t="str">
        <f>IF(ISNA(MATCH(Sheet1!F853,{"failed","canceled"},0)),"-",MAX(Sheet6!M$1:M852)+1)</f>
        <v>-</v>
      </c>
    </row>
    <row r="854" spans="1:13" ht="16" x14ac:dyDescent="0.2">
      <c r="A854" s="16" t="str">
        <f>IFERROR(INDEX(Sheet1!F:F,MATCH(ROWS($1:853),$L:$L,0)),"")</f>
        <v>successful</v>
      </c>
      <c r="B854" s="15">
        <f>IFERROR(INDEX(Sheet1!L:L,MATCH(ROWS($1:853),$L:$L,0)),"")</f>
        <v>246</v>
      </c>
      <c r="D854" s="17" t="str">
        <f>IFERROR(INDEX(Sheet1!F:F,MATCH(ROWS($1:853),$M:$M,0)),"")</f>
        <v>failed</v>
      </c>
      <c r="E854">
        <f>IFERROR(INDEX(Sheet1!L:L,MATCH(ROWS($1:853),$M:$M,0)),"")</f>
        <v>16</v>
      </c>
      <c r="L854">
        <f>IF(ISNA(MATCH(Sheet1!F854,{"successful"},0)),"-",MAX(Sheet6!L$1:L853)+1)</f>
        <v>453</v>
      </c>
      <c r="M854" t="str">
        <f>IF(ISNA(MATCH(Sheet1!F854,{"failed","canceled"},0)),"-",MAX(Sheet6!M$1:M853)+1)</f>
        <v>-</v>
      </c>
    </row>
    <row r="855" spans="1:13" ht="16" x14ac:dyDescent="0.2">
      <c r="A855" s="16" t="str">
        <f>IFERROR(INDEX(Sheet1!F:F,MATCH(ROWS($1:854),$L:$L,0)),"")</f>
        <v>successful</v>
      </c>
      <c r="B855" s="15">
        <f>IFERROR(INDEX(Sheet1!L:L,MATCH(ROWS($1:854),$L:$L,0)),"")</f>
        <v>120</v>
      </c>
      <c r="D855" s="17" t="str">
        <f>IFERROR(INDEX(Sheet1!F:F,MATCH(ROWS($1:854),$M:$M,0)),"")</f>
        <v>failed</v>
      </c>
      <c r="E855">
        <f>IFERROR(INDEX(Sheet1!L:L,MATCH(ROWS($1:854),$M:$M,0)),"")</f>
        <v>0</v>
      </c>
      <c r="L855">
        <f>IF(ISNA(MATCH(Sheet1!F855,{"successful"},0)),"-",MAX(Sheet6!L$1:L854)+1)</f>
        <v>454</v>
      </c>
      <c r="M855" t="str">
        <f>IF(ISNA(MATCH(Sheet1!F855,{"failed","canceled"},0)),"-",MAX(Sheet6!M$1:M854)+1)</f>
        <v>-</v>
      </c>
    </row>
    <row r="856" spans="1:13" ht="16" x14ac:dyDescent="0.2">
      <c r="A856" s="16" t="str">
        <f>IFERROR(INDEX(Sheet1!F:F,MATCH(ROWS($1:855),$L:$L,0)),"")</f>
        <v>successful</v>
      </c>
      <c r="B856" s="15">
        <f>IFERROR(INDEX(Sheet1!L:L,MATCH(ROWS($1:855),$L:$L,0)),"")</f>
        <v>26</v>
      </c>
      <c r="D856" s="17" t="str">
        <f>IFERROR(INDEX(Sheet1!F:F,MATCH(ROWS($1:855),$M:$M,0)),"")</f>
        <v>failed</v>
      </c>
      <c r="E856">
        <f>IFERROR(INDEX(Sheet1!L:L,MATCH(ROWS($1:855),$M:$M,0)),"")</f>
        <v>0</v>
      </c>
      <c r="L856">
        <f>IF(ISNA(MATCH(Sheet1!F856,{"successful"},0)),"-",MAX(Sheet6!L$1:L855)+1)</f>
        <v>455</v>
      </c>
      <c r="M856" t="str">
        <f>IF(ISNA(MATCH(Sheet1!F856,{"failed","canceled"},0)),"-",MAX(Sheet6!M$1:M855)+1)</f>
        <v>-</v>
      </c>
    </row>
    <row r="857" spans="1:13" ht="16" x14ac:dyDescent="0.2">
      <c r="A857" s="16" t="str">
        <f>IFERROR(INDEX(Sheet1!F:F,MATCH(ROWS($1:856),$L:$L,0)),"")</f>
        <v>successful</v>
      </c>
      <c r="B857" s="15">
        <f>IFERROR(INDEX(Sheet1!L:L,MATCH(ROWS($1:856),$L:$L,0)),"")</f>
        <v>45</v>
      </c>
      <c r="D857" s="17" t="str">
        <f>IFERROR(INDEX(Sheet1!F:F,MATCH(ROWS($1:856),$M:$M,0)),"")</f>
        <v>failed</v>
      </c>
      <c r="E857">
        <f>IFERROR(INDEX(Sheet1!L:L,MATCH(ROWS($1:856),$M:$M,0)),"")</f>
        <v>0</v>
      </c>
      <c r="L857">
        <f>IF(ISNA(MATCH(Sheet1!F857,{"successful"},0)),"-",MAX(Sheet6!L$1:L856)+1)</f>
        <v>456</v>
      </c>
      <c r="M857" t="str">
        <f>IF(ISNA(MATCH(Sheet1!F857,{"failed","canceled"},0)),"-",MAX(Sheet6!M$1:M856)+1)</f>
        <v>-</v>
      </c>
    </row>
    <row r="858" spans="1:13" ht="16" x14ac:dyDescent="0.2">
      <c r="A858" s="16" t="str">
        <f>IFERROR(INDEX(Sheet1!F:F,MATCH(ROWS($1:857),$L:$L,0)),"")</f>
        <v>successful</v>
      </c>
      <c r="B858" s="15">
        <f>IFERROR(INDEX(Sheet1!L:L,MATCH(ROWS($1:857),$L:$L,0)),"")</f>
        <v>20</v>
      </c>
      <c r="D858" s="17" t="str">
        <f>IFERROR(INDEX(Sheet1!F:F,MATCH(ROWS($1:857),$M:$M,0)),"")</f>
        <v>failed</v>
      </c>
      <c r="E858">
        <f>IFERROR(INDEX(Sheet1!L:L,MATCH(ROWS($1:857),$M:$M,0)),"")</f>
        <v>12</v>
      </c>
      <c r="L858">
        <f>IF(ISNA(MATCH(Sheet1!F858,{"successful"},0)),"-",MAX(Sheet6!L$1:L857)+1)</f>
        <v>457</v>
      </c>
      <c r="M858" t="str">
        <f>IF(ISNA(MATCH(Sheet1!F858,{"failed","canceled"},0)),"-",MAX(Sheet6!M$1:M857)+1)</f>
        <v>-</v>
      </c>
    </row>
    <row r="859" spans="1:13" ht="16" x14ac:dyDescent="0.2">
      <c r="A859" s="16" t="str">
        <f>IFERROR(INDEX(Sheet1!F:F,MATCH(ROWS($1:858),$L:$L,0)),"")</f>
        <v>successful</v>
      </c>
      <c r="B859" s="15">
        <f>IFERROR(INDEX(Sheet1!L:L,MATCH(ROWS($1:858),$L:$L,0)),"")</f>
        <v>47</v>
      </c>
      <c r="D859" s="17" t="str">
        <f>IFERROR(INDEX(Sheet1!F:F,MATCH(ROWS($1:858),$M:$M,0)),"")</f>
        <v>failed</v>
      </c>
      <c r="E859">
        <f>IFERROR(INDEX(Sheet1!L:L,MATCH(ROWS($1:858),$M:$M,0)),"")</f>
        <v>1</v>
      </c>
      <c r="L859">
        <f>IF(ISNA(MATCH(Sheet1!F859,{"successful"},0)),"-",MAX(Sheet6!L$1:L858)+1)</f>
        <v>458</v>
      </c>
      <c r="M859" t="str">
        <f>IF(ISNA(MATCH(Sheet1!F859,{"failed","canceled"},0)),"-",MAX(Sheet6!M$1:M858)+1)</f>
        <v>-</v>
      </c>
    </row>
    <row r="860" spans="1:13" ht="16" x14ac:dyDescent="0.2">
      <c r="A860" s="16" t="str">
        <f>IFERROR(INDEX(Sheet1!F:F,MATCH(ROWS($1:859),$L:$L,0)),"")</f>
        <v>successful</v>
      </c>
      <c r="B860" s="15">
        <f>IFERROR(INDEX(Sheet1!L:L,MATCH(ROWS($1:859),$L:$L,0)),"")</f>
        <v>13</v>
      </c>
      <c r="D860" s="17" t="str">
        <f>IFERROR(INDEX(Sheet1!F:F,MATCH(ROWS($1:859),$M:$M,0)),"")</f>
        <v>failed</v>
      </c>
      <c r="E860">
        <f>IFERROR(INDEX(Sheet1!L:L,MATCH(ROWS($1:859),$M:$M,0)),"")</f>
        <v>3</v>
      </c>
      <c r="L860">
        <f>IF(ISNA(MATCH(Sheet1!F860,{"successful"},0)),"-",MAX(Sheet6!L$1:L859)+1)</f>
        <v>459</v>
      </c>
      <c r="M860" t="str">
        <f>IF(ISNA(MATCH(Sheet1!F860,{"failed","canceled"},0)),"-",MAX(Sheet6!M$1:M859)+1)</f>
        <v>-</v>
      </c>
    </row>
    <row r="861" spans="1:13" ht="16" x14ac:dyDescent="0.2">
      <c r="A861" s="16" t="str">
        <f>IFERROR(INDEX(Sheet1!F:F,MATCH(ROWS($1:860),$L:$L,0)),"")</f>
        <v>successful</v>
      </c>
      <c r="B861" s="15">
        <f>IFERROR(INDEX(Sheet1!L:L,MATCH(ROWS($1:860),$L:$L,0)),"")</f>
        <v>183</v>
      </c>
      <c r="D861" s="17" t="str">
        <f>IFERROR(INDEX(Sheet1!F:F,MATCH(ROWS($1:860),$M:$M,0)),"")</f>
        <v>failed</v>
      </c>
      <c r="E861">
        <f>IFERROR(INDEX(Sheet1!L:L,MATCH(ROWS($1:860),$M:$M,0)),"")</f>
        <v>1</v>
      </c>
      <c r="L861">
        <f>IF(ISNA(MATCH(Sheet1!F861,{"successful"},0)),"-",MAX(Sheet6!L$1:L860)+1)</f>
        <v>460</v>
      </c>
      <c r="M861" t="str">
        <f>IF(ISNA(MATCH(Sheet1!F861,{"failed","canceled"},0)),"-",MAX(Sheet6!M$1:M860)+1)</f>
        <v>-</v>
      </c>
    </row>
    <row r="862" spans="1:13" ht="16" x14ac:dyDescent="0.2">
      <c r="A862" s="16" t="str">
        <f>IFERROR(INDEX(Sheet1!F:F,MATCH(ROWS($1:861),$L:$L,0)),"")</f>
        <v>successful</v>
      </c>
      <c r="B862" s="15">
        <f>IFERROR(INDEX(Sheet1!L:L,MATCH(ROWS($1:861),$L:$L,0)),"")</f>
        <v>21</v>
      </c>
      <c r="D862" s="17" t="str">
        <f>IFERROR(INDEX(Sheet1!F:F,MATCH(ROWS($1:861),$M:$M,0)),"")</f>
        <v>failed</v>
      </c>
      <c r="E862">
        <f>IFERROR(INDEX(Sheet1!L:L,MATCH(ROWS($1:861),$M:$M,0)),"")</f>
        <v>4</v>
      </c>
      <c r="L862" t="str">
        <f>IF(ISNA(MATCH(Sheet1!F862,{"successful"},0)),"-",MAX(Sheet6!L$1:L861)+1)</f>
        <v>-</v>
      </c>
      <c r="M862">
        <f>IF(ISNA(MATCH(Sheet1!F862,{"failed","canceled"},0)),"-",MAX(Sheet6!M$1:M861)+1)</f>
        <v>401</v>
      </c>
    </row>
    <row r="863" spans="1:13" ht="16" x14ac:dyDescent="0.2">
      <c r="A863" s="16" t="str">
        <f>IFERROR(INDEX(Sheet1!F:F,MATCH(ROWS($1:862),$L:$L,0)),"")</f>
        <v>successful</v>
      </c>
      <c r="B863" s="15">
        <f>IFERROR(INDEX(Sheet1!L:L,MATCH(ROWS($1:862),$L:$L,0)),"")</f>
        <v>42</v>
      </c>
      <c r="D863" s="17" t="str">
        <f>IFERROR(INDEX(Sheet1!F:F,MATCH(ROWS($1:862),$M:$M,0)),"")</f>
        <v>canceled</v>
      </c>
      <c r="E863">
        <f>IFERROR(INDEX(Sheet1!L:L,MATCH(ROWS($1:862),$M:$M,0)),"")</f>
        <v>1</v>
      </c>
      <c r="L863" t="str">
        <f>IF(ISNA(MATCH(Sheet1!F863,{"successful"},0)),"-",MAX(Sheet6!L$1:L862)+1)</f>
        <v>-</v>
      </c>
      <c r="M863">
        <f>IF(ISNA(MATCH(Sheet1!F863,{"failed","canceled"},0)),"-",MAX(Sheet6!M$1:M862)+1)</f>
        <v>402</v>
      </c>
    </row>
    <row r="864" spans="1:13" ht="16" x14ac:dyDescent="0.2">
      <c r="A864" s="16" t="str">
        <f>IFERROR(INDEX(Sheet1!F:F,MATCH(ROWS($1:863),$L:$L,0)),"")</f>
        <v>successful</v>
      </c>
      <c r="B864" s="15">
        <f>IFERROR(INDEX(Sheet1!L:L,MATCH(ROWS($1:863),$L:$L,0)),"")</f>
        <v>54</v>
      </c>
      <c r="D864" s="17" t="str">
        <f>IFERROR(INDEX(Sheet1!F:F,MATCH(ROWS($1:863),$M:$M,0)),"")</f>
        <v>canceled</v>
      </c>
      <c r="E864">
        <f>IFERROR(INDEX(Sheet1!L:L,MATCH(ROWS($1:863),$M:$M,0)),"")</f>
        <v>0</v>
      </c>
      <c r="L864" t="str">
        <f>IF(ISNA(MATCH(Sheet1!F864,{"successful"},0)),"-",MAX(Sheet6!L$1:L863)+1)</f>
        <v>-</v>
      </c>
      <c r="M864">
        <f>IF(ISNA(MATCH(Sheet1!F864,{"failed","canceled"},0)),"-",MAX(Sheet6!M$1:M863)+1)</f>
        <v>403</v>
      </c>
    </row>
    <row r="865" spans="1:13" ht="16" x14ac:dyDescent="0.2">
      <c r="A865" s="16" t="str">
        <f>IFERROR(INDEX(Sheet1!F:F,MATCH(ROWS($1:864),$L:$L,0)),"")</f>
        <v>successful</v>
      </c>
      <c r="B865" s="15">
        <f>IFERROR(INDEX(Sheet1!L:L,MATCH(ROWS($1:864),$L:$L,0)),"")</f>
        <v>38</v>
      </c>
      <c r="D865" s="17" t="str">
        <f>IFERROR(INDEX(Sheet1!F:F,MATCH(ROWS($1:864),$M:$M,0)),"")</f>
        <v>canceled</v>
      </c>
      <c r="E865">
        <f>IFERROR(INDEX(Sheet1!L:L,MATCH(ROWS($1:864),$M:$M,0)),"")</f>
        <v>2</v>
      </c>
      <c r="L865" t="str">
        <f>IF(ISNA(MATCH(Sheet1!F865,{"successful"},0)),"-",MAX(Sheet6!L$1:L864)+1)</f>
        <v>-</v>
      </c>
      <c r="M865">
        <f>IF(ISNA(MATCH(Sheet1!F865,{"failed","canceled"},0)),"-",MAX(Sheet6!M$1:M864)+1)</f>
        <v>404</v>
      </c>
    </row>
    <row r="866" spans="1:13" ht="16" x14ac:dyDescent="0.2">
      <c r="A866" s="16" t="str">
        <f>IFERROR(INDEX(Sheet1!F:F,MATCH(ROWS($1:865),$L:$L,0)),"")</f>
        <v>successful</v>
      </c>
      <c r="B866" s="15">
        <f>IFERROR(INDEX(Sheet1!L:L,MATCH(ROWS($1:865),$L:$L,0)),"")</f>
        <v>64</v>
      </c>
      <c r="D866" s="17" t="str">
        <f>IFERROR(INDEX(Sheet1!F:F,MATCH(ROWS($1:865),$M:$M,0)),"")</f>
        <v>canceled</v>
      </c>
      <c r="E866">
        <f>IFERROR(INDEX(Sheet1!L:L,MATCH(ROWS($1:865),$M:$M,0)),"")</f>
        <v>1</v>
      </c>
      <c r="L866" t="str">
        <f>IF(ISNA(MATCH(Sheet1!F866,{"successful"},0)),"-",MAX(Sheet6!L$1:L865)+1)</f>
        <v>-</v>
      </c>
      <c r="M866">
        <f>IF(ISNA(MATCH(Sheet1!F866,{"failed","canceled"},0)),"-",MAX(Sheet6!M$1:M865)+1)</f>
        <v>405</v>
      </c>
    </row>
    <row r="867" spans="1:13" ht="16" x14ac:dyDescent="0.2">
      <c r="A867" s="16" t="str">
        <f>IFERROR(INDEX(Sheet1!F:F,MATCH(ROWS($1:866),$L:$L,0)),"")</f>
        <v>successful</v>
      </c>
      <c r="B867" s="15">
        <f>IFERROR(INDEX(Sheet1!L:L,MATCH(ROWS($1:866),$L:$L,0)),"")</f>
        <v>13</v>
      </c>
      <c r="D867" s="17" t="str">
        <f>IFERROR(INDEX(Sheet1!F:F,MATCH(ROWS($1:866),$M:$M,0)),"")</f>
        <v>canceled</v>
      </c>
      <c r="E867">
        <f>IFERROR(INDEX(Sheet1!L:L,MATCH(ROWS($1:866),$M:$M,0)),"")</f>
        <v>1</v>
      </c>
      <c r="L867" t="str">
        <f>IF(ISNA(MATCH(Sheet1!F867,{"successful"},0)),"-",MAX(Sheet6!L$1:L866)+1)</f>
        <v>-</v>
      </c>
      <c r="M867">
        <f>IF(ISNA(MATCH(Sheet1!F867,{"failed","canceled"},0)),"-",MAX(Sheet6!M$1:M866)+1)</f>
        <v>406</v>
      </c>
    </row>
    <row r="868" spans="1:13" ht="16" x14ac:dyDescent="0.2">
      <c r="A868" s="16" t="str">
        <f>IFERROR(INDEX(Sheet1!F:F,MATCH(ROWS($1:867),$L:$L,0)),"")</f>
        <v>successful</v>
      </c>
      <c r="B868" s="15">
        <f>IFERROR(INDEX(Sheet1!L:L,MATCH(ROWS($1:867),$L:$L,0)),"")</f>
        <v>33</v>
      </c>
      <c r="D868" s="17" t="str">
        <f>IFERROR(INDEX(Sheet1!F:F,MATCH(ROWS($1:867),$M:$M,0)),"")</f>
        <v>canceled</v>
      </c>
      <c r="E868">
        <f>IFERROR(INDEX(Sheet1!L:L,MATCH(ROWS($1:867),$M:$M,0)),"")</f>
        <v>59</v>
      </c>
      <c r="L868" t="str">
        <f>IF(ISNA(MATCH(Sheet1!F868,{"successful"},0)),"-",MAX(Sheet6!L$1:L867)+1)</f>
        <v>-</v>
      </c>
      <c r="M868">
        <f>IF(ISNA(MATCH(Sheet1!F868,{"failed","canceled"},0)),"-",MAX(Sheet6!M$1:M867)+1)</f>
        <v>407</v>
      </c>
    </row>
    <row r="869" spans="1:13" ht="16" x14ac:dyDescent="0.2">
      <c r="A869" s="16" t="str">
        <f>IFERROR(INDEX(Sheet1!F:F,MATCH(ROWS($1:868),$L:$L,0)),"")</f>
        <v>successful</v>
      </c>
      <c r="B869" s="15">
        <f>IFERROR(INDEX(Sheet1!L:L,MATCH(ROWS($1:868),$L:$L,0)),"")</f>
        <v>52</v>
      </c>
      <c r="D869" s="17" t="str">
        <f>IFERROR(INDEX(Sheet1!F:F,MATCH(ROWS($1:868),$M:$M,0)),"")</f>
        <v>canceled</v>
      </c>
      <c r="E869">
        <f>IFERROR(INDEX(Sheet1!L:L,MATCH(ROWS($1:868),$M:$M,0)),"")</f>
        <v>13</v>
      </c>
      <c r="L869" t="str">
        <f>IF(ISNA(MATCH(Sheet1!F869,{"successful"},0)),"-",MAX(Sheet6!L$1:L868)+1)</f>
        <v>-</v>
      </c>
      <c r="M869">
        <f>IF(ISNA(MATCH(Sheet1!F869,{"failed","canceled"},0)),"-",MAX(Sheet6!M$1:M868)+1)</f>
        <v>408</v>
      </c>
    </row>
    <row r="870" spans="1:13" ht="16" x14ac:dyDescent="0.2">
      <c r="A870" s="16" t="str">
        <f>IFERROR(INDEX(Sheet1!F:F,MATCH(ROWS($1:869),$L:$L,0)),"")</f>
        <v>successful</v>
      </c>
      <c r="B870" s="15">
        <f>IFERROR(INDEX(Sheet1!L:L,MATCH(ROWS($1:869),$L:$L,0)),"")</f>
        <v>107</v>
      </c>
      <c r="D870" s="17" t="str">
        <f>IFERROR(INDEX(Sheet1!F:F,MATCH(ROWS($1:869),$M:$M,0)),"")</f>
        <v>canceled</v>
      </c>
      <c r="E870">
        <f>IFERROR(INDEX(Sheet1!L:L,MATCH(ROWS($1:869),$M:$M,0)),"")</f>
        <v>22</v>
      </c>
      <c r="L870" t="str">
        <f>IF(ISNA(MATCH(Sheet1!F870,{"successful"},0)),"-",MAX(Sheet6!L$1:L869)+1)</f>
        <v>-</v>
      </c>
      <c r="M870">
        <f>IF(ISNA(MATCH(Sheet1!F870,{"failed","canceled"},0)),"-",MAX(Sheet6!M$1:M869)+1)</f>
        <v>409</v>
      </c>
    </row>
    <row r="871" spans="1:13" ht="16" x14ac:dyDescent="0.2">
      <c r="A871" s="16" t="str">
        <f>IFERROR(INDEX(Sheet1!F:F,MATCH(ROWS($1:870),$L:$L,0)),"")</f>
        <v>successful</v>
      </c>
      <c r="B871" s="15">
        <f>IFERROR(INDEX(Sheet1!L:L,MATCH(ROWS($1:870),$L:$L,0)),"")</f>
        <v>11</v>
      </c>
      <c r="D871" s="17" t="str">
        <f>IFERROR(INDEX(Sheet1!F:F,MATCH(ROWS($1:870),$M:$M,0)),"")</f>
        <v>canceled</v>
      </c>
      <c r="E871">
        <f>IFERROR(INDEX(Sheet1!L:L,MATCH(ROWS($1:870),$M:$M,0)),"")</f>
        <v>0</v>
      </c>
      <c r="L871" t="str">
        <f>IF(ISNA(MATCH(Sheet1!F871,{"successful"},0)),"-",MAX(Sheet6!L$1:L870)+1)</f>
        <v>-</v>
      </c>
      <c r="M871">
        <f>IF(ISNA(MATCH(Sheet1!F871,{"failed","canceled"},0)),"-",MAX(Sheet6!M$1:M870)+1)</f>
        <v>410</v>
      </c>
    </row>
    <row r="872" spans="1:13" ht="16" x14ac:dyDescent="0.2">
      <c r="A872" s="16" t="str">
        <f>IFERROR(INDEX(Sheet1!F:F,MATCH(ROWS($1:871),$L:$L,0)),"")</f>
        <v>successful</v>
      </c>
      <c r="B872" s="15">
        <f>IFERROR(INDEX(Sheet1!L:L,MATCH(ROWS($1:871),$L:$L,0)),"")</f>
        <v>34</v>
      </c>
      <c r="D872" s="17" t="str">
        <f>IFERROR(INDEX(Sheet1!F:F,MATCH(ROWS($1:871),$M:$M,0)),"")</f>
        <v>canceled</v>
      </c>
      <c r="E872">
        <f>IFERROR(INDEX(Sheet1!L:L,MATCH(ROWS($1:871),$M:$M,0)),"")</f>
        <v>52</v>
      </c>
      <c r="L872" t="str">
        <f>IF(ISNA(MATCH(Sheet1!F872,{"successful"},0)),"-",MAX(Sheet6!L$1:L871)+1)</f>
        <v>-</v>
      </c>
      <c r="M872">
        <f>IF(ISNA(MATCH(Sheet1!F872,{"failed","canceled"},0)),"-",MAX(Sheet6!M$1:M871)+1)</f>
        <v>411</v>
      </c>
    </row>
    <row r="873" spans="1:13" ht="16" x14ac:dyDescent="0.2">
      <c r="A873" s="16" t="str">
        <f>IFERROR(INDEX(Sheet1!F:F,MATCH(ROWS($1:872),$L:$L,0)),"")</f>
        <v>successful</v>
      </c>
      <c r="B873" s="15">
        <f>IFERROR(INDEX(Sheet1!L:L,MATCH(ROWS($1:872),$L:$L,0)),"")</f>
        <v>75</v>
      </c>
      <c r="D873" s="17" t="str">
        <f>IFERROR(INDEX(Sheet1!F:F,MATCH(ROWS($1:872),$M:$M,0)),"")</f>
        <v>canceled</v>
      </c>
      <c r="E873">
        <f>IFERROR(INDEX(Sheet1!L:L,MATCH(ROWS($1:872),$M:$M,0)),"")</f>
        <v>4</v>
      </c>
      <c r="L873" t="str">
        <f>IF(ISNA(MATCH(Sheet1!F873,{"successful"},0)),"-",MAX(Sheet6!L$1:L872)+1)</f>
        <v>-</v>
      </c>
      <c r="M873">
        <f>IF(ISNA(MATCH(Sheet1!F873,{"failed","canceled"},0)),"-",MAX(Sheet6!M$1:M872)+1)</f>
        <v>412</v>
      </c>
    </row>
    <row r="874" spans="1:13" ht="16" x14ac:dyDescent="0.2">
      <c r="A874" s="16" t="str">
        <f>IFERROR(INDEX(Sheet1!F:F,MATCH(ROWS($1:873),$L:$L,0)),"")</f>
        <v>successful</v>
      </c>
      <c r="B874" s="15">
        <f>IFERROR(INDEX(Sheet1!L:L,MATCH(ROWS($1:873),$L:$L,0)),"")</f>
        <v>26</v>
      </c>
      <c r="D874" s="17" t="str">
        <f>IFERROR(INDEX(Sheet1!F:F,MATCH(ROWS($1:873),$M:$M,0)),"")</f>
        <v>canceled</v>
      </c>
      <c r="E874">
        <f>IFERROR(INDEX(Sheet1!L:L,MATCH(ROWS($1:873),$M:$M,0)),"")</f>
        <v>3</v>
      </c>
      <c r="L874" t="str">
        <f>IF(ISNA(MATCH(Sheet1!F874,{"successful"},0)),"-",MAX(Sheet6!L$1:L873)+1)</f>
        <v>-</v>
      </c>
      <c r="M874">
        <f>IF(ISNA(MATCH(Sheet1!F874,{"failed","canceled"},0)),"-",MAX(Sheet6!M$1:M873)+1)</f>
        <v>413</v>
      </c>
    </row>
    <row r="875" spans="1:13" ht="16" x14ac:dyDescent="0.2">
      <c r="A875" s="16" t="str">
        <f>IFERROR(INDEX(Sheet1!F:F,MATCH(ROWS($1:874),$L:$L,0)),"")</f>
        <v>successful</v>
      </c>
      <c r="B875" s="15">
        <f>IFERROR(INDEX(Sheet1!L:L,MATCH(ROWS($1:874),$L:$L,0)),"")</f>
        <v>50</v>
      </c>
      <c r="D875" s="17" t="str">
        <f>IFERROR(INDEX(Sheet1!F:F,MATCH(ROWS($1:874),$M:$M,0)),"")</f>
        <v>canceled</v>
      </c>
      <c r="E875">
        <f>IFERROR(INDEX(Sheet1!L:L,MATCH(ROWS($1:874),$M:$M,0)),"")</f>
        <v>3</v>
      </c>
      <c r="L875" t="str">
        <f>IF(ISNA(MATCH(Sheet1!F875,{"successful"},0)),"-",MAX(Sheet6!L$1:L874)+1)</f>
        <v>-</v>
      </c>
      <c r="M875">
        <f>IF(ISNA(MATCH(Sheet1!F875,{"failed","canceled"},0)),"-",MAX(Sheet6!M$1:M874)+1)</f>
        <v>414</v>
      </c>
    </row>
    <row r="876" spans="1:13" ht="16" x14ac:dyDescent="0.2">
      <c r="A876" s="16" t="str">
        <f>IFERROR(INDEX(Sheet1!F:F,MATCH(ROWS($1:875),$L:$L,0)),"")</f>
        <v>successful</v>
      </c>
      <c r="B876" s="15">
        <f>IFERROR(INDEX(Sheet1!L:L,MATCH(ROWS($1:875),$L:$L,0)),"")</f>
        <v>80</v>
      </c>
      <c r="D876" s="17" t="str">
        <f>IFERROR(INDEX(Sheet1!F:F,MATCH(ROWS($1:875),$M:$M,0)),"")</f>
        <v>canceled</v>
      </c>
      <c r="E876">
        <f>IFERROR(INDEX(Sheet1!L:L,MATCH(ROWS($1:875),$M:$M,0)),"")</f>
        <v>6</v>
      </c>
      <c r="L876" t="str">
        <f>IF(ISNA(MATCH(Sheet1!F876,{"successful"},0)),"-",MAX(Sheet6!L$1:L875)+1)</f>
        <v>-</v>
      </c>
      <c r="M876">
        <f>IF(ISNA(MATCH(Sheet1!F876,{"failed","canceled"},0)),"-",MAX(Sheet6!M$1:M875)+1)</f>
        <v>415</v>
      </c>
    </row>
    <row r="877" spans="1:13" ht="16" x14ac:dyDescent="0.2">
      <c r="A877" s="16" t="str">
        <f>IFERROR(INDEX(Sheet1!F:F,MATCH(ROWS($1:876),$L:$L,0)),"")</f>
        <v>successful</v>
      </c>
      <c r="B877" s="15">
        <f>IFERROR(INDEX(Sheet1!L:L,MATCH(ROWS($1:876),$L:$L,0)),"")</f>
        <v>110</v>
      </c>
      <c r="D877" s="17" t="str">
        <f>IFERROR(INDEX(Sheet1!F:F,MATCH(ROWS($1:876),$M:$M,0)),"")</f>
        <v>canceled</v>
      </c>
      <c r="E877">
        <f>IFERROR(INDEX(Sheet1!L:L,MATCH(ROWS($1:876),$M:$M,0)),"")</f>
        <v>35</v>
      </c>
      <c r="L877" t="str">
        <f>IF(ISNA(MATCH(Sheet1!F877,{"successful"},0)),"-",MAX(Sheet6!L$1:L876)+1)</f>
        <v>-</v>
      </c>
      <c r="M877">
        <f>IF(ISNA(MATCH(Sheet1!F877,{"failed","canceled"},0)),"-",MAX(Sheet6!M$1:M876)+1)</f>
        <v>416</v>
      </c>
    </row>
    <row r="878" spans="1:13" ht="16" x14ac:dyDescent="0.2">
      <c r="A878" s="16" t="str">
        <f>IFERROR(INDEX(Sheet1!F:F,MATCH(ROWS($1:877),$L:$L,0)),"")</f>
        <v>successful</v>
      </c>
      <c r="B878" s="15">
        <f>IFERROR(INDEX(Sheet1!L:L,MATCH(ROWS($1:877),$L:$L,0)),"")</f>
        <v>77</v>
      </c>
      <c r="D878" s="17" t="str">
        <f>IFERROR(INDEX(Sheet1!F:F,MATCH(ROWS($1:877),$M:$M,0)),"")</f>
        <v>canceled</v>
      </c>
      <c r="E878">
        <f>IFERROR(INDEX(Sheet1!L:L,MATCH(ROWS($1:877),$M:$M,0)),"")</f>
        <v>10</v>
      </c>
      <c r="L878" t="str">
        <f>IF(ISNA(MATCH(Sheet1!F878,{"successful"},0)),"-",MAX(Sheet6!L$1:L877)+1)</f>
        <v>-</v>
      </c>
      <c r="M878">
        <f>IF(ISNA(MATCH(Sheet1!F878,{"failed","canceled"},0)),"-",MAX(Sheet6!M$1:M877)+1)</f>
        <v>417</v>
      </c>
    </row>
    <row r="879" spans="1:13" ht="16" x14ac:dyDescent="0.2">
      <c r="A879" s="16" t="str">
        <f>IFERROR(INDEX(Sheet1!F:F,MATCH(ROWS($1:878),$L:$L,0)),"")</f>
        <v>successful</v>
      </c>
      <c r="B879" s="15">
        <f>IFERROR(INDEX(Sheet1!L:L,MATCH(ROWS($1:878),$L:$L,0)),"")</f>
        <v>50</v>
      </c>
      <c r="D879" s="17" t="str">
        <f>IFERROR(INDEX(Sheet1!F:F,MATCH(ROWS($1:878),$M:$M,0)),"")</f>
        <v>canceled</v>
      </c>
      <c r="E879">
        <f>IFERROR(INDEX(Sheet1!L:L,MATCH(ROWS($1:878),$M:$M,0)),"")</f>
        <v>2</v>
      </c>
      <c r="L879" t="str">
        <f>IF(ISNA(MATCH(Sheet1!F879,{"successful"},0)),"-",MAX(Sheet6!L$1:L878)+1)</f>
        <v>-</v>
      </c>
      <c r="M879">
        <f>IF(ISNA(MATCH(Sheet1!F879,{"failed","canceled"},0)),"-",MAX(Sheet6!M$1:M878)+1)</f>
        <v>418</v>
      </c>
    </row>
    <row r="880" spans="1:13" ht="16" x14ac:dyDescent="0.2">
      <c r="A880" s="16" t="str">
        <f>IFERROR(INDEX(Sheet1!F:F,MATCH(ROWS($1:879),$L:$L,0)),"")</f>
        <v>successful</v>
      </c>
      <c r="B880" s="15">
        <f>IFERROR(INDEX(Sheet1!L:L,MATCH(ROWS($1:879),$L:$L,0)),"")</f>
        <v>145</v>
      </c>
      <c r="D880" s="17" t="str">
        <f>IFERROR(INDEX(Sheet1!F:F,MATCH(ROWS($1:879),$M:$M,0)),"")</f>
        <v>canceled</v>
      </c>
      <c r="E880">
        <f>IFERROR(INDEX(Sheet1!L:L,MATCH(ROWS($1:879),$M:$M,0)),"")</f>
        <v>4</v>
      </c>
      <c r="L880" t="str">
        <f>IF(ISNA(MATCH(Sheet1!F880,{"successful"},0)),"-",MAX(Sheet6!L$1:L879)+1)</f>
        <v>-</v>
      </c>
      <c r="M880">
        <f>IF(ISNA(MATCH(Sheet1!F880,{"failed","canceled"},0)),"-",MAX(Sheet6!M$1:M879)+1)</f>
        <v>419</v>
      </c>
    </row>
    <row r="881" spans="1:13" ht="16" x14ac:dyDescent="0.2">
      <c r="A881" s="16" t="str">
        <f>IFERROR(INDEX(Sheet1!F:F,MATCH(ROWS($1:880),$L:$L,0)),"")</f>
        <v>successful</v>
      </c>
      <c r="B881" s="15">
        <f>IFERROR(INDEX(Sheet1!L:L,MATCH(ROWS($1:880),$L:$L,0)),"")</f>
        <v>29</v>
      </c>
      <c r="D881" s="17" t="str">
        <f>IFERROR(INDEX(Sheet1!F:F,MATCH(ROWS($1:880),$M:$M,0)),"")</f>
        <v>canceled</v>
      </c>
      <c r="E881">
        <f>IFERROR(INDEX(Sheet1!L:L,MATCH(ROWS($1:880),$M:$M,0)),"")</f>
        <v>2</v>
      </c>
      <c r="L881" t="str">
        <f>IF(ISNA(MATCH(Sheet1!F881,{"successful"},0)),"-",MAX(Sheet6!L$1:L880)+1)</f>
        <v>-</v>
      </c>
      <c r="M881">
        <f>IF(ISNA(MATCH(Sheet1!F881,{"failed","canceled"},0)),"-",MAX(Sheet6!M$1:M880)+1)</f>
        <v>420</v>
      </c>
    </row>
    <row r="882" spans="1:13" ht="16" x14ac:dyDescent="0.2">
      <c r="A882" s="16" t="str">
        <f>IFERROR(INDEX(Sheet1!F:F,MATCH(ROWS($1:881),$L:$L,0)),"")</f>
        <v>successful</v>
      </c>
      <c r="B882" s="15">
        <f>IFERROR(INDEX(Sheet1!L:L,MATCH(ROWS($1:881),$L:$L,0)),"")</f>
        <v>114</v>
      </c>
      <c r="D882" s="17" t="str">
        <f>IFERROR(INDEX(Sheet1!F:F,MATCH(ROWS($1:881),$M:$M,0)),"")</f>
        <v>canceled</v>
      </c>
      <c r="E882">
        <f>IFERROR(INDEX(Sheet1!L:L,MATCH(ROWS($1:881),$M:$M,0)),"")</f>
        <v>0</v>
      </c>
      <c r="L882" t="str">
        <f>IF(ISNA(MATCH(Sheet1!F882,{"successful"},0)),"-",MAX(Sheet6!L$1:L881)+1)</f>
        <v>-</v>
      </c>
      <c r="M882">
        <f>IF(ISNA(MATCH(Sheet1!F882,{"failed","canceled"},0)),"-",MAX(Sheet6!M$1:M881)+1)</f>
        <v>421</v>
      </c>
    </row>
    <row r="883" spans="1:13" ht="16" x14ac:dyDescent="0.2">
      <c r="A883" s="16" t="str">
        <f>IFERROR(INDEX(Sheet1!F:F,MATCH(ROWS($1:882),$L:$L,0)),"")</f>
        <v>successful</v>
      </c>
      <c r="B883" s="15">
        <f>IFERROR(INDEX(Sheet1!L:L,MATCH(ROWS($1:882),$L:$L,0)),"")</f>
        <v>96</v>
      </c>
      <c r="D883" s="17" t="str">
        <f>IFERROR(INDEX(Sheet1!F:F,MATCH(ROWS($1:882),$M:$M,0)),"")</f>
        <v>failed</v>
      </c>
      <c r="E883">
        <f>IFERROR(INDEX(Sheet1!L:L,MATCH(ROWS($1:882),$M:$M,0)),"")</f>
        <v>1</v>
      </c>
      <c r="L883" t="str">
        <f>IF(ISNA(MATCH(Sheet1!F883,{"successful"},0)),"-",MAX(Sheet6!L$1:L882)+1)</f>
        <v>-</v>
      </c>
      <c r="M883">
        <f>IF(ISNA(MATCH(Sheet1!F883,{"failed","canceled"},0)),"-",MAX(Sheet6!M$1:M882)+1)</f>
        <v>422</v>
      </c>
    </row>
    <row r="884" spans="1:13" ht="16" x14ac:dyDescent="0.2">
      <c r="A884" s="16" t="str">
        <f>IFERROR(INDEX(Sheet1!F:F,MATCH(ROWS($1:883),$L:$L,0)),"")</f>
        <v>successful</v>
      </c>
      <c r="B884" s="15">
        <f>IFERROR(INDEX(Sheet1!L:L,MATCH(ROWS($1:883),$L:$L,0)),"")</f>
        <v>31</v>
      </c>
      <c r="D884" s="17" t="str">
        <f>IFERROR(INDEX(Sheet1!F:F,MATCH(ROWS($1:883),$M:$M,0)),"")</f>
        <v>failed</v>
      </c>
      <c r="E884">
        <f>IFERROR(INDEX(Sheet1!L:L,MATCH(ROWS($1:883),$M:$M,0)),"")</f>
        <v>3</v>
      </c>
      <c r="L884" t="str">
        <f>IF(ISNA(MATCH(Sheet1!F884,{"successful"},0)),"-",MAX(Sheet6!L$1:L883)+1)</f>
        <v>-</v>
      </c>
      <c r="M884">
        <f>IF(ISNA(MATCH(Sheet1!F884,{"failed","canceled"},0)),"-",MAX(Sheet6!M$1:M883)+1)</f>
        <v>423</v>
      </c>
    </row>
    <row r="885" spans="1:13" ht="16" x14ac:dyDescent="0.2">
      <c r="A885" s="16" t="str">
        <f>IFERROR(INDEX(Sheet1!F:F,MATCH(ROWS($1:884),$L:$L,0)),"")</f>
        <v>successful</v>
      </c>
      <c r="B885" s="15">
        <f>IFERROR(INDEX(Sheet1!L:L,MATCH(ROWS($1:884),$L:$L,0)),"")</f>
        <v>4883</v>
      </c>
      <c r="D885" s="17" t="str">
        <f>IFERROR(INDEX(Sheet1!F:F,MATCH(ROWS($1:884),$M:$M,0)),"")</f>
        <v>failed</v>
      </c>
      <c r="E885">
        <f>IFERROR(INDEX(Sheet1!L:L,MATCH(ROWS($1:884),$M:$M,0)),"")</f>
        <v>1</v>
      </c>
      <c r="L885" t="str">
        <f>IF(ISNA(MATCH(Sheet1!F885,{"successful"},0)),"-",MAX(Sheet6!L$1:L884)+1)</f>
        <v>-</v>
      </c>
      <c r="M885">
        <f>IF(ISNA(MATCH(Sheet1!F885,{"failed","canceled"},0)),"-",MAX(Sheet6!M$1:M884)+1)</f>
        <v>424</v>
      </c>
    </row>
    <row r="886" spans="1:13" ht="16" x14ac:dyDescent="0.2">
      <c r="A886" s="16" t="str">
        <f>IFERROR(INDEX(Sheet1!F:F,MATCH(ROWS($1:885),$L:$L,0)),"")</f>
        <v>successful</v>
      </c>
      <c r="B886" s="15">
        <f>IFERROR(INDEX(Sheet1!L:L,MATCH(ROWS($1:885),$L:$L,0)),"")</f>
        <v>95</v>
      </c>
      <c r="D886" s="17" t="str">
        <f>IFERROR(INDEX(Sheet1!F:F,MATCH(ROWS($1:885),$M:$M,0)),"")</f>
        <v>failed</v>
      </c>
      <c r="E886">
        <f>IFERROR(INDEX(Sheet1!L:L,MATCH(ROWS($1:885),$M:$M,0)),"")</f>
        <v>0</v>
      </c>
      <c r="L886" t="str">
        <f>IF(ISNA(MATCH(Sheet1!F886,{"successful"},0)),"-",MAX(Sheet6!L$1:L885)+1)</f>
        <v>-</v>
      </c>
      <c r="M886">
        <f>IF(ISNA(MATCH(Sheet1!F886,{"failed","canceled"},0)),"-",MAX(Sheet6!M$1:M885)+1)</f>
        <v>425</v>
      </c>
    </row>
    <row r="887" spans="1:13" ht="16" x14ac:dyDescent="0.2">
      <c r="A887" s="16" t="str">
        <f>IFERROR(INDEX(Sheet1!F:F,MATCH(ROWS($1:886),$L:$L,0)),"")</f>
        <v>successful</v>
      </c>
      <c r="B887" s="15">
        <f>IFERROR(INDEX(Sheet1!L:L,MATCH(ROWS($1:886),$L:$L,0)),"")</f>
        <v>2478</v>
      </c>
      <c r="D887" s="17" t="str">
        <f>IFERROR(INDEX(Sheet1!F:F,MATCH(ROWS($1:886),$M:$M,0)),"")</f>
        <v>failed</v>
      </c>
      <c r="E887">
        <f>IFERROR(INDEX(Sheet1!L:L,MATCH(ROWS($1:886),$M:$M,0)),"")</f>
        <v>12</v>
      </c>
      <c r="L887" t="str">
        <f>IF(ISNA(MATCH(Sheet1!F887,{"successful"},0)),"-",MAX(Sheet6!L$1:L886)+1)</f>
        <v>-</v>
      </c>
      <c r="M887">
        <f>IF(ISNA(MATCH(Sheet1!F887,{"failed","canceled"},0)),"-",MAX(Sheet6!M$1:M886)+1)</f>
        <v>426</v>
      </c>
    </row>
    <row r="888" spans="1:13" ht="16" x14ac:dyDescent="0.2">
      <c r="A888" s="16" t="str">
        <f>IFERROR(INDEX(Sheet1!F:F,MATCH(ROWS($1:887),$L:$L,0)),"")</f>
        <v>successful</v>
      </c>
      <c r="B888" s="15">
        <f>IFERROR(INDEX(Sheet1!L:L,MATCH(ROWS($1:887),$L:$L,0)),"")</f>
        <v>1789</v>
      </c>
      <c r="D888" s="17" t="str">
        <f>IFERROR(INDEX(Sheet1!F:F,MATCH(ROWS($1:887),$M:$M,0)),"")</f>
        <v>failed</v>
      </c>
      <c r="E888">
        <f>IFERROR(INDEX(Sheet1!L:L,MATCH(ROWS($1:887),$M:$M,0)),"")</f>
        <v>0</v>
      </c>
      <c r="L888" t="str">
        <f>IF(ISNA(MATCH(Sheet1!F888,{"successful"},0)),"-",MAX(Sheet6!L$1:L887)+1)</f>
        <v>-</v>
      </c>
      <c r="M888">
        <f>IF(ISNA(MATCH(Sheet1!F888,{"failed","canceled"},0)),"-",MAX(Sheet6!M$1:M887)+1)</f>
        <v>427</v>
      </c>
    </row>
    <row r="889" spans="1:13" ht="16" x14ac:dyDescent="0.2">
      <c r="A889" s="16" t="str">
        <f>IFERROR(INDEX(Sheet1!F:F,MATCH(ROWS($1:888),$L:$L,0)),"")</f>
        <v>successful</v>
      </c>
      <c r="B889" s="15">
        <f>IFERROR(INDEX(Sheet1!L:L,MATCH(ROWS($1:888),$L:$L,0)),"")</f>
        <v>680</v>
      </c>
      <c r="D889" s="17" t="str">
        <f>IFERROR(INDEX(Sheet1!F:F,MATCH(ROWS($1:888),$M:$M,0)),"")</f>
        <v>failed</v>
      </c>
      <c r="E889">
        <f>IFERROR(INDEX(Sheet1!L:L,MATCH(ROWS($1:888),$M:$M,0)),"")</f>
        <v>1</v>
      </c>
      <c r="L889" t="str">
        <f>IF(ISNA(MATCH(Sheet1!F889,{"successful"},0)),"-",MAX(Sheet6!L$1:L888)+1)</f>
        <v>-</v>
      </c>
      <c r="M889">
        <f>IF(ISNA(MATCH(Sheet1!F889,{"failed","canceled"},0)),"-",MAX(Sheet6!M$1:M888)+1)</f>
        <v>428</v>
      </c>
    </row>
    <row r="890" spans="1:13" ht="16" x14ac:dyDescent="0.2">
      <c r="A890" s="16" t="str">
        <f>IFERROR(INDEX(Sheet1!F:F,MATCH(ROWS($1:889),$L:$L,0)),"")</f>
        <v>successful</v>
      </c>
      <c r="B890" s="15">
        <f>IFERROR(INDEX(Sheet1!L:L,MATCH(ROWS($1:889),$L:$L,0)),"")</f>
        <v>70</v>
      </c>
      <c r="D890" s="17" t="str">
        <f>IFERROR(INDEX(Sheet1!F:F,MATCH(ROWS($1:889),$M:$M,0)),"")</f>
        <v>failed</v>
      </c>
      <c r="E890">
        <f>IFERROR(INDEX(Sheet1!L:L,MATCH(ROWS($1:889),$M:$M,0)),"")</f>
        <v>0</v>
      </c>
      <c r="L890" t="str">
        <f>IF(ISNA(MATCH(Sheet1!F890,{"successful"},0)),"-",MAX(Sheet6!L$1:L889)+1)</f>
        <v>-</v>
      </c>
      <c r="M890">
        <f>IF(ISNA(MATCH(Sheet1!F890,{"failed","canceled"},0)),"-",MAX(Sheet6!M$1:M889)+1)</f>
        <v>429</v>
      </c>
    </row>
    <row r="891" spans="1:13" ht="16" x14ac:dyDescent="0.2">
      <c r="A891" s="16" t="str">
        <f>IFERROR(INDEX(Sheet1!F:F,MATCH(ROWS($1:890),$L:$L,0)),"")</f>
        <v>successful</v>
      </c>
      <c r="B891" s="15">
        <f>IFERROR(INDEX(Sheet1!L:L,MATCH(ROWS($1:890),$L:$L,0)),"")</f>
        <v>23</v>
      </c>
      <c r="D891" s="17" t="str">
        <f>IFERROR(INDEX(Sheet1!F:F,MATCH(ROWS($1:890),$M:$M,0)),"")</f>
        <v>failed</v>
      </c>
      <c r="E891">
        <f>IFERROR(INDEX(Sheet1!L:L,MATCH(ROWS($1:890),$M:$M,0)),"")</f>
        <v>0</v>
      </c>
      <c r="L891" t="str">
        <f>IF(ISNA(MATCH(Sheet1!F891,{"successful"},0)),"-",MAX(Sheet6!L$1:L890)+1)</f>
        <v>-</v>
      </c>
      <c r="M891">
        <f>IF(ISNA(MATCH(Sheet1!F891,{"failed","canceled"},0)),"-",MAX(Sheet6!M$1:M890)+1)</f>
        <v>430</v>
      </c>
    </row>
    <row r="892" spans="1:13" ht="16" x14ac:dyDescent="0.2">
      <c r="A892" s="16" t="str">
        <f>IFERROR(INDEX(Sheet1!F:F,MATCH(ROWS($1:891),$L:$L,0)),"")</f>
        <v>successful</v>
      </c>
      <c r="B892" s="15">
        <f>IFERROR(INDEX(Sheet1!L:L,MATCH(ROWS($1:891),$L:$L,0)),"")</f>
        <v>4245</v>
      </c>
      <c r="D892" s="17" t="str">
        <f>IFERROR(INDEX(Sheet1!F:F,MATCH(ROWS($1:891),$M:$M,0)),"")</f>
        <v>failed</v>
      </c>
      <c r="E892">
        <f>IFERROR(INDEX(Sheet1!L:L,MATCH(ROWS($1:891),$M:$M,0)),"")</f>
        <v>2</v>
      </c>
      <c r="L892" t="str">
        <f>IF(ISNA(MATCH(Sheet1!F892,{"successful"},0)),"-",MAX(Sheet6!L$1:L891)+1)</f>
        <v>-</v>
      </c>
      <c r="M892">
        <f>IF(ISNA(MATCH(Sheet1!F892,{"failed","canceled"},0)),"-",MAX(Sheet6!M$1:M891)+1)</f>
        <v>431</v>
      </c>
    </row>
    <row r="893" spans="1:13" ht="16" x14ac:dyDescent="0.2">
      <c r="A893" s="16" t="str">
        <f>IFERROR(INDEX(Sheet1!F:F,MATCH(ROWS($1:892),$L:$L,0)),"")</f>
        <v>successful</v>
      </c>
      <c r="B893" s="15">
        <f>IFERROR(INDEX(Sheet1!L:L,MATCH(ROWS($1:892),$L:$L,0)),"")</f>
        <v>943</v>
      </c>
      <c r="D893" s="17" t="str">
        <f>IFERROR(INDEX(Sheet1!F:F,MATCH(ROWS($1:892),$M:$M,0)),"")</f>
        <v>failed</v>
      </c>
      <c r="E893">
        <f>IFERROR(INDEX(Sheet1!L:L,MATCH(ROWS($1:892),$M:$M,0)),"")</f>
        <v>92</v>
      </c>
      <c r="L893" t="str">
        <f>IF(ISNA(MATCH(Sheet1!F893,{"successful"},0)),"-",MAX(Sheet6!L$1:L892)+1)</f>
        <v>-</v>
      </c>
      <c r="M893">
        <f>IF(ISNA(MATCH(Sheet1!F893,{"failed","canceled"},0)),"-",MAX(Sheet6!M$1:M892)+1)</f>
        <v>432</v>
      </c>
    </row>
    <row r="894" spans="1:13" ht="16" x14ac:dyDescent="0.2">
      <c r="A894" s="16" t="str">
        <f>IFERROR(INDEX(Sheet1!F:F,MATCH(ROWS($1:893),$L:$L,0)),"")</f>
        <v>successful</v>
      </c>
      <c r="B894" s="15">
        <f>IFERROR(INDEX(Sheet1!L:L,MATCH(ROWS($1:893),$L:$L,0)),"")</f>
        <v>1876</v>
      </c>
      <c r="D894" s="17" t="str">
        <f>IFERROR(INDEX(Sheet1!F:F,MATCH(ROWS($1:893),$M:$M,0)),"")</f>
        <v>failed</v>
      </c>
      <c r="E894">
        <f>IFERROR(INDEX(Sheet1!L:L,MATCH(ROWS($1:893),$M:$M,0)),"")</f>
        <v>0</v>
      </c>
      <c r="L894" t="str">
        <f>IF(ISNA(MATCH(Sheet1!F894,{"successful"},0)),"-",MAX(Sheet6!L$1:L893)+1)</f>
        <v>-</v>
      </c>
      <c r="M894">
        <f>IF(ISNA(MATCH(Sheet1!F894,{"failed","canceled"},0)),"-",MAX(Sheet6!M$1:M893)+1)</f>
        <v>433</v>
      </c>
    </row>
    <row r="895" spans="1:13" ht="16" x14ac:dyDescent="0.2">
      <c r="A895" s="16" t="str">
        <f>IFERROR(INDEX(Sheet1!F:F,MATCH(ROWS($1:894),$L:$L,0)),"")</f>
        <v>successful</v>
      </c>
      <c r="B895" s="15">
        <f>IFERROR(INDEX(Sheet1!L:L,MATCH(ROWS($1:894),$L:$L,0)),"")</f>
        <v>834</v>
      </c>
      <c r="D895" s="17" t="str">
        <f>IFERROR(INDEX(Sheet1!F:F,MATCH(ROWS($1:894),$M:$M,0)),"")</f>
        <v>failed</v>
      </c>
      <c r="E895">
        <f>IFERROR(INDEX(Sheet1!L:L,MATCH(ROWS($1:894),$M:$M,0)),"")</f>
        <v>3</v>
      </c>
      <c r="L895" t="str">
        <f>IF(ISNA(MATCH(Sheet1!F895,{"successful"},0)),"-",MAX(Sheet6!L$1:L894)+1)</f>
        <v>-</v>
      </c>
      <c r="M895">
        <f>IF(ISNA(MATCH(Sheet1!F895,{"failed","canceled"},0)),"-",MAX(Sheet6!M$1:M894)+1)</f>
        <v>434</v>
      </c>
    </row>
    <row r="896" spans="1:13" ht="16" x14ac:dyDescent="0.2">
      <c r="A896" s="16" t="str">
        <f>IFERROR(INDEX(Sheet1!F:F,MATCH(ROWS($1:895),$L:$L,0)),"")</f>
        <v>successful</v>
      </c>
      <c r="B896" s="15">
        <f>IFERROR(INDEX(Sheet1!L:L,MATCH(ROWS($1:895),$L:$L,0)),"")</f>
        <v>682</v>
      </c>
      <c r="D896" s="17" t="str">
        <f>IFERROR(INDEX(Sheet1!F:F,MATCH(ROWS($1:895),$M:$M,0)),"")</f>
        <v>failed</v>
      </c>
      <c r="E896">
        <f>IFERROR(INDEX(Sheet1!L:L,MATCH(ROWS($1:895),$M:$M,0)),"")</f>
        <v>10</v>
      </c>
      <c r="L896" t="str">
        <f>IF(ISNA(MATCH(Sheet1!F896,{"successful"},0)),"-",MAX(Sheet6!L$1:L895)+1)</f>
        <v>-</v>
      </c>
      <c r="M896">
        <f>IF(ISNA(MATCH(Sheet1!F896,{"failed","canceled"},0)),"-",MAX(Sheet6!M$1:M895)+1)</f>
        <v>435</v>
      </c>
    </row>
    <row r="897" spans="1:13" ht="16" x14ac:dyDescent="0.2">
      <c r="A897" s="16" t="str">
        <f>IFERROR(INDEX(Sheet1!F:F,MATCH(ROWS($1:896),$L:$L,0)),"")</f>
        <v>successful</v>
      </c>
      <c r="B897" s="15">
        <f>IFERROR(INDEX(Sheet1!L:L,MATCH(ROWS($1:896),$L:$L,0)),"")</f>
        <v>147</v>
      </c>
      <c r="D897" s="17" t="str">
        <f>IFERROR(INDEX(Sheet1!F:F,MATCH(ROWS($1:896),$M:$M,0)),"")</f>
        <v>failed</v>
      </c>
      <c r="E897">
        <f>IFERROR(INDEX(Sheet1!L:L,MATCH(ROWS($1:896),$M:$M,0)),"")</f>
        <v>7</v>
      </c>
      <c r="L897" t="str">
        <f>IF(ISNA(MATCH(Sheet1!F897,{"successful"},0)),"-",MAX(Sheet6!L$1:L896)+1)</f>
        <v>-</v>
      </c>
      <c r="M897">
        <f>IF(ISNA(MATCH(Sheet1!F897,{"failed","canceled"},0)),"-",MAX(Sheet6!M$1:M896)+1)</f>
        <v>436</v>
      </c>
    </row>
    <row r="898" spans="1:13" ht="16" x14ac:dyDescent="0.2">
      <c r="A898" s="16" t="str">
        <f>IFERROR(INDEX(Sheet1!F:F,MATCH(ROWS($1:897),$L:$L,0)),"")</f>
        <v>successful</v>
      </c>
      <c r="B898" s="15">
        <f>IFERROR(INDEX(Sheet1!L:L,MATCH(ROWS($1:897),$L:$L,0)),"")</f>
        <v>415</v>
      </c>
      <c r="D898" s="17" t="str">
        <f>IFERROR(INDEX(Sheet1!F:F,MATCH(ROWS($1:897),$M:$M,0)),"")</f>
        <v>failed</v>
      </c>
      <c r="E898">
        <f>IFERROR(INDEX(Sheet1!L:L,MATCH(ROWS($1:897),$M:$M,0)),"")</f>
        <v>3</v>
      </c>
      <c r="L898" t="str">
        <f>IF(ISNA(MATCH(Sheet1!F898,{"successful"},0)),"-",MAX(Sheet6!L$1:L897)+1)</f>
        <v>-</v>
      </c>
      <c r="M898">
        <f>IF(ISNA(MATCH(Sheet1!F898,{"failed","canceled"},0)),"-",MAX(Sheet6!M$1:M897)+1)</f>
        <v>437</v>
      </c>
    </row>
    <row r="899" spans="1:13" ht="16" x14ac:dyDescent="0.2">
      <c r="A899" s="16" t="str">
        <f>IFERROR(INDEX(Sheet1!F:F,MATCH(ROWS($1:898),$L:$L,0)),"")</f>
        <v>successful</v>
      </c>
      <c r="B899" s="15">
        <f>IFERROR(INDEX(Sheet1!L:L,MATCH(ROWS($1:898),$L:$L,0)),"")</f>
        <v>290</v>
      </c>
      <c r="D899" s="17" t="str">
        <f>IFERROR(INDEX(Sheet1!F:F,MATCH(ROWS($1:898),$M:$M,0)),"")</f>
        <v>failed</v>
      </c>
      <c r="E899">
        <f>IFERROR(INDEX(Sheet1!L:L,MATCH(ROWS($1:898),$M:$M,0)),"")</f>
        <v>0</v>
      </c>
      <c r="L899" t="str">
        <f>IF(ISNA(MATCH(Sheet1!F899,{"successful"},0)),"-",MAX(Sheet6!L$1:L898)+1)</f>
        <v>-</v>
      </c>
      <c r="M899">
        <f>IF(ISNA(MATCH(Sheet1!F899,{"failed","canceled"},0)),"-",MAX(Sheet6!M$1:M898)+1)</f>
        <v>438</v>
      </c>
    </row>
    <row r="900" spans="1:13" ht="16" x14ac:dyDescent="0.2">
      <c r="A900" s="16" t="str">
        <f>IFERROR(INDEX(Sheet1!F:F,MATCH(ROWS($1:899),$L:$L,0)),"")</f>
        <v>successful</v>
      </c>
      <c r="B900" s="15">
        <f>IFERROR(INDEX(Sheet1!L:L,MATCH(ROWS($1:899),$L:$L,0)),"")</f>
        <v>365</v>
      </c>
      <c r="D900" s="17" t="str">
        <f>IFERROR(INDEX(Sheet1!F:F,MATCH(ROWS($1:899),$M:$M,0)),"")</f>
        <v>failed</v>
      </c>
      <c r="E900">
        <f>IFERROR(INDEX(Sheet1!L:L,MATCH(ROWS($1:899),$M:$M,0)),"")</f>
        <v>1</v>
      </c>
      <c r="L900" t="str">
        <f>IF(ISNA(MATCH(Sheet1!F900,{"successful"},0)),"-",MAX(Sheet6!L$1:L899)+1)</f>
        <v>-</v>
      </c>
      <c r="M900">
        <f>IF(ISNA(MATCH(Sheet1!F900,{"failed","canceled"},0)),"-",MAX(Sheet6!M$1:M899)+1)</f>
        <v>439</v>
      </c>
    </row>
    <row r="901" spans="1:13" ht="16" x14ac:dyDescent="0.2">
      <c r="A901" s="16" t="str">
        <f>IFERROR(INDEX(Sheet1!F:F,MATCH(ROWS($1:900),$L:$L,0)),"")</f>
        <v>successful</v>
      </c>
      <c r="B901" s="15">
        <f>IFERROR(INDEX(Sheet1!L:L,MATCH(ROWS($1:900),$L:$L,0)),"")</f>
        <v>660</v>
      </c>
      <c r="D901" s="17" t="str">
        <f>IFERROR(INDEX(Sheet1!F:F,MATCH(ROWS($1:900),$M:$M,0)),"")</f>
        <v>failed</v>
      </c>
      <c r="E901">
        <f>IFERROR(INDEX(Sheet1!L:L,MATCH(ROWS($1:900),$M:$M,0)),"")</f>
        <v>0</v>
      </c>
      <c r="L901" t="str">
        <f>IF(ISNA(MATCH(Sheet1!F901,{"successful"},0)),"-",MAX(Sheet6!L$1:L900)+1)</f>
        <v>-</v>
      </c>
      <c r="M901">
        <f>IF(ISNA(MATCH(Sheet1!F901,{"failed","canceled"},0)),"-",MAX(Sheet6!M$1:M900)+1)</f>
        <v>440</v>
      </c>
    </row>
    <row r="902" spans="1:13" ht="16" x14ac:dyDescent="0.2">
      <c r="A902" s="16" t="str">
        <f>IFERROR(INDEX(Sheet1!F:F,MATCH(ROWS($1:901),$L:$L,0)),"")</f>
        <v>successful</v>
      </c>
      <c r="B902" s="15">
        <f>IFERROR(INDEX(Sheet1!L:L,MATCH(ROWS($1:901),$L:$L,0)),"")</f>
        <v>1356</v>
      </c>
      <c r="D902" s="17" t="str">
        <f>IFERROR(INDEX(Sheet1!F:F,MATCH(ROWS($1:901),$M:$M,0)),"")</f>
        <v>failed</v>
      </c>
      <c r="E902">
        <f>IFERROR(INDEX(Sheet1!L:L,MATCH(ROWS($1:901),$M:$M,0)),"")</f>
        <v>9</v>
      </c>
      <c r="L902" t="str">
        <f>IF(ISNA(MATCH(Sheet1!F902,{"successful"},0)),"-",MAX(Sheet6!L$1:L901)+1)</f>
        <v>-</v>
      </c>
      <c r="M902">
        <f>IF(ISNA(MATCH(Sheet1!F902,{"failed","canceled"},0)),"-",MAX(Sheet6!M$1:M901)+1)</f>
        <v>441</v>
      </c>
    </row>
    <row r="903" spans="1:13" ht="16" x14ac:dyDescent="0.2">
      <c r="A903" s="16" t="str">
        <f>IFERROR(INDEX(Sheet1!F:F,MATCH(ROWS($1:902),$L:$L,0)),"")</f>
        <v>successful</v>
      </c>
      <c r="B903" s="15">
        <f>IFERROR(INDEX(Sheet1!L:L,MATCH(ROWS($1:902),$L:$L,0)),"")</f>
        <v>424</v>
      </c>
      <c r="D903" s="17" t="str">
        <f>IFERROR(INDEX(Sheet1!F:F,MATCH(ROWS($1:902),$M:$M,0)),"")</f>
        <v>failed</v>
      </c>
      <c r="E903">
        <f>IFERROR(INDEX(Sheet1!L:L,MATCH(ROWS($1:902),$M:$M,0)),"")</f>
        <v>2</v>
      </c>
      <c r="L903" t="str">
        <f>IF(ISNA(MATCH(Sheet1!F903,{"successful"},0)),"-",MAX(Sheet6!L$1:L902)+1)</f>
        <v>-</v>
      </c>
      <c r="M903">
        <f>IF(ISNA(MATCH(Sheet1!F903,{"failed","canceled"},0)),"-",MAX(Sheet6!M$1:M902)+1)</f>
        <v>442</v>
      </c>
    </row>
    <row r="904" spans="1:13" ht="16" x14ac:dyDescent="0.2">
      <c r="A904" s="16" t="str">
        <f>IFERROR(INDEX(Sheet1!F:F,MATCH(ROWS($1:903),$L:$L,0)),"")</f>
        <v>successful</v>
      </c>
      <c r="B904" s="15">
        <f>IFERROR(INDEX(Sheet1!L:L,MATCH(ROWS($1:903),$L:$L,0)),"")</f>
        <v>33</v>
      </c>
      <c r="D904" s="17" t="str">
        <f>IFERROR(INDEX(Sheet1!F:F,MATCH(ROWS($1:903),$M:$M,0)),"")</f>
        <v>failed</v>
      </c>
      <c r="E904">
        <f>IFERROR(INDEX(Sheet1!L:L,MATCH(ROWS($1:903),$M:$M,0)),"")</f>
        <v>1</v>
      </c>
      <c r="L904" t="str">
        <f>IF(ISNA(MATCH(Sheet1!F904,{"successful"},0)),"-",MAX(Sheet6!L$1:L903)+1)</f>
        <v>-</v>
      </c>
      <c r="M904">
        <f>IF(ISNA(MATCH(Sheet1!F904,{"failed","canceled"},0)),"-",MAX(Sheet6!M$1:M903)+1)</f>
        <v>443</v>
      </c>
    </row>
    <row r="905" spans="1:13" ht="16" x14ac:dyDescent="0.2">
      <c r="A905" s="16" t="str">
        <f>IFERROR(INDEX(Sheet1!F:F,MATCH(ROWS($1:904),$L:$L,0)),"")</f>
        <v>successful</v>
      </c>
      <c r="B905" s="15">
        <f>IFERROR(INDEX(Sheet1!L:L,MATCH(ROWS($1:904),$L:$L,0)),"")</f>
        <v>1633</v>
      </c>
      <c r="D905" s="17" t="str">
        <f>IFERROR(INDEX(Sheet1!F:F,MATCH(ROWS($1:904),$M:$M,0)),"")</f>
        <v>failed</v>
      </c>
      <c r="E905">
        <f>IFERROR(INDEX(Sheet1!L:L,MATCH(ROWS($1:904),$M:$M,0)),"")</f>
        <v>2</v>
      </c>
      <c r="L905" t="str">
        <f>IF(ISNA(MATCH(Sheet1!F905,{"successful"},0)),"-",MAX(Sheet6!L$1:L904)+1)</f>
        <v>-</v>
      </c>
      <c r="M905">
        <f>IF(ISNA(MATCH(Sheet1!F905,{"failed","canceled"},0)),"-",MAX(Sheet6!M$1:M904)+1)</f>
        <v>444</v>
      </c>
    </row>
    <row r="906" spans="1:13" ht="16" x14ac:dyDescent="0.2">
      <c r="A906" s="16" t="str">
        <f>IFERROR(INDEX(Sheet1!F:F,MATCH(ROWS($1:905),$L:$L,0)),"")</f>
        <v>successful</v>
      </c>
      <c r="B906" s="15">
        <f>IFERROR(INDEX(Sheet1!L:L,MATCH(ROWS($1:905),$L:$L,0)),"")</f>
        <v>306</v>
      </c>
      <c r="D906" s="17" t="str">
        <f>IFERROR(INDEX(Sheet1!F:F,MATCH(ROWS($1:905),$M:$M,0)),"")</f>
        <v>failed</v>
      </c>
      <c r="E906">
        <f>IFERROR(INDEX(Sheet1!L:L,MATCH(ROWS($1:905),$M:$M,0)),"")</f>
        <v>11</v>
      </c>
      <c r="L906" t="str">
        <f>IF(ISNA(MATCH(Sheet1!F906,{"successful"},0)),"-",MAX(Sheet6!L$1:L905)+1)</f>
        <v>-</v>
      </c>
      <c r="M906">
        <f>IF(ISNA(MATCH(Sheet1!F906,{"failed","canceled"},0)),"-",MAX(Sheet6!M$1:M905)+1)</f>
        <v>445</v>
      </c>
    </row>
    <row r="907" spans="1:13" ht="16" x14ac:dyDescent="0.2">
      <c r="A907" s="16" t="str">
        <f>IFERROR(INDEX(Sheet1!F:F,MATCH(ROWS($1:906),$L:$L,0)),"")</f>
        <v>successful</v>
      </c>
      <c r="B907" s="15">
        <f>IFERROR(INDEX(Sheet1!L:L,MATCH(ROWS($1:906),$L:$L,0)),"")</f>
        <v>205</v>
      </c>
      <c r="D907" s="17" t="str">
        <f>IFERROR(INDEX(Sheet1!F:F,MATCH(ROWS($1:906),$M:$M,0)),"")</f>
        <v>failed</v>
      </c>
      <c r="E907">
        <f>IFERROR(INDEX(Sheet1!L:L,MATCH(ROWS($1:906),$M:$M,0)),"")</f>
        <v>0</v>
      </c>
      <c r="L907" t="str">
        <f>IF(ISNA(MATCH(Sheet1!F907,{"successful"},0)),"-",MAX(Sheet6!L$1:L906)+1)</f>
        <v>-</v>
      </c>
      <c r="M907">
        <f>IF(ISNA(MATCH(Sheet1!F907,{"failed","canceled"},0)),"-",MAX(Sheet6!M$1:M906)+1)</f>
        <v>446</v>
      </c>
    </row>
    <row r="908" spans="1:13" ht="16" x14ac:dyDescent="0.2">
      <c r="A908" s="16" t="str">
        <f>IFERROR(INDEX(Sheet1!F:F,MATCH(ROWS($1:907),$L:$L,0)),"")</f>
        <v>successful</v>
      </c>
      <c r="B908" s="15">
        <f>IFERROR(INDEX(Sheet1!L:L,MATCH(ROWS($1:907),$L:$L,0)),"")</f>
        <v>1281</v>
      </c>
      <c r="D908" s="17" t="str">
        <f>IFERROR(INDEX(Sheet1!F:F,MATCH(ROWS($1:907),$M:$M,0)),"")</f>
        <v>failed</v>
      </c>
      <c r="E908">
        <f>IFERROR(INDEX(Sheet1!L:L,MATCH(ROWS($1:907),$M:$M,0)),"")</f>
        <v>0</v>
      </c>
      <c r="L908" t="str">
        <f>IF(ISNA(MATCH(Sheet1!F908,{"successful"},0)),"-",MAX(Sheet6!L$1:L907)+1)</f>
        <v>-</v>
      </c>
      <c r="M908">
        <f>IF(ISNA(MATCH(Sheet1!F908,{"failed","canceled"},0)),"-",MAX(Sheet6!M$1:M907)+1)</f>
        <v>447</v>
      </c>
    </row>
    <row r="909" spans="1:13" ht="16" x14ac:dyDescent="0.2">
      <c r="A909" s="16" t="str">
        <f>IFERROR(INDEX(Sheet1!F:F,MATCH(ROWS($1:908),$L:$L,0)),"")</f>
        <v>successful</v>
      </c>
      <c r="B909" s="15">
        <f>IFERROR(INDEX(Sheet1!L:L,MATCH(ROWS($1:908),$L:$L,0)),"")</f>
        <v>103</v>
      </c>
      <c r="D909" s="17" t="str">
        <f>IFERROR(INDEX(Sheet1!F:F,MATCH(ROWS($1:908),$M:$M,0)),"")</f>
        <v>failed</v>
      </c>
      <c r="E909">
        <f>IFERROR(INDEX(Sheet1!L:L,MATCH(ROWS($1:908),$M:$M,0)),"")</f>
        <v>9</v>
      </c>
      <c r="L909" t="str">
        <f>IF(ISNA(MATCH(Sheet1!F909,{"successful"},0)),"-",MAX(Sheet6!L$1:L908)+1)</f>
        <v>-</v>
      </c>
      <c r="M909">
        <f>IF(ISNA(MATCH(Sheet1!F909,{"failed","canceled"},0)),"-",MAX(Sheet6!M$1:M908)+1)</f>
        <v>448</v>
      </c>
    </row>
    <row r="910" spans="1:13" ht="16" x14ac:dyDescent="0.2">
      <c r="A910" s="16" t="str">
        <f>IFERROR(INDEX(Sheet1!F:F,MATCH(ROWS($1:909),$L:$L,0)),"")</f>
        <v>successful</v>
      </c>
      <c r="B910" s="15">
        <f>IFERROR(INDEX(Sheet1!L:L,MATCH(ROWS($1:909),$L:$L,0)),"")</f>
        <v>1513</v>
      </c>
      <c r="D910" s="17" t="str">
        <f>IFERROR(INDEX(Sheet1!F:F,MATCH(ROWS($1:909),$M:$M,0)),"")</f>
        <v>failed</v>
      </c>
      <c r="E910">
        <f>IFERROR(INDEX(Sheet1!L:L,MATCH(ROWS($1:909),$M:$M,0)),"")</f>
        <v>0</v>
      </c>
      <c r="L910" t="str">
        <f>IF(ISNA(MATCH(Sheet1!F910,{"successful"},0)),"-",MAX(Sheet6!L$1:L909)+1)</f>
        <v>-</v>
      </c>
      <c r="M910">
        <f>IF(ISNA(MATCH(Sheet1!F910,{"failed","canceled"},0)),"-",MAX(Sheet6!M$1:M909)+1)</f>
        <v>449</v>
      </c>
    </row>
    <row r="911" spans="1:13" ht="16" x14ac:dyDescent="0.2">
      <c r="A911" s="16" t="str">
        <f>IFERROR(INDEX(Sheet1!F:F,MATCH(ROWS($1:910),$L:$L,0)),"")</f>
        <v>successful</v>
      </c>
      <c r="B911" s="15">
        <f>IFERROR(INDEX(Sheet1!L:L,MATCH(ROWS($1:910),$L:$L,0)),"")</f>
        <v>405</v>
      </c>
      <c r="D911" s="17" t="str">
        <f>IFERROR(INDEX(Sheet1!F:F,MATCH(ROWS($1:910),$M:$M,0)),"")</f>
        <v>failed</v>
      </c>
      <c r="E911">
        <f>IFERROR(INDEX(Sheet1!L:L,MATCH(ROWS($1:910),$M:$M,0)),"")</f>
        <v>4</v>
      </c>
      <c r="L911" t="str">
        <f>IF(ISNA(MATCH(Sheet1!F911,{"successful"},0)),"-",MAX(Sheet6!L$1:L910)+1)</f>
        <v>-</v>
      </c>
      <c r="M911">
        <f>IF(ISNA(MATCH(Sheet1!F911,{"failed","canceled"},0)),"-",MAX(Sheet6!M$1:M910)+1)</f>
        <v>450</v>
      </c>
    </row>
    <row r="912" spans="1:13" ht="16" x14ac:dyDescent="0.2">
      <c r="A912" s="16" t="str">
        <f>IFERROR(INDEX(Sheet1!F:F,MATCH(ROWS($1:911),$L:$L,0)),"")</f>
        <v>successful</v>
      </c>
      <c r="B912" s="15">
        <f>IFERROR(INDEX(Sheet1!L:L,MATCH(ROWS($1:911),$L:$L,0)),"")</f>
        <v>510</v>
      </c>
      <c r="D912" s="17" t="str">
        <f>IFERROR(INDEX(Sheet1!F:F,MATCH(ROWS($1:911),$M:$M,0)),"")</f>
        <v>failed</v>
      </c>
      <c r="E912">
        <f>IFERROR(INDEX(Sheet1!L:L,MATCH(ROWS($1:911),$M:$M,0)),"")</f>
        <v>1</v>
      </c>
      <c r="L912" t="str">
        <f>IF(ISNA(MATCH(Sheet1!F912,{"successful"},0)),"-",MAX(Sheet6!L$1:L911)+1)</f>
        <v>-</v>
      </c>
      <c r="M912">
        <f>IF(ISNA(MATCH(Sheet1!F912,{"failed","canceled"},0)),"-",MAX(Sheet6!M$1:M911)+1)</f>
        <v>451</v>
      </c>
    </row>
    <row r="913" spans="1:13" ht="16" x14ac:dyDescent="0.2">
      <c r="A913" s="16" t="str">
        <f>IFERROR(INDEX(Sheet1!F:F,MATCH(ROWS($1:912),$L:$L,0)),"")</f>
        <v>successful</v>
      </c>
      <c r="B913" s="15">
        <f>IFERROR(INDEX(Sheet1!L:L,MATCH(ROWS($1:912),$L:$L,0)),"")</f>
        <v>1887</v>
      </c>
      <c r="D913" s="17" t="str">
        <f>IFERROR(INDEX(Sheet1!F:F,MATCH(ROWS($1:912),$M:$M,0)),"")</f>
        <v>failed</v>
      </c>
      <c r="E913">
        <f>IFERROR(INDEX(Sheet1!L:L,MATCH(ROWS($1:912),$M:$M,0)),"")</f>
        <v>2</v>
      </c>
      <c r="L913" t="str">
        <f>IF(ISNA(MATCH(Sheet1!F913,{"successful"},0)),"-",MAX(Sheet6!L$1:L912)+1)</f>
        <v>-</v>
      </c>
      <c r="M913">
        <f>IF(ISNA(MATCH(Sheet1!F913,{"failed","canceled"},0)),"-",MAX(Sheet6!M$1:M912)+1)</f>
        <v>452</v>
      </c>
    </row>
    <row r="914" spans="1:13" ht="16" x14ac:dyDescent="0.2">
      <c r="A914" s="16" t="str">
        <f>IFERROR(INDEX(Sheet1!F:F,MATCH(ROWS($1:913),$L:$L,0)),"")</f>
        <v>successful</v>
      </c>
      <c r="B914" s="15">
        <f>IFERROR(INDEX(Sheet1!L:L,MATCH(ROWS($1:913),$L:$L,0)),"")</f>
        <v>701</v>
      </c>
      <c r="D914" s="17" t="str">
        <f>IFERROR(INDEX(Sheet1!F:F,MATCH(ROWS($1:913),$M:$M,0)),"")</f>
        <v>failed</v>
      </c>
      <c r="E914">
        <f>IFERROR(INDEX(Sheet1!L:L,MATCH(ROWS($1:913),$M:$M,0)),"")</f>
        <v>0</v>
      </c>
      <c r="L914" t="str">
        <f>IF(ISNA(MATCH(Sheet1!F914,{"successful"},0)),"-",MAX(Sheet6!L$1:L913)+1)</f>
        <v>-</v>
      </c>
      <c r="M914">
        <f>IF(ISNA(MATCH(Sheet1!F914,{"failed","canceled"},0)),"-",MAX(Sheet6!M$1:M913)+1)</f>
        <v>453</v>
      </c>
    </row>
    <row r="915" spans="1:13" ht="16" x14ac:dyDescent="0.2">
      <c r="A915" s="16" t="str">
        <f>IFERROR(INDEX(Sheet1!F:F,MATCH(ROWS($1:914),$L:$L,0)),"")</f>
        <v>successful</v>
      </c>
      <c r="B915" s="15">
        <f>IFERROR(INDEX(Sheet1!L:L,MATCH(ROWS($1:914),$L:$L,0)),"")</f>
        <v>3863</v>
      </c>
      <c r="D915" s="17" t="str">
        <f>IFERROR(INDEX(Sheet1!F:F,MATCH(ROWS($1:914),$M:$M,0)),"")</f>
        <v>failed</v>
      </c>
      <c r="E915">
        <f>IFERROR(INDEX(Sheet1!L:L,MATCH(ROWS($1:914),$M:$M,0)),"")</f>
        <v>1</v>
      </c>
      <c r="L915" t="str">
        <f>IF(ISNA(MATCH(Sheet1!F915,{"successful"},0)),"-",MAX(Sheet6!L$1:L914)+1)</f>
        <v>-</v>
      </c>
      <c r="M915">
        <f>IF(ISNA(MATCH(Sheet1!F915,{"failed","canceled"},0)),"-",MAX(Sheet6!M$1:M914)+1)</f>
        <v>454</v>
      </c>
    </row>
    <row r="916" spans="1:13" ht="16" x14ac:dyDescent="0.2">
      <c r="A916" s="16" t="str">
        <f>IFERROR(INDEX(Sheet1!F:F,MATCH(ROWS($1:915),$L:$L,0)),"")</f>
        <v>successful</v>
      </c>
      <c r="B916" s="15">
        <f>IFERROR(INDEX(Sheet1!L:L,MATCH(ROWS($1:915),$L:$L,0)),"")</f>
        <v>238</v>
      </c>
      <c r="D916" s="17" t="str">
        <f>IFERROR(INDEX(Sheet1!F:F,MATCH(ROWS($1:915),$M:$M,0)),"")</f>
        <v>failed</v>
      </c>
      <c r="E916">
        <f>IFERROR(INDEX(Sheet1!L:L,MATCH(ROWS($1:915),$M:$M,0)),"")</f>
        <v>17</v>
      </c>
      <c r="L916" t="str">
        <f>IF(ISNA(MATCH(Sheet1!F916,{"successful"},0)),"-",MAX(Sheet6!L$1:L915)+1)</f>
        <v>-</v>
      </c>
      <c r="M916">
        <f>IF(ISNA(MATCH(Sheet1!F916,{"failed","canceled"},0)),"-",MAX(Sheet6!M$1:M915)+1)</f>
        <v>455</v>
      </c>
    </row>
    <row r="917" spans="1:13" ht="16" x14ac:dyDescent="0.2">
      <c r="A917" s="16" t="str">
        <f>IFERROR(INDEX(Sheet1!F:F,MATCH(ROWS($1:916),$L:$L,0)),"")</f>
        <v>successful</v>
      </c>
      <c r="B917" s="15">
        <f>IFERROR(INDEX(Sheet1!L:L,MATCH(ROWS($1:916),$L:$L,0)),"")</f>
        <v>2051</v>
      </c>
      <c r="D917" s="17" t="str">
        <f>IFERROR(INDEX(Sheet1!F:F,MATCH(ROWS($1:916),$M:$M,0)),"")</f>
        <v>failed</v>
      </c>
      <c r="E917">
        <f>IFERROR(INDEX(Sheet1!L:L,MATCH(ROWS($1:916),$M:$M,0)),"")</f>
        <v>2</v>
      </c>
      <c r="L917" t="str">
        <f>IF(ISNA(MATCH(Sheet1!F917,{"successful"},0)),"-",MAX(Sheet6!L$1:L916)+1)</f>
        <v>-</v>
      </c>
      <c r="M917">
        <f>IF(ISNA(MATCH(Sheet1!F917,{"failed","canceled"},0)),"-",MAX(Sheet6!M$1:M916)+1)</f>
        <v>456</v>
      </c>
    </row>
    <row r="918" spans="1:13" ht="16" x14ac:dyDescent="0.2">
      <c r="A918" s="16" t="str">
        <f>IFERROR(INDEX(Sheet1!F:F,MATCH(ROWS($1:917),$L:$L,0)),"")</f>
        <v>successful</v>
      </c>
      <c r="B918" s="15">
        <f>IFERROR(INDEX(Sheet1!L:L,MATCH(ROWS($1:917),$L:$L,0)),"")</f>
        <v>402</v>
      </c>
      <c r="D918" s="17" t="str">
        <f>IFERROR(INDEX(Sheet1!F:F,MATCH(ROWS($1:917),$M:$M,0)),"")</f>
        <v>failed</v>
      </c>
      <c r="E918">
        <f>IFERROR(INDEX(Sheet1!L:L,MATCH(ROWS($1:917),$M:$M,0)),"")</f>
        <v>3</v>
      </c>
      <c r="L918" t="str">
        <f>IF(ISNA(MATCH(Sheet1!F918,{"successful"},0)),"-",MAX(Sheet6!L$1:L917)+1)</f>
        <v>-</v>
      </c>
      <c r="M918">
        <f>IF(ISNA(MATCH(Sheet1!F918,{"failed","canceled"},0)),"-",MAX(Sheet6!M$1:M917)+1)</f>
        <v>457</v>
      </c>
    </row>
    <row r="919" spans="1:13" ht="16" x14ac:dyDescent="0.2">
      <c r="A919" s="16" t="str">
        <f>IFERROR(INDEX(Sheet1!F:F,MATCH(ROWS($1:918),$L:$L,0)),"")</f>
        <v>successful</v>
      </c>
      <c r="B919" s="15">
        <f>IFERROR(INDEX(Sheet1!L:L,MATCH(ROWS($1:918),$L:$L,0)),"")</f>
        <v>253</v>
      </c>
      <c r="D919" s="17" t="str">
        <f>IFERROR(INDEX(Sheet1!F:F,MATCH(ROWS($1:918),$M:$M,0)),"")</f>
        <v>failed</v>
      </c>
      <c r="E919">
        <f>IFERROR(INDEX(Sheet1!L:L,MATCH(ROWS($1:918),$M:$M,0)),"")</f>
        <v>41</v>
      </c>
      <c r="L919" t="str">
        <f>IF(ISNA(MATCH(Sheet1!F919,{"successful"},0)),"-",MAX(Sheet6!L$1:L918)+1)</f>
        <v>-</v>
      </c>
      <c r="M919">
        <f>IF(ISNA(MATCH(Sheet1!F919,{"failed","canceled"},0)),"-",MAX(Sheet6!M$1:M918)+1)</f>
        <v>458</v>
      </c>
    </row>
    <row r="920" spans="1:13" ht="16" x14ac:dyDescent="0.2">
      <c r="A920" s="16" t="str">
        <f>IFERROR(INDEX(Sheet1!F:F,MATCH(ROWS($1:919),$L:$L,0)),"")</f>
        <v>successful</v>
      </c>
      <c r="B920" s="15">
        <f>IFERROR(INDEX(Sheet1!L:L,MATCH(ROWS($1:919),$L:$L,0)),"")</f>
        <v>473</v>
      </c>
      <c r="D920" s="17" t="str">
        <f>IFERROR(INDEX(Sheet1!F:F,MATCH(ROWS($1:919),$M:$M,0)),"")</f>
        <v>failed</v>
      </c>
      <c r="E920">
        <f>IFERROR(INDEX(Sheet1!L:L,MATCH(ROWS($1:919),$M:$M,0)),"")</f>
        <v>2</v>
      </c>
      <c r="L920" t="str">
        <f>IF(ISNA(MATCH(Sheet1!F920,{"successful"},0)),"-",MAX(Sheet6!L$1:L919)+1)</f>
        <v>-</v>
      </c>
      <c r="M920">
        <f>IF(ISNA(MATCH(Sheet1!F920,{"failed","canceled"},0)),"-",MAX(Sheet6!M$1:M919)+1)</f>
        <v>459</v>
      </c>
    </row>
    <row r="921" spans="1:13" ht="16" x14ac:dyDescent="0.2">
      <c r="A921" s="16" t="str">
        <f>IFERROR(INDEX(Sheet1!F:F,MATCH(ROWS($1:920),$L:$L,0)),"")</f>
        <v>successful</v>
      </c>
      <c r="B921" s="15">
        <f>IFERROR(INDEX(Sheet1!L:L,MATCH(ROWS($1:920),$L:$L,0)),"")</f>
        <v>821</v>
      </c>
      <c r="D921" s="17" t="str">
        <f>IFERROR(INDEX(Sheet1!F:F,MATCH(ROWS($1:920),$M:$M,0)),"")</f>
        <v>failed</v>
      </c>
      <c r="E921">
        <f>IFERROR(INDEX(Sheet1!L:L,MATCH(ROWS($1:920),$M:$M,0)),"")</f>
        <v>3</v>
      </c>
      <c r="L921" t="str">
        <f>IF(ISNA(MATCH(Sheet1!F921,{"successful"},0)),"-",MAX(Sheet6!L$1:L920)+1)</f>
        <v>-</v>
      </c>
      <c r="M921">
        <f>IF(ISNA(MATCH(Sheet1!F921,{"failed","canceled"},0)),"-",MAX(Sheet6!M$1:M920)+1)</f>
        <v>460</v>
      </c>
    </row>
    <row r="922" spans="1:13" ht="16" x14ac:dyDescent="0.2">
      <c r="A922" s="16" t="str">
        <f>IFERROR(INDEX(Sheet1!F:F,MATCH(ROWS($1:921),$L:$L,0)),"")</f>
        <v>successful</v>
      </c>
      <c r="B922" s="15">
        <f>IFERROR(INDEX(Sheet1!L:L,MATCH(ROWS($1:921),$L:$L,0)),"")</f>
        <v>388</v>
      </c>
      <c r="D922" s="17" t="str">
        <f>IFERROR(INDEX(Sheet1!F:F,MATCH(ROWS($1:921),$M:$M,0)),"")</f>
        <v>failed</v>
      </c>
      <c r="E922">
        <f>IFERROR(INDEX(Sheet1!L:L,MATCH(ROWS($1:921),$M:$M,0)),"")</f>
        <v>8</v>
      </c>
      <c r="L922" t="str">
        <f>IF(ISNA(MATCH(Sheet1!F922,{"successful"},0)),"-",MAX(Sheet6!L$1:L921)+1)</f>
        <v>-</v>
      </c>
      <c r="M922">
        <f>IF(ISNA(MATCH(Sheet1!F922,{"failed","canceled"},0)),"-",MAX(Sheet6!M$1:M921)+1)</f>
        <v>461</v>
      </c>
    </row>
    <row r="923" spans="1:13" ht="16" x14ac:dyDescent="0.2">
      <c r="A923" s="16" t="str">
        <f>IFERROR(INDEX(Sheet1!F:F,MATCH(ROWS($1:922),$L:$L,0)),"")</f>
        <v>successful</v>
      </c>
      <c r="B923" s="15">
        <f>IFERROR(INDEX(Sheet1!L:L,MATCH(ROWS($1:922),$L:$L,0)),"")</f>
        <v>813</v>
      </c>
      <c r="D923" s="17" t="str">
        <f>IFERROR(INDEX(Sheet1!F:F,MATCH(ROWS($1:922),$M:$M,0)),"")</f>
        <v>failed</v>
      </c>
      <c r="E923">
        <f>IFERROR(INDEX(Sheet1!L:L,MATCH(ROWS($1:922),$M:$M,0)),"")</f>
        <v>0</v>
      </c>
      <c r="L923" t="str">
        <f>IF(ISNA(MATCH(Sheet1!F923,{"successful"},0)),"-",MAX(Sheet6!L$1:L922)+1)</f>
        <v>-</v>
      </c>
      <c r="M923">
        <f>IF(ISNA(MATCH(Sheet1!F923,{"failed","canceled"},0)),"-",MAX(Sheet6!M$1:M922)+1)</f>
        <v>462</v>
      </c>
    </row>
    <row r="924" spans="1:13" ht="16" x14ac:dyDescent="0.2">
      <c r="A924" s="16" t="str">
        <f>IFERROR(INDEX(Sheet1!F:F,MATCH(ROWS($1:923),$L:$L,0)),"")</f>
        <v>successful</v>
      </c>
      <c r="B924" s="15">
        <f>IFERROR(INDEX(Sheet1!L:L,MATCH(ROWS($1:923),$L:$L,0)),"")</f>
        <v>1945</v>
      </c>
      <c r="D924" s="17" t="str">
        <f>IFERROR(INDEX(Sheet1!F:F,MATCH(ROWS($1:923),$M:$M,0)),"")</f>
        <v>failed</v>
      </c>
      <c r="E924">
        <f>IFERROR(INDEX(Sheet1!L:L,MATCH(ROWS($1:923),$M:$M,0)),"")</f>
        <v>1</v>
      </c>
      <c r="L924" t="str">
        <f>IF(ISNA(MATCH(Sheet1!F924,{"successful"},0)),"-",MAX(Sheet6!L$1:L923)+1)</f>
        <v>-</v>
      </c>
      <c r="M924">
        <f>IF(ISNA(MATCH(Sheet1!F924,{"failed","canceled"},0)),"-",MAX(Sheet6!M$1:M923)+1)</f>
        <v>463</v>
      </c>
    </row>
    <row r="925" spans="1:13" ht="16" x14ac:dyDescent="0.2">
      <c r="A925" s="16" t="str">
        <f>IFERROR(INDEX(Sheet1!F:F,MATCH(ROWS($1:924),$L:$L,0)),"")</f>
        <v>successful</v>
      </c>
      <c r="B925" s="15">
        <f>IFERROR(INDEX(Sheet1!L:L,MATCH(ROWS($1:924),$L:$L,0)),"")</f>
        <v>1637</v>
      </c>
      <c r="D925" s="17" t="str">
        <f>IFERROR(INDEX(Sheet1!F:F,MATCH(ROWS($1:924),$M:$M,0)),"")</f>
        <v>failed</v>
      </c>
      <c r="E925">
        <f>IFERROR(INDEX(Sheet1!L:L,MATCH(ROWS($1:924),$M:$M,0)),"")</f>
        <v>3</v>
      </c>
      <c r="L925" t="str">
        <f>IF(ISNA(MATCH(Sheet1!F925,{"successful"},0)),"-",MAX(Sheet6!L$1:L924)+1)</f>
        <v>-</v>
      </c>
      <c r="M925">
        <f>IF(ISNA(MATCH(Sheet1!F925,{"failed","canceled"},0)),"-",MAX(Sheet6!M$1:M924)+1)</f>
        <v>464</v>
      </c>
    </row>
    <row r="926" spans="1:13" ht="16" x14ac:dyDescent="0.2">
      <c r="A926" s="16" t="str">
        <f>IFERROR(INDEX(Sheet1!F:F,MATCH(ROWS($1:925),$L:$L,0)),"")</f>
        <v>successful</v>
      </c>
      <c r="B926" s="15">
        <f>IFERROR(INDEX(Sheet1!L:L,MATCH(ROWS($1:925),$L:$L,0)),"")</f>
        <v>1375</v>
      </c>
      <c r="D926" s="17" t="str">
        <f>IFERROR(INDEX(Sheet1!F:F,MATCH(ROWS($1:925),$M:$M,0)),"")</f>
        <v>failed</v>
      </c>
      <c r="E926">
        <f>IFERROR(INDEX(Sheet1!L:L,MATCH(ROWS($1:925),$M:$M,0)),"")</f>
        <v>4</v>
      </c>
      <c r="L926" t="str">
        <f>IF(ISNA(MATCH(Sheet1!F926,{"successful"},0)),"-",MAX(Sheet6!L$1:L925)+1)</f>
        <v>-</v>
      </c>
      <c r="M926">
        <f>IF(ISNA(MATCH(Sheet1!F926,{"failed","canceled"},0)),"-",MAX(Sheet6!M$1:M925)+1)</f>
        <v>465</v>
      </c>
    </row>
    <row r="927" spans="1:13" ht="16" x14ac:dyDescent="0.2">
      <c r="A927" s="16" t="str">
        <f>IFERROR(INDEX(Sheet1!F:F,MATCH(ROWS($1:926),$L:$L,0)),"")</f>
        <v>successful</v>
      </c>
      <c r="B927" s="15">
        <f>IFERROR(INDEX(Sheet1!L:L,MATCH(ROWS($1:926),$L:$L,0)),"")</f>
        <v>17</v>
      </c>
      <c r="D927" s="17" t="str">
        <f>IFERROR(INDEX(Sheet1!F:F,MATCH(ROWS($1:926),$M:$M,0)),"")</f>
        <v>failed</v>
      </c>
      <c r="E927">
        <f>IFERROR(INDEX(Sheet1!L:L,MATCH(ROWS($1:926),$M:$M,0)),"")</f>
        <v>9</v>
      </c>
      <c r="L927" t="str">
        <f>IF(ISNA(MATCH(Sheet1!F927,{"successful"},0)),"-",MAX(Sheet6!L$1:L926)+1)</f>
        <v>-</v>
      </c>
      <c r="M927">
        <f>IF(ISNA(MATCH(Sheet1!F927,{"failed","canceled"},0)),"-",MAX(Sheet6!M$1:M926)+1)</f>
        <v>466</v>
      </c>
    </row>
    <row r="928" spans="1:13" ht="16" x14ac:dyDescent="0.2">
      <c r="A928" s="16" t="str">
        <f>IFERROR(INDEX(Sheet1!F:F,MATCH(ROWS($1:927),$L:$L,0)),"")</f>
        <v>successful</v>
      </c>
      <c r="B928" s="15">
        <f>IFERROR(INDEX(Sheet1!L:L,MATCH(ROWS($1:927),$L:$L,0)),"")</f>
        <v>354</v>
      </c>
      <c r="D928" s="17" t="str">
        <f>IFERROR(INDEX(Sheet1!F:F,MATCH(ROWS($1:927),$M:$M,0)),"")</f>
        <v>failed</v>
      </c>
      <c r="E928">
        <f>IFERROR(INDEX(Sheet1!L:L,MATCH(ROWS($1:927),$M:$M,0)),"")</f>
        <v>16</v>
      </c>
      <c r="L928" t="str">
        <f>IF(ISNA(MATCH(Sheet1!F928,{"successful"},0)),"-",MAX(Sheet6!L$1:L927)+1)</f>
        <v>-</v>
      </c>
      <c r="M928">
        <f>IF(ISNA(MATCH(Sheet1!F928,{"failed","canceled"},0)),"-",MAX(Sheet6!M$1:M927)+1)</f>
        <v>467</v>
      </c>
    </row>
    <row r="929" spans="1:13" ht="16" x14ac:dyDescent="0.2">
      <c r="A929" s="16" t="str">
        <f>IFERROR(INDEX(Sheet1!F:F,MATCH(ROWS($1:928),$L:$L,0)),"")</f>
        <v>successful</v>
      </c>
      <c r="B929" s="15">
        <f>IFERROR(INDEX(Sheet1!L:L,MATCH(ROWS($1:928),$L:$L,0)),"")</f>
        <v>191</v>
      </c>
      <c r="D929" s="17" t="str">
        <f>IFERROR(INDEX(Sheet1!F:F,MATCH(ROWS($1:928),$M:$M,0)),"")</f>
        <v>failed</v>
      </c>
      <c r="E929">
        <f>IFERROR(INDEX(Sheet1!L:L,MATCH(ROWS($1:928),$M:$M,0)),"")</f>
        <v>1</v>
      </c>
      <c r="L929" t="str">
        <f>IF(ISNA(MATCH(Sheet1!F929,{"successful"},0)),"-",MAX(Sheet6!L$1:L928)+1)</f>
        <v>-</v>
      </c>
      <c r="M929">
        <f>IF(ISNA(MATCH(Sheet1!F929,{"failed","canceled"},0)),"-",MAX(Sheet6!M$1:M928)+1)</f>
        <v>468</v>
      </c>
    </row>
    <row r="930" spans="1:13" ht="16" x14ac:dyDescent="0.2">
      <c r="A930" s="16" t="str">
        <f>IFERROR(INDEX(Sheet1!F:F,MATCH(ROWS($1:929),$L:$L,0)),"")</f>
        <v>successful</v>
      </c>
      <c r="B930" s="15">
        <f>IFERROR(INDEX(Sheet1!L:L,MATCH(ROWS($1:929),$L:$L,0)),"")</f>
        <v>303</v>
      </c>
      <c r="D930" s="17" t="str">
        <f>IFERROR(INDEX(Sheet1!F:F,MATCH(ROWS($1:929),$M:$M,0)),"")</f>
        <v>failed</v>
      </c>
      <c r="E930">
        <f>IFERROR(INDEX(Sheet1!L:L,MATCH(ROWS($1:929),$M:$M,0)),"")</f>
        <v>7</v>
      </c>
      <c r="L930" t="str">
        <f>IF(ISNA(MATCH(Sheet1!F930,{"successful"},0)),"-",MAX(Sheet6!L$1:L929)+1)</f>
        <v>-</v>
      </c>
      <c r="M930">
        <f>IF(ISNA(MATCH(Sheet1!F930,{"failed","canceled"},0)),"-",MAX(Sheet6!M$1:M929)+1)</f>
        <v>469</v>
      </c>
    </row>
    <row r="931" spans="1:13" ht="16" x14ac:dyDescent="0.2">
      <c r="A931" s="16" t="str">
        <f>IFERROR(INDEX(Sheet1!F:F,MATCH(ROWS($1:930),$L:$L,0)),"")</f>
        <v>successful</v>
      </c>
      <c r="B931" s="15">
        <f>IFERROR(INDEX(Sheet1!L:L,MATCH(ROWS($1:930),$L:$L,0)),"")</f>
        <v>137</v>
      </c>
      <c r="D931" s="17" t="str">
        <f>IFERROR(INDEX(Sheet1!F:F,MATCH(ROWS($1:930),$M:$M,0)),"")</f>
        <v>failed</v>
      </c>
      <c r="E931">
        <f>IFERROR(INDEX(Sheet1!L:L,MATCH(ROWS($1:930),$M:$M,0)),"")</f>
        <v>0</v>
      </c>
      <c r="L931" t="str">
        <f>IF(ISNA(MATCH(Sheet1!F931,{"successful"},0)),"-",MAX(Sheet6!L$1:L930)+1)</f>
        <v>-</v>
      </c>
      <c r="M931">
        <f>IF(ISNA(MATCH(Sheet1!F931,{"failed","canceled"},0)),"-",MAX(Sheet6!M$1:M930)+1)</f>
        <v>470</v>
      </c>
    </row>
    <row r="932" spans="1:13" ht="16" x14ac:dyDescent="0.2">
      <c r="A932" s="16" t="str">
        <f>IFERROR(INDEX(Sheet1!F:F,MATCH(ROWS($1:931),$L:$L,0)),"")</f>
        <v>successful</v>
      </c>
      <c r="B932" s="15">
        <f>IFERROR(INDEX(Sheet1!L:L,MATCH(ROWS($1:931),$L:$L,0)),"")</f>
        <v>41</v>
      </c>
      <c r="D932" s="17" t="str">
        <f>IFERROR(INDEX(Sheet1!F:F,MATCH(ROWS($1:931),$M:$M,0)),"")</f>
        <v>failed</v>
      </c>
      <c r="E932">
        <f>IFERROR(INDEX(Sheet1!L:L,MATCH(ROWS($1:931),$M:$M,0)),"")</f>
        <v>0</v>
      </c>
      <c r="L932" t="str">
        <f>IF(ISNA(MATCH(Sheet1!F932,{"successful"},0)),"-",MAX(Sheet6!L$1:L931)+1)</f>
        <v>-</v>
      </c>
      <c r="M932">
        <f>IF(ISNA(MATCH(Sheet1!F932,{"failed","canceled"},0)),"-",MAX(Sheet6!M$1:M931)+1)</f>
        <v>471</v>
      </c>
    </row>
    <row r="933" spans="1:13" ht="16" x14ac:dyDescent="0.2">
      <c r="A933" s="16" t="str">
        <f>IFERROR(INDEX(Sheet1!F:F,MATCH(ROWS($1:932),$L:$L,0)),"")</f>
        <v>successful</v>
      </c>
      <c r="B933" s="15">
        <f>IFERROR(INDEX(Sheet1!L:L,MATCH(ROWS($1:932),$L:$L,0)),"")</f>
        <v>398</v>
      </c>
      <c r="D933" s="17" t="str">
        <f>IFERROR(INDEX(Sheet1!F:F,MATCH(ROWS($1:932),$M:$M,0)),"")</f>
        <v>failed</v>
      </c>
      <c r="E933">
        <f>IFERROR(INDEX(Sheet1!L:L,MATCH(ROWS($1:932),$M:$M,0)),"")</f>
        <v>0</v>
      </c>
      <c r="L933" t="str">
        <f>IF(ISNA(MATCH(Sheet1!F933,{"successful"},0)),"-",MAX(Sheet6!L$1:L932)+1)</f>
        <v>-</v>
      </c>
      <c r="M933">
        <f>IF(ISNA(MATCH(Sheet1!F933,{"failed","canceled"},0)),"-",MAX(Sheet6!M$1:M932)+1)</f>
        <v>472</v>
      </c>
    </row>
    <row r="934" spans="1:13" ht="16" x14ac:dyDescent="0.2">
      <c r="A934" s="16" t="str">
        <f>IFERROR(INDEX(Sheet1!F:F,MATCH(ROWS($1:933),$L:$L,0)),"")</f>
        <v>successful</v>
      </c>
      <c r="B934" s="15">
        <f>IFERROR(INDEX(Sheet1!L:L,MATCH(ROWS($1:933),$L:$L,0)),"")</f>
        <v>1737</v>
      </c>
      <c r="D934" s="17" t="str">
        <f>IFERROR(INDEX(Sheet1!F:F,MATCH(ROWS($1:933),$M:$M,0)),"")</f>
        <v>failed</v>
      </c>
      <c r="E934">
        <f>IFERROR(INDEX(Sheet1!L:L,MATCH(ROWS($1:933),$M:$M,0)),"")</f>
        <v>0</v>
      </c>
      <c r="L934" t="str">
        <f>IF(ISNA(MATCH(Sheet1!F934,{"successful"},0)),"-",MAX(Sheet6!L$1:L933)+1)</f>
        <v>-</v>
      </c>
      <c r="M934">
        <f>IF(ISNA(MATCH(Sheet1!F934,{"failed","canceled"},0)),"-",MAX(Sheet6!M$1:M933)+1)</f>
        <v>473</v>
      </c>
    </row>
    <row r="935" spans="1:13" ht="16" x14ac:dyDescent="0.2">
      <c r="A935" s="16" t="str">
        <f>IFERROR(INDEX(Sheet1!F:F,MATCH(ROWS($1:934),$L:$L,0)),"")</f>
        <v>successful</v>
      </c>
      <c r="B935" s="15">
        <f>IFERROR(INDEX(Sheet1!L:L,MATCH(ROWS($1:934),$L:$L,0)),"")</f>
        <v>971</v>
      </c>
      <c r="D935" s="17" t="str">
        <f>IFERROR(INDEX(Sheet1!F:F,MATCH(ROWS($1:934),$M:$M,0)),"")</f>
        <v>failed</v>
      </c>
      <c r="E935">
        <f>IFERROR(INDEX(Sheet1!L:L,MATCH(ROWS($1:934),$M:$M,0)),"")</f>
        <v>0</v>
      </c>
      <c r="L935" t="str">
        <f>IF(ISNA(MATCH(Sheet1!F935,{"successful"},0)),"-",MAX(Sheet6!L$1:L934)+1)</f>
        <v>-</v>
      </c>
      <c r="M935">
        <f>IF(ISNA(MATCH(Sheet1!F935,{"failed","canceled"},0)),"-",MAX(Sheet6!M$1:M934)+1)</f>
        <v>474</v>
      </c>
    </row>
    <row r="936" spans="1:13" ht="16" x14ac:dyDescent="0.2">
      <c r="A936" s="16" t="str">
        <f>IFERROR(INDEX(Sheet1!F:F,MATCH(ROWS($1:935),$L:$L,0)),"")</f>
        <v>successful</v>
      </c>
      <c r="B936" s="15">
        <f>IFERROR(INDEX(Sheet1!L:L,MATCH(ROWS($1:935),$L:$L,0)),"")</f>
        <v>183</v>
      </c>
      <c r="D936" s="17" t="str">
        <f>IFERROR(INDEX(Sheet1!F:F,MATCH(ROWS($1:935),$M:$M,0)),"")</f>
        <v>failed</v>
      </c>
      <c r="E936">
        <f>IFERROR(INDEX(Sheet1!L:L,MATCH(ROWS($1:935),$M:$M,0)),"")</f>
        <v>1</v>
      </c>
      <c r="L936" t="str">
        <f>IF(ISNA(MATCH(Sheet1!F936,{"successful"},0)),"-",MAX(Sheet6!L$1:L935)+1)</f>
        <v>-</v>
      </c>
      <c r="M936">
        <f>IF(ISNA(MATCH(Sheet1!F936,{"failed","canceled"},0)),"-",MAX(Sheet6!M$1:M935)+1)</f>
        <v>475</v>
      </c>
    </row>
    <row r="937" spans="1:13" ht="16" x14ac:dyDescent="0.2">
      <c r="A937" s="16" t="str">
        <f>IFERROR(INDEX(Sheet1!F:F,MATCH(ROWS($1:936),$L:$L,0)),"")</f>
        <v>successful</v>
      </c>
      <c r="B937" s="15">
        <f>IFERROR(INDEX(Sheet1!L:L,MATCH(ROWS($1:936),$L:$L,0)),"")</f>
        <v>4562</v>
      </c>
      <c r="D937" s="17" t="str">
        <f>IFERROR(INDEX(Sheet1!F:F,MATCH(ROWS($1:936),$M:$M,0)),"")</f>
        <v>failed</v>
      </c>
      <c r="E937">
        <f>IFERROR(INDEX(Sheet1!L:L,MATCH(ROWS($1:936),$M:$M,0)),"")</f>
        <v>2</v>
      </c>
      <c r="L937" t="str">
        <f>IF(ISNA(MATCH(Sheet1!F937,{"successful"},0)),"-",MAX(Sheet6!L$1:L936)+1)</f>
        <v>-</v>
      </c>
      <c r="M937">
        <f>IF(ISNA(MATCH(Sheet1!F937,{"failed","canceled"},0)),"-",MAX(Sheet6!M$1:M936)+1)</f>
        <v>476</v>
      </c>
    </row>
    <row r="938" spans="1:13" ht="16" x14ac:dyDescent="0.2">
      <c r="A938" s="16" t="str">
        <f>IFERROR(INDEX(Sheet1!F:F,MATCH(ROWS($1:937),$L:$L,0)),"")</f>
        <v>successful</v>
      </c>
      <c r="B938" s="15">
        <f>IFERROR(INDEX(Sheet1!L:L,MATCH(ROWS($1:937),$L:$L,0)),"")</f>
        <v>26457</v>
      </c>
      <c r="D938" s="17" t="str">
        <f>IFERROR(INDEX(Sheet1!F:F,MATCH(ROWS($1:937),$M:$M,0)),"")</f>
        <v>failed</v>
      </c>
      <c r="E938">
        <f>IFERROR(INDEX(Sheet1!L:L,MATCH(ROWS($1:937),$M:$M,0)),"")</f>
        <v>1</v>
      </c>
      <c r="L938" t="str">
        <f>IF(ISNA(MATCH(Sheet1!F938,{"successful"},0)),"-",MAX(Sheet6!L$1:L937)+1)</f>
        <v>-</v>
      </c>
      <c r="M938">
        <f>IF(ISNA(MATCH(Sheet1!F938,{"failed","canceled"},0)),"-",MAX(Sheet6!M$1:M937)+1)</f>
        <v>477</v>
      </c>
    </row>
    <row r="939" spans="1:13" ht="16" x14ac:dyDescent="0.2">
      <c r="A939" s="16" t="str">
        <f>IFERROR(INDEX(Sheet1!F:F,MATCH(ROWS($1:938),$L:$L,0)),"")</f>
        <v>successful</v>
      </c>
      <c r="B939" s="15">
        <f>IFERROR(INDEX(Sheet1!L:L,MATCH(ROWS($1:938),$L:$L,0)),"")</f>
        <v>162</v>
      </c>
      <c r="D939" s="17" t="str">
        <f>IFERROR(INDEX(Sheet1!F:F,MATCH(ROWS($1:938),$M:$M,0)),"")</f>
        <v>failed</v>
      </c>
      <c r="E939">
        <f>IFERROR(INDEX(Sheet1!L:L,MATCH(ROWS($1:938),$M:$M,0)),"")</f>
        <v>15</v>
      </c>
      <c r="L939" t="str">
        <f>IF(ISNA(MATCH(Sheet1!F939,{"successful"},0)),"-",MAX(Sheet6!L$1:L938)+1)</f>
        <v>-</v>
      </c>
      <c r="M939">
        <f>IF(ISNA(MATCH(Sheet1!F939,{"failed","canceled"},0)),"-",MAX(Sheet6!M$1:M938)+1)</f>
        <v>478</v>
      </c>
    </row>
    <row r="940" spans="1:13" ht="16" x14ac:dyDescent="0.2">
      <c r="A940" s="16" t="str">
        <f>IFERROR(INDEX(Sheet1!F:F,MATCH(ROWS($1:939),$L:$L,0)),"")</f>
        <v>successful</v>
      </c>
      <c r="B940" s="15">
        <f>IFERROR(INDEX(Sheet1!L:L,MATCH(ROWS($1:939),$L:$L,0)),"")</f>
        <v>479</v>
      </c>
      <c r="D940" s="17" t="str">
        <f>IFERROR(INDEX(Sheet1!F:F,MATCH(ROWS($1:939),$M:$M,0)),"")</f>
        <v>failed</v>
      </c>
      <c r="E940">
        <f>IFERROR(INDEX(Sheet1!L:L,MATCH(ROWS($1:939),$M:$M,0)),"")</f>
        <v>1</v>
      </c>
      <c r="L940" t="str">
        <f>IF(ISNA(MATCH(Sheet1!F940,{"successful"},0)),"-",MAX(Sheet6!L$1:L939)+1)</f>
        <v>-</v>
      </c>
      <c r="M940">
        <f>IF(ISNA(MATCH(Sheet1!F940,{"failed","canceled"},0)),"-",MAX(Sheet6!M$1:M939)+1)</f>
        <v>479</v>
      </c>
    </row>
    <row r="941" spans="1:13" ht="16" x14ac:dyDescent="0.2">
      <c r="A941" s="16" t="str">
        <f>IFERROR(INDEX(Sheet1!F:F,MATCH(ROWS($1:940),$L:$L,0)),"")</f>
        <v>successful</v>
      </c>
      <c r="B941" s="15">
        <f>IFERROR(INDEX(Sheet1!L:L,MATCH(ROWS($1:940),$L:$L,0)),"")</f>
        <v>426</v>
      </c>
      <c r="D941" s="17" t="str">
        <f>IFERROR(INDEX(Sheet1!F:F,MATCH(ROWS($1:940),$M:$M,0)),"")</f>
        <v>failed</v>
      </c>
      <c r="E941">
        <f>IFERROR(INDEX(Sheet1!L:L,MATCH(ROWS($1:940),$M:$M,0)),"")</f>
        <v>1</v>
      </c>
      <c r="L941" t="str">
        <f>IF(ISNA(MATCH(Sheet1!F941,{"successful"},0)),"-",MAX(Sheet6!L$1:L940)+1)</f>
        <v>-</v>
      </c>
      <c r="M941">
        <f>IF(ISNA(MATCH(Sheet1!F941,{"failed","canceled"},0)),"-",MAX(Sheet6!M$1:M940)+1)</f>
        <v>480</v>
      </c>
    </row>
    <row r="942" spans="1:13" ht="16" x14ac:dyDescent="0.2">
      <c r="A942" s="16" t="str">
        <f>IFERROR(INDEX(Sheet1!F:F,MATCH(ROWS($1:941),$L:$L,0)),"")</f>
        <v>successful</v>
      </c>
      <c r="B942" s="15">
        <f>IFERROR(INDEX(Sheet1!L:L,MATCH(ROWS($1:941),$L:$L,0)),"")</f>
        <v>450</v>
      </c>
      <c r="D942" s="17" t="str">
        <f>IFERROR(INDEX(Sheet1!F:F,MATCH(ROWS($1:941),$M:$M,0)),"")</f>
        <v>failed</v>
      </c>
      <c r="E942">
        <f>IFERROR(INDEX(Sheet1!L:L,MATCH(ROWS($1:941),$M:$M,0)),"")</f>
        <v>0</v>
      </c>
      <c r="L942" t="str">
        <f>IF(ISNA(MATCH(Sheet1!F942,{"successful"},0)),"-",MAX(Sheet6!L$1:L941)+1)</f>
        <v>-</v>
      </c>
      <c r="M942">
        <f>IF(ISNA(MATCH(Sheet1!F942,{"failed","canceled"},0)),"-",MAX(Sheet6!M$1:M941)+1)</f>
        <v>481</v>
      </c>
    </row>
    <row r="943" spans="1:13" ht="16" x14ac:dyDescent="0.2">
      <c r="A943" s="16" t="str">
        <f>IFERROR(INDEX(Sheet1!F:F,MATCH(ROWS($1:942),$L:$L,0)),"")</f>
        <v>successful</v>
      </c>
      <c r="B943" s="15">
        <f>IFERROR(INDEX(Sheet1!L:L,MATCH(ROWS($1:942),$L:$L,0)),"")</f>
        <v>1780</v>
      </c>
      <c r="D943" s="17" t="str">
        <f>IFERROR(INDEX(Sheet1!F:F,MATCH(ROWS($1:942),$M:$M,0)),"")</f>
        <v>failed</v>
      </c>
      <c r="E943">
        <f>IFERROR(INDEX(Sheet1!L:L,MATCH(ROWS($1:942),$M:$M,0)),"")</f>
        <v>39</v>
      </c>
      <c r="L943" t="str">
        <f>IF(ISNA(MATCH(Sheet1!F943,{"successful"},0)),"-",MAX(Sheet6!L$1:L942)+1)</f>
        <v>-</v>
      </c>
      <c r="M943">
        <f>IF(ISNA(MATCH(Sheet1!F943,{"failed","canceled"},0)),"-",MAX(Sheet6!M$1:M942)+1)</f>
        <v>482</v>
      </c>
    </row>
    <row r="944" spans="1:13" ht="16" x14ac:dyDescent="0.2">
      <c r="A944" s="16" t="str">
        <f>IFERROR(INDEX(Sheet1!F:F,MATCH(ROWS($1:943),$L:$L,0)),"")</f>
        <v>successful</v>
      </c>
      <c r="B944" s="15">
        <f>IFERROR(INDEX(Sheet1!L:L,MATCH(ROWS($1:943),$L:$L,0)),"")</f>
        <v>122</v>
      </c>
      <c r="D944" s="17" t="str">
        <f>IFERROR(INDEX(Sheet1!F:F,MATCH(ROWS($1:943),$M:$M,0)),"")</f>
        <v>failed</v>
      </c>
      <c r="E944">
        <f>IFERROR(INDEX(Sheet1!L:L,MATCH(ROWS($1:943),$M:$M,0)),"")</f>
        <v>103</v>
      </c>
      <c r="L944" t="str">
        <f>IF(ISNA(MATCH(Sheet1!F944,{"successful"},0)),"-",MAX(Sheet6!L$1:L943)+1)</f>
        <v>-</v>
      </c>
      <c r="M944">
        <f>IF(ISNA(MATCH(Sheet1!F944,{"failed","canceled"},0)),"-",MAX(Sheet6!M$1:M943)+1)</f>
        <v>483</v>
      </c>
    </row>
    <row r="945" spans="1:13" ht="16" x14ac:dyDescent="0.2">
      <c r="A945" s="16" t="str">
        <f>IFERROR(INDEX(Sheet1!F:F,MATCH(ROWS($1:944),$L:$L,0)),"")</f>
        <v>successful</v>
      </c>
      <c r="B945" s="15">
        <f>IFERROR(INDEX(Sheet1!L:L,MATCH(ROWS($1:944),$L:$L,0)),"")</f>
        <v>95</v>
      </c>
      <c r="D945" s="17" t="str">
        <f>IFERROR(INDEX(Sheet1!F:F,MATCH(ROWS($1:944),$M:$M,0)),"")</f>
        <v>failed</v>
      </c>
      <c r="E945">
        <f>IFERROR(INDEX(Sheet1!L:L,MATCH(ROWS($1:944),$M:$M,0)),"")</f>
        <v>0</v>
      </c>
      <c r="L945" t="str">
        <f>IF(ISNA(MATCH(Sheet1!F945,{"successful"},0)),"-",MAX(Sheet6!L$1:L944)+1)</f>
        <v>-</v>
      </c>
      <c r="M945">
        <f>IF(ISNA(MATCH(Sheet1!F945,{"failed","canceled"},0)),"-",MAX(Sheet6!M$1:M944)+1)</f>
        <v>484</v>
      </c>
    </row>
    <row r="946" spans="1:13" ht="16" x14ac:dyDescent="0.2">
      <c r="A946" s="16" t="str">
        <f>IFERROR(INDEX(Sheet1!F:F,MATCH(ROWS($1:945),$L:$L,0)),"")</f>
        <v>successful</v>
      </c>
      <c r="B946" s="15">
        <f>IFERROR(INDEX(Sheet1!L:L,MATCH(ROWS($1:945),$L:$L,0)),"")</f>
        <v>325</v>
      </c>
      <c r="D946" s="17" t="str">
        <f>IFERROR(INDEX(Sheet1!F:F,MATCH(ROWS($1:945),$M:$M,0)),"")</f>
        <v>failed</v>
      </c>
      <c r="E946">
        <f>IFERROR(INDEX(Sheet1!L:L,MATCH(ROWS($1:945),$M:$M,0)),"")</f>
        <v>39</v>
      </c>
      <c r="L946" t="str">
        <f>IF(ISNA(MATCH(Sheet1!F946,{"successful"},0)),"-",MAX(Sheet6!L$1:L945)+1)</f>
        <v>-</v>
      </c>
      <c r="M946">
        <f>IF(ISNA(MATCH(Sheet1!F946,{"failed","canceled"},0)),"-",MAX(Sheet6!M$1:M945)+1)</f>
        <v>485</v>
      </c>
    </row>
    <row r="947" spans="1:13" ht="16" x14ac:dyDescent="0.2">
      <c r="A947" s="16" t="str">
        <f>IFERROR(INDEX(Sheet1!F:F,MATCH(ROWS($1:946),$L:$L,0)),"")</f>
        <v>successful</v>
      </c>
      <c r="B947" s="15">
        <f>IFERROR(INDEX(Sheet1!L:L,MATCH(ROWS($1:946),$L:$L,0)),"")</f>
        <v>353</v>
      </c>
      <c r="D947" s="17" t="str">
        <f>IFERROR(INDEX(Sheet1!F:F,MATCH(ROWS($1:946),$M:$M,0)),"")</f>
        <v>failed</v>
      </c>
      <c r="E947">
        <f>IFERROR(INDEX(Sheet1!L:L,MATCH(ROWS($1:946),$M:$M,0)),"")</f>
        <v>15</v>
      </c>
      <c r="L947" t="str">
        <f>IF(ISNA(MATCH(Sheet1!F947,{"successful"},0)),"-",MAX(Sheet6!L$1:L946)+1)</f>
        <v>-</v>
      </c>
      <c r="M947">
        <f>IF(ISNA(MATCH(Sheet1!F947,{"failed","canceled"},0)),"-",MAX(Sheet6!M$1:M946)+1)</f>
        <v>486</v>
      </c>
    </row>
    <row r="948" spans="1:13" ht="16" x14ac:dyDescent="0.2">
      <c r="A948" s="16" t="str">
        <f>IFERROR(INDEX(Sheet1!F:F,MATCH(ROWS($1:947),$L:$L,0)),"")</f>
        <v>successful</v>
      </c>
      <c r="B948" s="15">
        <f>IFERROR(INDEX(Sheet1!L:L,MATCH(ROWS($1:947),$L:$L,0)),"")</f>
        <v>105</v>
      </c>
      <c r="D948" s="17" t="str">
        <f>IFERROR(INDEX(Sheet1!F:F,MATCH(ROWS($1:947),$M:$M,0)),"")</f>
        <v>failed</v>
      </c>
      <c r="E948">
        <f>IFERROR(INDEX(Sheet1!L:L,MATCH(ROWS($1:947),$M:$M,0)),"")</f>
        <v>22</v>
      </c>
      <c r="L948" t="str">
        <f>IF(ISNA(MATCH(Sheet1!F948,{"successful"},0)),"-",MAX(Sheet6!L$1:L947)+1)</f>
        <v>-</v>
      </c>
      <c r="M948">
        <f>IF(ISNA(MATCH(Sheet1!F948,{"failed","canceled"},0)),"-",MAX(Sheet6!M$1:M947)+1)</f>
        <v>487</v>
      </c>
    </row>
    <row r="949" spans="1:13" ht="16" x14ac:dyDescent="0.2">
      <c r="A949" s="16" t="str">
        <f>IFERROR(INDEX(Sheet1!F:F,MATCH(ROWS($1:948),$L:$L,0)),"")</f>
        <v>successful</v>
      </c>
      <c r="B949" s="15">
        <f>IFERROR(INDEX(Sheet1!L:L,MATCH(ROWS($1:948),$L:$L,0)),"")</f>
        <v>729</v>
      </c>
      <c r="D949" s="17" t="str">
        <f>IFERROR(INDEX(Sheet1!F:F,MATCH(ROWS($1:948),$M:$M,0)),"")</f>
        <v>failed</v>
      </c>
      <c r="E949">
        <f>IFERROR(INDEX(Sheet1!L:L,MATCH(ROWS($1:948),$M:$M,0)),"")</f>
        <v>92</v>
      </c>
      <c r="L949" t="str">
        <f>IF(ISNA(MATCH(Sheet1!F949,{"successful"},0)),"-",MAX(Sheet6!L$1:L948)+1)</f>
        <v>-</v>
      </c>
      <c r="M949">
        <f>IF(ISNA(MATCH(Sheet1!F949,{"failed","canceled"},0)),"-",MAX(Sheet6!M$1:M948)+1)</f>
        <v>488</v>
      </c>
    </row>
    <row r="950" spans="1:13" ht="16" x14ac:dyDescent="0.2">
      <c r="A950" s="16" t="str">
        <f>IFERROR(INDEX(Sheet1!F:F,MATCH(ROWS($1:949),$L:$L,0)),"")</f>
        <v>successful</v>
      </c>
      <c r="B950" s="15">
        <f>IFERROR(INDEX(Sheet1!L:L,MATCH(ROWS($1:949),$L:$L,0)),"")</f>
        <v>454</v>
      </c>
      <c r="D950" s="17" t="str">
        <f>IFERROR(INDEX(Sheet1!F:F,MATCH(ROWS($1:949),$M:$M,0)),"")</f>
        <v>failed</v>
      </c>
      <c r="E950">
        <f>IFERROR(INDEX(Sheet1!L:L,MATCH(ROWS($1:949),$M:$M,0)),"")</f>
        <v>25</v>
      </c>
      <c r="L950" t="str">
        <f>IF(ISNA(MATCH(Sheet1!F950,{"successful"},0)),"-",MAX(Sheet6!L$1:L949)+1)</f>
        <v>-</v>
      </c>
      <c r="M950">
        <f>IF(ISNA(MATCH(Sheet1!F950,{"failed","canceled"},0)),"-",MAX(Sheet6!M$1:M949)+1)</f>
        <v>489</v>
      </c>
    </row>
    <row r="951" spans="1:13" ht="16" x14ac:dyDescent="0.2">
      <c r="A951" s="16" t="str">
        <f>IFERROR(INDEX(Sheet1!F:F,MATCH(ROWS($1:950),$L:$L,0)),"")</f>
        <v>successful</v>
      </c>
      <c r="B951" s="15">
        <f>IFERROR(INDEX(Sheet1!L:L,MATCH(ROWS($1:950),$L:$L,0)),"")</f>
        <v>539</v>
      </c>
      <c r="D951" s="17" t="str">
        <f>IFERROR(INDEX(Sheet1!F:F,MATCH(ROWS($1:950),$M:$M,0)),"")</f>
        <v>failed</v>
      </c>
      <c r="E951">
        <f>IFERROR(INDEX(Sheet1!L:L,MATCH(ROWS($1:950),$M:$M,0)),"")</f>
        <v>19</v>
      </c>
      <c r="L951" t="str">
        <f>IF(ISNA(MATCH(Sheet1!F951,{"successful"},0)),"-",MAX(Sheet6!L$1:L950)+1)</f>
        <v>-</v>
      </c>
      <c r="M951">
        <f>IF(ISNA(MATCH(Sheet1!F951,{"failed","canceled"},0)),"-",MAX(Sheet6!M$1:M950)+1)</f>
        <v>490</v>
      </c>
    </row>
    <row r="952" spans="1:13" ht="16" x14ac:dyDescent="0.2">
      <c r="A952" s="16" t="str">
        <f>IFERROR(INDEX(Sheet1!F:F,MATCH(ROWS($1:951),$L:$L,0)),"")</f>
        <v>successful</v>
      </c>
      <c r="B952" s="15">
        <f>IFERROR(INDEX(Sheet1!L:L,MATCH(ROWS($1:951),$L:$L,0)),"")</f>
        <v>79</v>
      </c>
      <c r="D952" s="17" t="str">
        <f>IFERROR(INDEX(Sheet1!F:F,MATCH(ROWS($1:951),$M:$M,0)),"")</f>
        <v>failed</v>
      </c>
      <c r="E952">
        <f>IFERROR(INDEX(Sheet1!L:L,MATCH(ROWS($1:951),$M:$M,0)),"")</f>
        <v>19</v>
      </c>
      <c r="L952" t="str">
        <f>IF(ISNA(MATCH(Sheet1!F952,{"successful"},0)),"-",MAX(Sheet6!L$1:L951)+1)</f>
        <v>-</v>
      </c>
      <c r="M952">
        <f>IF(ISNA(MATCH(Sheet1!F952,{"failed","canceled"},0)),"-",MAX(Sheet6!M$1:M951)+1)</f>
        <v>491</v>
      </c>
    </row>
    <row r="953" spans="1:13" ht="16" x14ac:dyDescent="0.2">
      <c r="A953" s="16" t="str">
        <f>IFERROR(INDEX(Sheet1!F:F,MATCH(ROWS($1:952),$L:$L,0)),"")</f>
        <v>successful</v>
      </c>
      <c r="B953" s="15">
        <f>IFERROR(INDEX(Sheet1!L:L,MATCH(ROWS($1:952),$L:$L,0)),"")</f>
        <v>94</v>
      </c>
      <c r="D953" s="17" t="str">
        <f>IFERROR(INDEX(Sheet1!F:F,MATCH(ROWS($1:952),$M:$M,0)),"")</f>
        <v>failed</v>
      </c>
      <c r="E953">
        <f>IFERROR(INDEX(Sheet1!L:L,MATCH(ROWS($1:952),$M:$M,0)),"")</f>
        <v>13</v>
      </c>
      <c r="L953" t="str">
        <f>IF(ISNA(MATCH(Sheet1!F953,{"successful"},0)),"-",MAX(Sheet6!L$1:L952)+1)</f>
        <v>-</v>
      </c>
      <c r="M953">
        <f>IF(ISNA(MATCH(Sheet1!F953,{"failed","canceled"},0)),"-",MAX(Sheet6!M$1:M952)+1)</f>
        <v>492</v>
      </c>
    </row>
    <row r="954" spans="1:13" ht="16" x14ac:dyDescent="0.2">
      <c r="A954" s="16" t="str">
        <f>IFERROR(INDEX(Sheet1!F:F,MATCH(ROWS($1:953),$L:$L,0)),"")</f>
        <v>successful</v>
      </c>
      <c r="B954" s="15">
        <f>IFERROR(INDEX(Sheet1!L:L,MATCH(ROWS($1:953),$L:$L,0)),"")</f>
        <v>625</v>
      </c>
      <c r="D954" s="17" t="str">
        <f>IFERROR(INDEX(Sheet1!F:F,MATCH(ROWS($1:953),$M:$M,0)),"")</f>
        <v>failed</v>
      </c>
      <c r="E954">
        <f>IFERROR(INDEX(Sheet1!L:L,MATCH(ROWS($1:953),$M:$M,0)),"")</f>
        <v>124</v>
      </c>
      <c r="L954" t="str">
        <f>IF(ISNA(MATCH(Sheet1!F954,{"successful"},0)),"-",MAX(Sheet6!L$1:L953)+1)</f>
        <v>-</v>
      </c>
      <c r="M954">
        <f>IF(ISNA(MATCH(Sheet1!F954,{"failed","canceled"},0)),"-",MAX(Sheet6!M$1:M953)+1)</f>
        <v>493</v>
      </c>
    </row>
    <row r="955" spans="1:13" ht="16" x14ac:dyDescent="0.2">
      <c r="A955" s="16" t="str">
        <f>IFERROR(INDEX(Sheet1!F:F,MATCH(ROWS($1:954),$L:$L,0)),"")</f>
        <v>successful</v>
      </c>
      <c r="B955" s="15">
        <f>IFERROR(INDEX(Sheet1!L:L,MATCH(ROWS($1:954),$L:$L,0)),"")</f>
        <v>508</v>
      </c>
      <c r="D955" s="17" t="str">
        <f>IFERROR(INDEX(Sheet1!F:F,MATCH(ROWS($1:954),$M:$M,0)),"")</f>
        <v>failed</v>
      </c>
      <c r="E955">
        <f>IFERROR(INDEX(Sheet1!L:L,MATCH(ROWS($1:954),$M:$M,0)),"")</f>
        <v>4</v>
      </c>
      <c r="L955" t="str">
        <f>IF(ISNA(MATCH(Sheet1!F955,{"successful"},0)),"-",MAX(Sheet6!L$1:L954)+1)</f>
        <v>-</v>
      </c>
      <c r="M955">
        <f>IF(ISNA(MATCH(Sheet1!F955,{"failed","canceled"},0)),"-",MAX(Sheet6!M$1:M954)+1)</f>
        <v>494</v>
      </c>
    </row>
    <row r="956" spans="1:13" ht="16" x14ac:dyDescent="0.2">
      <c r="A956" s="16" t="str">
        <f>IFERROR(INDEX(Sheet1!F:F,MATCH(ROWS($1:955),$L:$L,0)),"")</f>
        <v>successful</v>
      </c>
      <c r="B956" s="15">
        <f>IFERROR(INDEX(Sheet1!L:L,MATCH(ROWS($1:955),$L:$L,0)),"")</f>
        <v>531</v>
      </c>
      <c r="D956" s="17" t="str">
        <f>IFERROR(INDEX(Sheet1!F:F,MATCH(ROWS($1:955),$M:$M,0)),"")</f>
        <v>failed</v>
      </c>
      <c r="E956">
        <f>IFERROR(INDEX(Sheet1!L:L,MATCH(ROWS($1:955),$M:$M,0)),"")</f>
        <v>10</v>
      </c>
      <c r="L956" t="str">
        <f>IF(ISNA(MATCH(Sheet1!F956,{"successful"},0)),"-",MAX(Sheet6!L$1:L955)+1)</f>
        <v>-</v>
      </c>
      <c r="M956">
        <f>IF(ISNA(MATCH(Sheet1!F956,{"failed","canceled"},0)),"-",MAX(Sheet6!M$1:M955)+1)</f>
        <v>495</v>
      </c>
    </row>
    <row r="957" spans="1:13" ht="16" x14ac:dyDescent="0.2">
      <c r="A957" s="16" t="str">
        <f>IFERROR(INDEX(Sheet1!F:F,MATCH(ROWS($1:956),$L:$L,0)),"")</f>
        <v>successful</v>
      </c>
      <c r="B957" s="15">
        <f>IFERROR(INDEX(Sheet1!L:L,MATCH(ROWS($1:956),$L:$L,0)),"")</f>
        <v>158</v>
      </c>
      <c r="D957" s="17" t="str">
        <f>IFERROR(INDEX(Sheet1!F:F,MATCH(ROWS($1:956),$M:$M,0)),"")</f>
        <v>failed</v>
      </c>
      <c r="E957">
        <f>IFERROR(INDEX(Sheet1!L:L,MATCH(ROWS($1:956),$M:$M,0)),"")</f>
        <v>15</v>
      </c>
      <c r="L957" t="str">
        <f>IF(ISNA(MATCH(Sheet1!F957,{"successful"},0)),"-",MAX(Sheet6!L$1:L956)+1)</f>
        <v>-</v>
      </c>
      <c r="M957">
        <f>IF(ISNA(MATCH(Sheet1!F957,{"failed","canceled"},0)),"-",MAX(Sheet6!M$1:M956)+1)</f>
        <v>496</v>
      </c>
    </row>
    <row r="958" spans="1:13" ht="16" x14ac:dyDescent="0.2">
      <c r="A958" s="16" t="str">
        <f>IFERROR(INDEX(Sheet1!F:F,MATCH(ROWS($1:957),$L:$L,0)),"")</f>
        <v>successful</v>
      </c>
      <c r="B958" s="15">
        <f>IFERROR(INDEX(Sheet1!L:L,MATCH(ROWS($1:957),$L:$L,0)),"")</f>
        <v>508</v>
      </c>
      <c r="D958" s="17" t="str">
        <f>IFERROR(INDEX(Sheet1!F:F,MATCH(ROWS($1:957),$M:$M,0)),"")</f>
        <v>failed</v>
      </c>
      <c r="E958">
        <f>IFERROR(INDEX(Sheet1!L:L,MATCH(ROWS($1:957),$M:$M,0)),"")</f>
        <v>38</v>
      </c>
      <c r="L958" t="str">
        <f>IF(ISNA(MATCH(Sheet1!F958,{"successful"},0)),"-",MAX(Sheet6!L$1:L957)+1)</f>
        <v>-</v>
      </c>
      <c r="M958">
        <f>IF(ISNA(MATCH(Sheet1!F958,{"failed","canceled"},0)),"-",MAX(Sheet6!M$1:M957)+1)</f>
        <v>497</v>
      </c>
    </row>
    <row r="959" spans="1:13" ht="16" x14ac:dyDescent="0.2">
      <c r="A959" s="16" t="str">
        <f>IFERROR(INDEX(Sheet1!F:F,MATCH(ROWS($1:958),$L:$L,0)),"")</f>
        <v>successful</v>
      </c>
      <c r="B959" s="15">
        <f>IFERROR(INDEX(Sheet1!L:L,MATCH(ROWS($1:958),$L:$L,0)),"")</f>
        <v>644</v>
      </c>
      <c r="D959" s="17" t="str">
        <f>IFERROR(INDEX(Sheet1!F:F,MATCH(ROWS($1:958),$M:$M,0)),"")</f>
        <v>failed</v>
      </c>
      <c r="E959">
        <f>IFERROR(INDEX(Sheet1!L:L,MATCH(ROWS($1:958),$M:$M,0)),"")</f>
        <v>152</v>
      </c>
      <c r="L959" t="str">
        <f>IF(ISNA(MATCH(Sheet1!F959,{"successful"},0)),"-",MAX(Sheet6!L$1:L958)+1)</f>
        <v>-</v>
      </c>
      <c r="M959">
        <f>IF(ISNA(MATCH(Sheet1!F959,{"failed","canceled"},0)),"-",MAX(Sheet6!M$1:M958)+1)</f>
        <v>498</v>
      </c>
    </row>
    <row r="960" spans="1:13" ht="16" x14ac:dyDescent="0.2">
      <c r="A960" s="16" t="str">
        <f>IFERROR(INDEX(Sheet1!F:F,MATCH(ROWS($1:959),$L:$L,0)),"")</f>
        <v>successful</v>
      </c>
      <c r="B960" s="15">
        <f>IFERROR(INDEX(Sheet1!L:L,MATCH(ROWS($1:959),$L:$L,0)),"")</f>
        <v>848</v>
      </c>
      <c r="D960" s="17" t="str">
        <f>IFERROR(INDEX(Sheet1!F:F,MATCH(ROWS($1:959),$M:$M,0)),"")</f>
        <v>failed</v>
      </c>
      <c r="E960">
        <f>IFERROR(INDEX(Sheet1!L:L,MATCH(ROWS($1:959),$M:$M,0)),"")</f>
        <v>24</v>
      </c>
      <c r="L960" t="str">
        <f>IF(ISNA(MATCH(Sheet1!F960,{"successful"},0)),"-",MAX(Sheet6!L$1:L959)+1)</f>
        <v>-</v>
      </c>
      <c r="M960">
        <f>IF(ISNA(MATCH(Sheet1!F960,{"failed","canceled"},0)),"-",MAX(Sheet6!M$1:M959)+1)</f>
        <v>499</v>
      </c>
    </row>
    <row r="961" spans="1:13" ht="16" x14ac:dyDescent="0.2">
      <c r="A961" s="16" t="str">
        <f>IFERROR(INDEX(Sheet1!F:F,MATCH(ROWS($1:960),$L:$L,0)),"")</f>
        <v>successful</v>
      </c>
      <c r="B961" s="15">
        <f>IFERROR(INDEX(Sheet1!L:L,MATCH(ROWS($1:960),$L:$L,0)),"")</f>
        <v>429</v>
      </c>
      <c r="D961" s="17" t="str">
        <f>IFERROR(INDEX(Sheet1!F:F,MATCH(ROWS($1:960),$M:$M,0)),"")</f>
        <v>failed</v>
      </c>
      <c r="E961">
        <f>IFERROR(INDEX(Sheet1!L:L,MATCH(ROWS($1:960),$M:$M,0)),"")</f>
        <v>76</v>
      </c>
      <c r="L961" t="str">
        <f>IF(ISNA(MATCH(Sheet1!F961,{"successful"},0)),"-",MAX(Sheet6!L$1:L960)+1)</f>
        <v>-</v>
      </c>
      <c r="M961">
        <f>IF(ISNA(MATCH(Sheet1!F961,{"failed","canceled"},0)),"-",MAX(Sheet6!M$1:M960)+1)</f>
        <v>500</v>
      </c>
    </row>
    <row r="962" spans="1:13" ht="16" x14ac:dyDescent="0.2">
      <c r="A962" s="16" t="str">
        <f>IFERROR(INDEX(Sheet1!F:F,MATCH(ROWS($1:961),$L:$L,0)),"")</f>
        <v>successful</v>
      </c>
      <c r="B962" s="15">
        <f>IFERROR(INDEX(Sheet1!L:L,MATCH(ROWS($1:961),$L:$L,0)),"")</f>
        <v>204</v>
      </c>
      <c r="D962" s="17" t="str">
        <f>IFERROR(INDEX(Sheet1!F:F,MATCH(ROWS($1:961),$M:$M,0)),"")</f>
        <v>failed</v>
      </c>
      <c r="E962">
        <f>IFERROR(INDEX(Sheet1!L:L,MATCH(ROWS($1:961),$M:$M,0)),"")</f>
        <v>185</v>
      </c>
      <c r="L962" t="str">
        <f>IF(ISNA(MATCH(Sheet1!F962,{"successful"},0)),"-",MAX(Sheet6!L$1:L961)+1)</f>
        <v>-</v>
      </c>
      <c r="M962">
        <f>IF(ISNA(MATCH(Sheet1!F962,{"failed","canceled"},0)),"-",MAX(Sheet6!M$1:M961)+1)</f>
        <v>501</v>
      </c>
    </row>
    <row r="963" spans="1:13" ht="16" x14ac:dyDescent="0.2">
      <c r="A963" s="16" t="str">
        <f>IFERROR(INDEX(Sheet1!F:F,MATCH(ROWS($1:962),$L:$L,0)),"")</f>
        <v>successful</v>
      </c>
      <c r="B963" s="15">
        <f>IFERROR(INDEX(Sheet1!L:L,MATCH(ROWS($1:962),$L:$L,0)),"")</f>
        <v>379</v>
      </c>
      <c r="D963" s="17" t="str">
        <f>IFERROR(INDEX(Sheet1!F:F,MATCH(ROWS($1:962),$M:$M,0)),"")</f>
        <v>failed</v>
      </c>
      <c r="E963">
        <f>IFERROR(INDEX(Sheet1!L:L,MATCH(ROWS($1:962),$M:$M,0)),"")</f>
        <v>33</v>
      </c>
      <c r="L963" t="str">
        <f>IF(ISNA(MATCH(Sheet1!F963,{"successful"},0)),"-",MAX(Sheet6!L$1:L962)+1)</f>
        <v>-</v>
      </c>
      <c r="M963">
        <f>IF(ISNA(MATCH(Sheet1!F963,{"failed","canceled"},0)),"-",MAX(Sheet6!M$1:M962)+1)</f>
        <v>502</v>
      </c>
    </row>
    <row r="964" spans="1:13" ht="16" x14ac:dyDescent="0.2">
      <c r="A964" s="16" t="str">
        <f>IFERROR(INDEX(Sheet1!F:F,MATCH(ROWS($1:963),$L:$L,0)),"")</f>
        <v>successful</v>
      </c>
      <c r="B964" s="15">
        <f>IFERROR(INDEX(Sheet1!L:L,MATCH(ROWS($1:963),$L:$L,0)),"")</f>
        <v>271</v>
      </c>
      <c r="D964" s="17" t="str">
        <f>IFERROR(INDEX(Sheet1!F:F,MATCH(ROWS($1:963),$M:$M,0)),"")</f>
        <v>failed</v>
      </c>
      <c r="E964">
        <f>IFERROR(INDEX(Sheet1!L:L,MATCH(ROWS($1:963),$M:$M,0)),"")</f>
        <v>108</v>
      </c>
      <c r="L964" t="str">
        <f>IF(ISNA(MATCH(Sheet1!F964,{"successful"},0)),"-",MAX(Sheet6!L$1:L963)+1)</f>
        <v>-</v>
      </c>
      <c r="M964">
        <f>IF(ISNA(MATCH(Sheet1!F964,{"failed","canceled"},0)),"-",MAX(Sheet6!M$1:M963)+1)</f>
        <v>503</v>
      </c>
    </row>
    <row r="965" spans="1:13" ht="16" x14ac:dyDescent="0.2">
      <c r="A965" s="16" t="str">
        <f>IFERROR(INDEX(Sheet1!F:F,MATCH(ROWS($1:964),$L:$L,0)),"")</f>
        <v>successful</v>
      </c>
      <c r="B965" s="15">
        <f>IFERROR(INDEX(Sheet1!L:L,MATCH(ROWS($1:964),$L:$L,0)),"")</f>
        <v>120</v>
      </c>
      <c r="D965" s="17" t="str">
        <f>IFERROR(INDEX(Sheet1!F:F,MATCH(ROWS($1:964),$M:$M,0)),"")</f>
        <v>failed</v>
      </c>
      <c r="E965">
        <f>IFERROR(INDEX(Sheet1!L:L,MATCH(ROWS($1:964),$M:$M,0)),"")</f>
        <v>29</v>
      </c>
      <c r="L965" t="str">
        <f>IF(ISNA(MATCH(Sheet1!F965,{"successful"},0)),"-",MAX(Sheet6!L$1:L964)+1)</f>
        <v>-</v>
      </c>
      <c r="M965">
        <f>IF(ISNA(MATCH(Sheet1!F965,{"failed","canceled"},0)),"-",MAX(Sheet6!M$1:M964)+1)</f>
        <v>504</v>
      </c>
    </row>
    <row r="966" spans="1:13" ht="16" x14ac:dyDescent="0.2">
      <c r="A966" s="16" t="str">
        <f>IFERROR(INDEX(Sheet1!F:F,MATCH(ROWS($1:965),$L:$L,0)),"")</f>
        <v>successful</v>
      </c>
      <c r="B966" s="15">
        <f>IFERROR(INDEX(Sheet1!L:L,MATCH(ROWS($1:965),$L:$L,0)),"")</f>
        <v>140</v>
      </c>
      <c r="D966" s="17" t="str">
        <f>IFERROR(INDEX(Sheet1!F:F,MATCH(ROWS($1:965),$M:$M,0)),"")</f>
        <v>failed</v>
      </c>
      <c r="E966">
        <f>IFERROR(INDEX(Sheet1!L:L,MATCH(ROWS($1:965),$M:$M,0)),"")</f>
        <v>24</v>
      </c>
      <c r="L966" t="str">
        <f>IF(ISNA(MATCH(Sheet1!F966,{"successful"},0)),"-",MAX(Sheet6!L$1:L965)+1)</f>
        <v>-</v>
      </c>
      <c r="M966">
        <f>IF(ISNA(MATCH(Sheet1!F966,{"failed","canceled"},0)),"-",MAX(Sheet6!M$1:M965)+1)</f>
        <v>505</v>
      </c>
    </row>
    <row r="967" spans="1:13" ht="16" x14ac:dyDescent="0.2">
      <c r="A967" s="16" t="str">
        <f>IFERROR(INDEX(Sheet1!F:F,MATCH(ROWS($1:966),$L:$L,0)),"")</f>
        <v>successful</v>
      </c>
      <c r="B967" s="15">
        <f>IFERROR(INDEX(Sheet1!L:L,MATCH(ROWS($1:966),$L:$L,0)),"")</f>
        <v>193</v>
      </c>
      <c r="D967" s="17" t="str">
        <f>IFERROR(INDEX(Sheet1!F:F,MATCH(ROWS($1:966),$M:$M,0)),"")</f>
        <v>failed</v>
      </c>
      <c r="E967">
        <f>IFERROR(INDEX(Sheet1!L:L,MATCH(ROWS($1:966),$M:$M,0)),"")</f>
        <v>4</v>
      </c>
      <c r="L967" t="str">
        <f>IF(ISNA(MATCH(Sheet1!F967,{"successful"},0)),"-",MAX(Sheet6!L$1:L966)+1)</f>
        <v>-</v>
      </c>
      <c r="M967">
        <f>IF(ISNA(MATCH(Sheet1!F967,{"failed","canceled"},0)),"-",MAX(Sheet6!M$1:M966)+1)</f>
        <v>506</v>
      </c>
    </row>
    <row r="968" spans="1:13" ht="16" x14ac:dyDescent="0.2">
      <c r="A968" s="16" t="str">
        <f>IFERROR(INDEX(Sheet1!F:F,MATCH(ROWS($1:967),$L:$L,0)),"")</f>
        <v>successful</v>
      </c>
      <c r="B968" s="15">
        <f>IFERROR(INDEX(Sheet1!L:L,MATCH(ROWS($1:967),$L:$L,0)),"")</f>
        <v>180</v>
      </c>
      <c r="D968" s="17" t="str">
        <f>IFERROR(INDEX(Sheet1!F:F,MATCH(ROWS($1:967),$M:$M,0)),"")</f>
        <v>failed</v>
      </c>
      <c r="E968">
        <f>IFERROR(INDEX(Sheet1!L:L,MATCH(ROWS($1:967),$M:$M,0)),"")</f>
        <v>4</v>
      </c>
      <c r="L968" t="str">
        <f>IF(ISNA(MATCH(Sheet1!F968,{"successful"},0)),"-",MAX(Sheet6!L$1:L967)+1)</f>
        <v>-</v>
      </c>
      <c r="M968">
        <f>IF(ISNA(MATCH(Sheet1!F968,{"failed","canceled"},0)),"-",MAX(Sheet6!M$1:M967)+1)</f>
        <v>507</v>
      </c>
    </row>
    <row r="969" spans="1:13" ht="16" x14ac:dyDescent="0.2">
      <c r="A969" s="16" t="str">
        <f>IFERROR(INDEX(Sheet1!F:F,MATCH(ROWS($1:968),$L:$L,0)),"")</f>
        <v>successful</v>
      </c>
      <c r="B969" s="15">
        <f>IFERROR(INDEX(Sheet1!L:L,MATCH(ROWS($1:968),$L:$L,0)),"")</f>
        <v>263</v>
      </c>
      <c r="D969" s="17" t="str">
        <f>IFERROR(INDEX(Sheet1!F:F,MATCH(ROWS($1:968),$M:$M,0)),"")</f>
        <v>failed</v>
      </c>
      <c r="E969">
        <f>IFERROR(INDEX(Sheet1!L:L,MATCH(ROWS($1:968),$M:$M,0)),"")</f>
        <v>15</v>
      </c>
      <c r="L969" t="str">
        <f>IF(ISNA(MATCH(Sheet1!F969,{"successful"},0)),"-",MAX(Sheet6!L$1:L968)+1)</f>
        <v>-</v>
      </c>
      <c r="M969">
        <f>IF(ISNA(MATCH(Sheet1!F969,{"failed","canceled"},0)),"-",MAX(Sheet6!M$1:M968)+1)</f>
        <v>508</v>
      </c>
    </row>
    <row r="970" spans="1:13" ht="16" x14ac:dyDescent="0.2">
      <c r="A970" s="16" t="str">
        <f>IFERROR(INDEX(Sheet1!F:F,MATCH(ROWS($1:969),$L:$L,0)),"")</f>
        <v>successful</v>
      </c>
      <c r="B970" s="15">
        <f>IFERROR(INDEX(Sheet1!L:L,MATCH(ROWS($1:969),$L:$L,0)),"")</f>
        <v>217</v>
      </c>
      <c r="D970" s="17" t="str">
        <f>IFERROR(INDEX(Sheet1!F:F,MATCH(ROWS($1:969),$M:$M,0)),"")</f>
        <v>failed</v>
      </c>
      <c r="E970">
        <f>IFERROR(INDEX(Sheet1!L:L,MATCH(ROWS($1:969),$M:$M,0)),"")</f>
        <v>4</v>
      </c>
      <c r="L970" t="str">
        <f>IF(ISNA(MATCH(Sheet1!F970,{"successful"},0)),"-",MAX(Sheet6!L$1:L969)+1)</f>
        <v>-</v>
      </c>
      <c r="M970">
        <f>IF(ISNA(MATCH(Sheet1!F970,{"failed","canceled"},0)),"-",MAX(Sheet6!M$1:M969)+1)</f>
        <v>509</v>
      </c>
    </row>
    <row r="971" spans="1:13" ht="16" x14ac:dyDescent="0.2">
      <c r="A971" s="16" t="str">
        <f>IFERROR(INDEX(Sheet1!F:F,MATCH(ROWS($1:970),$L:$L,0)),"")</f>
        <v>successful</v>
      </c>
      <c r="B971" s="15">
        <f>IFERROR(INDEX(Sheet1!L:L,MATCH(ROWS($1:970),$L:$L,0)),"")</f>
        <v>443</v>
      </c>
      <c r="D971" s="17" t="str">
        <f>IFERROR(INDEX(Sheet1!F:F,MATCH(ROWS($1:970),$M:$M,0)),"")</f>
        <v>failed</v>
      </c>
      <c r="E971">
        <f>IFERROR(INDEX(Sheet1!L:L,MATCH(ROWS($1:970),$M:$M,0)),"")</f>
        <v>139</v>
      </c>
      <c r="L971" t="str">
        <f>IF(ISNA(MATCH(Sheet1!F971,{"successful"},0)),"-",MAX(Sheet6!L$1:L970)+1)</f>
        <v>-</v>
      </c>
      <c r="M971">
        <f>IF(ISNA(MATCH(Sheet1!F971,{"failed","canceled"},0)),"-",MAX(Sheet6!M$1:M970)+1)</f>
        <v>510</v>
      </c>
    </row>
    <row r="972" spans="1:13" ht="16" x14ac:dyDescent="0.2">
      <c r="A972" s="16" t="str">
        <f>IFERROR(INDEX(Sheet1!F:F,MATCH(ROWS($1:971),$L:$L,0)),"")</f>
        <v>successful</v>
      </c>
      <c r="B972" s="15">
        <f>IFERROR(INDEX(Sheet1!L:L,MATCH(ROWS($1:971),$L:$L,0)),"")</f>
        <v>1373</v>
      </c>
      <c r="D972" s="17" t="str">
        <f>IFERROR(INDEX(Sheet1!F:F,MATCH(ROWS($1:971),$M:$M,0)),"")</f>
        <v>failed</v>
      </c>
      <c r="E972">
        <f>IFERROR(INDEX(Sheet1!L:L,MATCH(ROWS($1:971),$M:$M,0)),"")</f>
        <v>2</v>
      </c>
      <c r="L972" t="str">
        <f>IF(ISNA(MATCH(Sheet1!F972,{"successful"},0)),"-",MAX(Sheet6!L$1:L971)+1)</f>
        <v>-</v>
      </c>
      <c r="M972">
        <f>IF(ISNA(MATCH(Sheet1!F972,{"failed","canceled"},0)),"-",MAX(Sheet6!M$1:M971)+1)</f>
        <v>511</v>
      </c>
    </row>
    <row r="973" spans="1:13" ht="16" x14ac:dyDescent="0.2">
      <c r="A973" s="16" t="str">
        <f>IFERROR(INDEX(Sheet1!F:F,MATCH(ROWS($1:972),$L:$L,0)),"")</f>
        <v>successful</v>
      </c>
      <c r="B973" s="15">
        <f>IFERROR(INDEX(Sheet1!L:L,MATCH(ROWS($1:972),$L:$L,0)),"")</f>
        <v>742</v>
      </c>
      <c r="D973" s="17" t="str">
        <f>IFERROR(INDEX(Sheet1!F:F,MATCH(ROWS($1:972),$M:$M,0)),"")</f>
        <v>failed</v>
      </c>
      <c r="E973">
        <f>IFERROR(INDEX(Sheet1!L:L,MATCH(ROWS($1:972),$M:$M,0)),"")</f>
        <v>18</v>
      </c>
      <c r="L973" t="str">
        <f>IF(ISNA(MATCH(Sheet1!F973,{"successful"},0)),"-",MAX(Sheet6!L$1:L972)+1)</f>
        <v>-</v>
      </c>
      <c r="M973">
        <f>IF(ISNA(MATCH(Sheet1!F973,{"failed","canceled"},0)),"-",MAX(Sheet6!M$1:M972)+1)</f>
        <v>512</v>
      </c>
    </row>
    <row r="974" spans="1:13" ht="16" x14ac:dyDescent="0.2">
      <c r="A974" s="16" t="str">
        <f>IFERROR(INDEX(Sheet1!F:F,MATCH(ROWS($1:973),$L:$L,0)),"")</f>
        <v>successful</v>
      </c>
      <c r="B974" s="15">
        <f>IFERROR(INDEX(Sheet1!L:L,MATCH(ROWS($1:973),$L:$L,0)),"")</f>
        <v>170</v>
      </c>
      <c r="D974" s="17" t="str">
        <f>IFERROR(INDEX(Sheet1!F:F,MATCH(ROWS($1:973),$M:$M,0)),"")</f>
        <v>failed</v>
      </c>
      <c r="E974">
        <f>IFERROR(INDEX(Sheet1!L:L,MATCH(ROWS($1:973),$M:$M,0)),"")</f>
        <v>81</v>
      </c>
      <c r="L974" t="str">
        <f>IF(ISNA(MATCH(Sheet1!F974,{"successful"},0)),"-",MAX(Sheet6!L$1:L973)+1)</f>
        <v>-</v>
      </c>
      <c r="M974">
        <f>IF(ISNA(MATCH(Sheet1!F974,{"failed","canceled"},0)),"-",MAX(Sheet6!M$1:M973)+1)</f>
        <v>513</v>
      </c>
    </row>
    <row r="975" spans="1:13" ht="16" x14ac:dyDescent="0.2">
      <c r="A975" s="16" t="str">
        <f>IFERROR(INDEX(Sheet1!F:F,MATCH(ROWS($1:974),$L:$L,0)),"")</f>
        <v>successful</v>
      </c>
      <c r="B975" s="15">
        <f>IFERROR(INDEX(Sheet1!L:L,MATCH(ROWS($1:974),$L:$L,0)),"")</f>
        <v>242</v>
      </c>
      <c r="D975" s="17" t="str">
        <f>IFERROR(INDEX(Sheet1!F:F,MATCH(ROWS($1:974),$M:$M,0)),"")</f>
        <v>failed</v>
      </c>
      <c r="E975">
        <f>IFERROR(INDEX(Sheet1!L:L,MATCH(ROWS($1:974),$M:$M,0)),"")</f>
        <v>86</v>
      </c>
      <c r="L975" t="str">
        <f>IF(ISNA(MATCH(Sheet1!F975,{"successful"},0)),"-",MAX(Sheet6!L$1:L974)+1)</f>
        <v>-</v>
      </c>
      <c r="M975">
        <f>IF(ISNA(MATCH(Sheet1!F975,{"failed","canceled"},0)),"-",MAX(Sheet6!M$1:M974)+1)</f>
        <v>514</v>
      </c>
    </row>
    <row r="976" spans="1:13" ht="16" x14ac:dyDescent="0.2">
      <c r="A976" s="16" t="str">
        <f>IFERROR(INDEX(Sheet1!F:F,MATCH(ROWS($1:975),$L:$L,0)),"")</f>
        <v>successful</v>
      </c>
      <c r="B976" s="15">
        <f>IFERROR(INDEX(Sheet1!L:L,MATCH(ROWS($1:975),$L:$L,0)),"")</f>
        <v>541</v>
      </c>
      <c r="D976" s="17" t="str">
        <f>IFERROR(INDEX(Sheet1!F:F,MATCH(ROWS($1:975),$M:$M,0)),"")</f>
        <v>failed</v>
      </c>
      <c r="E976">
        <f>IFERROR(INDEX(Sheet1!L:L,MATCH(ROWS($1:975),$M:$M,0)),"")</f>
        <v>140</v>
      </c>
      <c r="L976" t="str">
        <f>IF(ISNA(MATCH(Sheet1!F976,{"successful"},0)),"-",MAX(Sheet6!L$1:L975)+1)</f>
        <v>-</v>
      </c>
      <c r="M976">
        <f>IF(ISNA(MATCH(Sheet1!F976,{"failed","canceled"},0)),"-",MAX(Sheet6!M$1:M975)+1)</f>
        <v>515</v>
      </c>
    </row>
    <row r="977" spans="1:13" ht="16" x14ac:dyDescent="0.2">
      <c r="A977" s="16" t="str">
        <f>IFERROR(INDEX(Sheet1!F:F,MATCH(ROWS($1:976),$L:$L,0)),"")</f>
        <v>successful</v>
      </c>
      <c r="B977" s="15">
        <f>IFERROR(INDEX(Sheet1!L:L,MATCH(ROWS($1:976),$L:$L,0)),"")</f>
        <v>121</v>
      </c>
      <c r="D977" s="17" t="str">
        <f>IFERROR(INDEX(Sheet1!F:F,MATCH(ROWS($1:976),$M:$M,0)),"")</f>
        <v>failed</v>
      </c>
      <c r="E977">
        <f>IFERROR(INDEX(Sheet1!L:L,MATCH(ROWS($1:976),$M:$M,0)),"")</f>
        <v>37</v>
      </c>
      <c r="L977" t="str">
        <f>IF(ISNA(MATCH(Sheet1!F977,{"successful"},0)),"-",MAX(Sheet6!L$1:L976)+1)</f>
        <v>-</v>
      </c>
      <c r="M977">
        <f>IF(ISNA(MATCH(Sheet1!F977,{"failed","canceled"},0)),"-",MAX(Sheet6!M$1:M976)+1)</f>
        <v>516</v>
      </c>
    </row>
    <row r="978" spans="1:13" ht="16" x14ac:dyDescent="0.2">
      <c r="A978" s="16" t="str">
        <f>IFERROR(INDEX(Sheet1!F:F,MATCH(ROWS($1:977),$L:$L,0)),"")</f>
        <v>successful</v>
      </c>
      <c r="B978" s="15">
        <f>IFERROR(INDEX(Sheet1!L:L,MATCH(ROWS($1:977),$L:$L,0)),"")</f>
        <v>621</v>
      </c>
      <c r="D978" s="17" t="str">
        <f>IFERROR(INDEX(Sheet1!F:F,MATCH(ROWS($1:977),$M:$M,0)),"")</f>
        <v>failed</v>
      </c>
      <c r="E978">
        <f>IFERROR(INDEX(Sheet1!L:L,MATCH(ROWS($1:977),$M:$M,0)),"")</f>
        <v>6</v>
      </c>
      <c r="L978" t="str">
        <f>IF(ISNA(MATCH(Sheet1!F978,{"successful"},0)),"-",MAX(Sheet6!L$1:L977)+1)</f>
        <v>-</v>
      </c>
      <c r="M978">
        <f>IF(ISNA(MATCH(Sheet1!F978,{"failed","canceled"},0)),"-",MAX(Sheet6!M$1:M977)+1)</f>
        <v>517</v>
      </c>
    </row>
    <row r="979" spans="1:13" ht="16" x14ac:dyDescent="0.2">
      <c r="A979" s="16" t="str">
        <f>IFERROR(INDEX(Sheet1!F:F,MATCH(ROWS($1:978),$L:$L,0)),"")</f>
        <v>successful</v>
      </c>
      <c r="B979" s="15">
        <f>IFERROR(INDEX(Sheet1!L:L,MATCH(ROWS($1:978),$L:$L,0)),"")</f>
        <v>101</v>
      </c>
      <c r="D979" s="17" t="str">
        <f>IFERROR(INDEX(Sheet1!F:F,MATCH(ROWS($1:978),$M:$M,0)),"")</f>
        <v>failed</v>
      </c>
      <c r="E979">
        <f>IFERROR(INDEX(Sheet1!L:L,MATCH(ROWS($1:978),$M:$M,0)),"")</f>
        <v>113</v>
      </c>
      <c r="L979" t="str">
        <f>IF(ISNA(MATCH(Sheet1!F979,{"successful"},0)),"-",MAX(Sheet6!L$1:L978)+1)</f>
        <v>-</v>
      </c>
      <c r="M979">
        <f>IF(ISNA(MATCH(Sheet1!F979,{"failed","canceled"},0)),"-",MAX(Sheet6!M$1:M978)+1)</f>
        <v>518</v>
      </c>
    </row>
    <row r="980" spans="1:13" ht="16" x14ac:dyDescent="0.2">
      <c r="A980" s="16" t="str">
        <f>IFERROR(INDEX(Sheet1!F:F,MATCH(ROWS($1:979),$L:$L,0)),"")</f>
        <v>successful</v>
      </c>
      <c r="B980" s="15">
        <f>IFERROR(INDEX(Sheet1!L:L,MATCH(ROWS($1:979),$L:$L,0)),"")</f>
        <v>554</v>
      </c>
      <c r="D980" s="17" t="str">
        <f>IFERROR(INDEX(Sheet1!F:F,MATCH(ROWS($1:979),$M:$M,0)),"")</f>
        <v>failed</v>
      </c>
      <c r="E980">
        <f>IFERROR(INDEX(Sheet1!L:L,MATCH(ROWS($1:979),$M:$M,0)),"")</f>
        <v>37</v>
      </c>
      <c r="L980" t="str">
        <f>IF(ISNA(MATCH(Sheet1!F980,{"successful"},0)),"-",MAX(Sheet6!L$1:L979)+1)</f>
        <v>-</v>
      </c>
      <c r="M980">
        <f>IF(ISNA(MATCH(Sheet1!F980,{"failed","canceled"},0)),"-",MAX(Sheet6!M$1:M979)+1)</f>
        <v>519</v>
      </c>
    </row>
    <row r="981" spans="1:13" ht="16" x14ac:dyDescent="0.2">
      <c r="A981" s="16" t="str">
        <f>IFERROR(INDEX(Sheet1!F:F,MATCH(ROWS($1:980),$L:$L,0)),"")</f>
        <v>successful</v>
      </c>
      <c r="B981" s="15">
        <f>IFERROR(INDEX(Sheet1!L:L,MATCH(ROWS($1:980),$L:$L,0)),"")</f>
        <v>666</v>
      </c>
      <c r="D981" s="17" t="str">
        <f>IFERROR(INDEX(Sheet1!F:F,MATCH(ROWS($1:980),$M:$M,0)),"")</f>
        <v>failed</v>
      </c>
      <c r="E981">
        <f>IFERROR(INDEX(Sheet1!L:L,MATCH(ROWS($1:980),$M:$M,0)),"")</f>
        <v>18</v>
      </c>
      <c r="L981" t="str">
        <f>IF(ISNA(MATCH(Sheet1!F981,{"successful"},0)),"-",MAX(Sheet6!L$1:L980)+1)</f>
        <v>-</v>
      </c>
      <c r="M981">
        <f>IF(ISNA(MATCH(Sheet1!F981,{"failed","canceled"},0)),"-",MAX(Sheet6!M$1:M980)+1)</f>
        <v>520</v>
      </c>
    </row>
    <row r="982" spans="1:13" ht="16" x14ac:dyDescent="0.2">
      <c r="A982" s="16" t="str">
        <f>IFERROR(INDEX(Sheet1!F:F,MATCH(ROWS($1:981),$L:$L,0)),"")</f>
        <v>successful</v>
      </c>
      <c r="B982" s="15">
        <f>IFERROR(INDEX(Sheet1!L:L,MATCH(ROWS($1:981),$L:$L,0)),"")</f>
        <v>410</v>
      </c>
      <c r="D982" s="17" t="str">
        <f>IFERROR(INDEX(Sheet1!F:F,MATCH(ROWS($1:981),$M:$M,0)),"")</f>
        <v>failed</v>
      </c>
      <c r="E982">
        <f>IFERROR(INDEX(Sheet1!L:L,MATCH(ROWS($1:981),$M:$M,0)),"")</f>
        <v>75</v>
      </c>
      <c r="L982" t="str">
        <f>IF(ISNA(MATCH(Sheet1!F982,{"successful"},0)),"-",MAX(Sheet6!L$1:L981)+1)</f>
        <v>-</v>
      </c>
      <c r="M982">
        <f>IF(ISNA(MATCH(Sheet1!F982,{"failed","canceled"},0)),"-",MAX(Sheet6!M$1:M981)+1)</f>
        <v>521</v>
      </c>
    </row>
    <row r="983" spans="1:13" ht="16" x14ac:dyDescent="0.2">
      <c r="A983" s="16" t="str">
        <f>IFERROR(INDEX(Sheet1!F:F,MATCH(ROWS($1:982),$L:$L,0)),"")</f>
        <v>successful</v>
      </c>
      <c r="B983" s="15">
        <f>IFERROR(INDEX(Sheet1!L:L,MATCH(ROWS($1:982),$L:$L,0)),"")</f>
        <v>375</v>
      </c>
      <c r="D983" s="17" t="str">
        <f>IFERROR(INDEX(Sheet1!F:F,MATCH(ROWS($1:982),$M:$M,0)),"")</f>
        <v>failed</v>
      </c>
      <c r="E983">
        <f>IFERROR(INDEX(Sheet1!L:L,MATCH(ROWS($1:982),$M:$M,0)),"")</f>
        <v>52</v>
      </c>
      <c r="L983" t="str">
        <f>IF(ISNA(MATCH(Sheet1!F983,{"successful"},0)),"-",MAX(Sheet6!L$1:L982)+1)</f>
        <v>-</v>
      </c>
      <c r="M983">
        <f>IF(ISNA(MATCH(Sheet1!F983,{"failed","canceled"},0)),"-",MAX(Sheet6!M$1:M982)+1)</f>
        <v>522</v>
      </c>
    </row>
    <row r="984" spans="1:13" ht="16" x14ac:dyDescent="0.2">
      <c r="A984" s="16" t="str">
        <f>IFERROR(INDEX(Sheet1!F:F,MATCH(ROWS($1:983),$L:$L,0)),"")</f>
        <v>successful</v>
      </c>
      <c r="B984" s="15">
        <f>IFERROR(INDEX(Sheet1!L:L,MATCH(ROWS($1:983),$L:$L,0)),"")</f>
        <v>1364</v>
      </c>
      <c r="D984" s="17" t="str">
        <f>IFERROR(INDEX(Sheet1!F:F,MATCH(ROWS($1:983),$M:$M,0)),"")</f>
        <v>failed</v>
      </c>
      <c r="E984">
        <f>IFERROR(INDEX(Sheet1!L:L,MATCH(ROWS($1:983),$M:$M,0)),"")</f>
        <v>122</v>
      </c>
      <c r="L984" t="str">
        <f>IF(ISNA(MATCH(Sheet1!F984,{"successful"},0)),"-",MAX(Sheet6!L$1:L983)+1)</f>
        <v>-</v>
      </c>
      <c r="M984">
        <f>IF(ISNA(MATCH(Sheet1!F984,{"failed","canceled"},0)),"-",MAX(Sheet6!M$1:M983)+1)</f>
        <v>523</v>
      </c>
    </row>
    <row r="985" spans="1:13" ht="16" x14ac:dyDescent="0.2">
      <c r="A985" s="16" t="str">
        <f>IFERROR(INDEX(Sheet1!F:F,MATCH(ROWS($1:984),$L:$L,0)),"")</f>
        <v>successful</v>
      </c>
      <c r="B985" s="15">
        <f>IFERROR(INDEX(Sheet1!L:L,MATCH(ROWS($1:984),$L:$L,0)),"")</f>
        <v>35</v>
      </c>
      <c r="D985" s="17" t="str">
        <f>IFERROR(INDEX(Sheet1!F:F,MATCH(ROWS($1:984),$M:$M,0)),"")</f>
        <v>failed</v>
      </c>
      <c r="E985">
        <f>IFERROR(INDEX(Sheet1!L:L,MATCH(ROWS($1:984),$M:$M,0)),"")</f>
        <v>8</v>
      </c>
      <c r="L985" t="str">
        <f>IF(ISNA(MATCH(Sheet1!F985,{"successful"},0)),"-",MAX(Sheet6!L$1:L984)+1)</f>
        <v>-</v>
      </c>
      <c r="M985">
        <f>IF(ISNA(MATCH(Sheet1!F985,{"failed","canceled"},0)),"-",MAX(Sheet6!M$1:M984)+1)</f>
        <v>524</v>
      </c>
    </row>
    <row r="986" spans="1:13" ht="16" x14ac:dyDescent="0.2">
      <c r="A986" s="16" t="str">
        <f>IFERROR(INDEX(Sheet1!F:F,MATCH(ROWS($1:985),$L:$L,0)),"")</f>
        <v>successful</v>
      </c>
      <c r="B986" s="15">
        <f>IFERROR(INDEX(Sheet1!L:L,MATCH(ROWS($1:985),$L:$L,0)),"")</f>
        <v>203</v>
      </c>
      <c r="D986" s="17" t="str">
        <f>IFERROR(INDEX(Sheet1!F:F,MATCH(ROWS($1:985),$M:$M,0)),"")</f>
        <v>failed</v>
      </c>
      <c r="E986">
        <f>IFERROR(INDEX(Sheet1!L:L,MATCH(ROWS($1:985),$M:$M,0)),"")</f>
        <v>8</v>
      </c>
      <c r="L986" t="str">
        <f>IF(ISNA(MATCH(Sheet1!F986,{"successful"},0)),"-",MAX(Sheet6!L$1:L985)+1)</f>
        <v>-</v>
      </c>
      <c r="M986">
        <f>IF(ISNA(MATCH(Sheet1!F986,{"failed","canceled"},0)),"-",MAX(Sheet6!M$1:M985)+1)</f>
        <v>525</v>
      </c>
    </row>
    <row r="987" spans="1:13" ht="16" x14ac:dyDescent="0.2">
      <c r="A987" s="16" t="str">
        <f>IFERROR(INDEX(Sheet1!F:F,MATCH(ROWS($1:986),$L:$L,0)),"")</f>
        <v>successful</v>
      </c>
      <c r="B987" s="15">
        <f>IFERROR(INDEX(Sheet1!L:L,MATCH(ROWS($1:986),$L:$L,0)),"")</f>
        <v>49</v>
      </c>
      <c r="D987" s="17" t="str">
        <f>IFERROR(INDEX(Sheet1!F:F,MATCH(ROWS($1:986),$M:$M,0)),"")</f>
        <v>failed</v>
      </c>
      <c r="E987">
        <f>IFERROR(INDEX(Sheet1!L:L,MATCH(ROWS($1:986),$M:$M,0)),"")</f>
        <v>96</v>
      </c>
      <c r="L987" t="str">
        <f>IF(ISNA(MATCH(Sheet1!F987,{"successful"},0)),"-",MAX(Sheet6!L$1:L986)+1)</f>
        <v>-</v>
      </c>
      <c r="M987">
        <f>IF(ISNA(MATCH(Sheet1!F987,{"failed","canceled"},0)),"-",MAX(Sheet6!M$1:M986)+1)</f>
        <v>526</v>
      </c>
    </row>
    <row r="988" spans="1:13" ht="16" x14ac:dyDescent="0.2">
      <c r="A988" s="16" t="str">
        <f>IFERROR(INDEX(Sheet1!F:F,MATCH(ROWS($1:987),$L:$L,0)),"")</f>
        <v>successful</v>
      </c>
      <c r="B988" s="15">
        <f>IFERROR(INDEX(Sheet1!L:L,MATCH(ROWS($1:987),$L:$L,0)),"")</f>
        <v>5812</v>
      </c>
      <c r="D988" s="17" t="str">
        <f>IFERROR(INDEX(Sheet1!F:F,MATCH(ROWS($1:987),$M:$M,0)),"")</f>
        <v>failed</v>
      </c>
      <c r="E988">
        <f>IFERROR(INDEX(Sheet1!L:L,MATCH(ROWS($1:987),$M:$M,0)),"")</f>
        <v>9</v>
      </c>
      <c r="L988" t="str">
        <f>IF(ISNA(MATCH(Sheet1!F988,{"successful"},0)),"-",MAX(Sheet6!L$1:L987)+1)</f>
        <v>-</v>
      </c>
      <c r="M988">
        <f>IF(ISNA(MATCH(Sheet1!F988,{"failed","canceled"},0)),"-",MAX(Sheet6!M$1:M987)+1)</f>
        <v>527</v>
      </c>
    </row>
    <row r="989" spans="1:13" ht="16" x14ac:dyDescent="0.2">
      <c r="A989" s="16" t="str">
        <f>IFERROR(INDEX(Sheet1!F:F,MATCH(ROWS($1:988),$L:$L,0)),"")</f>
        <v>successful</v>
      </c>
      <c r="B989" s="15">
        <f>IFERROR(INDEX(Sheet1!L:L,MATCH(ROWS($1:988),$L:$L,0)),"")</f>
        <v>1556</v>
      </c>
      <c r="D989" s="17" t="str">
        <f>IFERROR(INDEX(Sheet1!F:F,MATCH(ROWS($1:988),$M:$M,0)),"")</f>
        <v>failed</v>
      </c>
      <c r="E989">
        <f>IFERROR(INDEX(Sheet1!L:L,MATCH(ROWS($1:988),$M:$M,0)),"")</f>
        <v>2</v>
      </c>
      <c r="L989" t="str">
        <f>IF(ISNA(MATCH(Sheet1!F989,{"successful"},0)),"-",MAX(Sheet6!L$1:L988)+1)</f>
        <v>-</v>
      </c>
      <c r="M989">
        <f>IF(ISNA(MATCH(Sheet1!F989,{"failed","canceled"},0)),"-",MAX(Sheet6!M$1:M988)+1)</f>
        <v>528</v>
      </c>
    </row>
    <row r="990" spans="1:13" ht="16" x14ac:dyDescent="0.2">
      <c r="A990" s="16" t="str">
        <f>IFERROR(INDEX(Sheet1!F:F,MATCH(ROWS($1:989),$L:$L,0)),"")</f>
        <v>successful</v>
      </c>
      <c r="B990" s="15">
        <f>IFERROR(INDEX(Sheet1!L:L,MATCH(ROWS($1:989),$L:$L,0)),"")</f>
        <v>65</v>
      </c>
      <c r="D990" s="17" t="str">
        <f>IFERROR(INDEX(Sheet1!F:F,MATCH(ROWS($1:989),$M:$M,0)),"")</f>
        <v>failed</v>
      </c>
      <c r="E990">
        <f>IFERROR(INDEX(Sheet1!L:L,MATCH(ROWS($1:989),$M:$M,0)),"")</f>
        <v>26</v>
      </c>
      <c r="L990" t="str">
        <f>IF(ISNA(MATCH(Sheet1!F990,{"successful"},0)),"-",MAX(Sheet6!L$1:L989)+1)</f>
        <v>-</v>
      </c>
      <c r="M990">
        <f>IF(ISNA(MATCH(Sheet1!F990,{"failed","canceled"},0)),"-",MAX(Sheet6!M$1:M989)+1)</f>
        <v>529</v>
      </c>
    </row>
    <row r="991" spans="1:13" ht="16" x14ac:dyDescent="0.2">
      <c r="A991" s="16" t="str">
        <f>IFERROR(INDEX(Sheet1!F:F,MATCH(ROWS($1:990),$L:$L,0)),"")</f>
        <v>successful</v>
      </c>
      <c r="B991" s="15">
        <f>IFERROR(INDEX(Sheet1!L:L,MATCH(ROWS($1:990),$L:$L,0)),"")</f>
        <v>10</v>
      </c>
      <c r="D991" s="17" t="str">
        <f>IFERROR(INDEX(Sheet1!F:F,MATCH(ROWS($1:990),$M:$M,0)),"")</f>
        <v>failed</v>
      </c>
      <c r="E991">
        <f>IFERROR(INDEX(Sheet1!L:L,MATCH(ROWS($1:990),$M:$M,0)),"")</f>
        <v>23</v>
      </c>
      <c r="L991" t="str">
        <f>IF(ISNA(MATCH(Sheet1!F991,{"successful"},0)),"-",MAX(Sheet6!L$1:L990)+1)</f>
        <v>-</v>
      </c>
      <c r="M991">
        <f>IF(ISNA(MATCH(Sheet1!F991,{"failed","canceled"},0)),"-",MAX(Sheet6!M$1:M990)+1)</f>
        <v>530</v>
      </c>
    </row>
    <row r="992" spans="1:13" ht="16" x14ac:dyDescent="0.2">
      <c r="A992" s="16" t="str">
        <f>IFERROR(INDEX(Sheet1!F:F,MATCH(ROWS($1:991),$L:$L,0)),"")</f>
        <v>successful</v>
      </c>
      <c r="B992" s="15">
        <f>IFERROR(INDEX(Sheet1!L:L,MATCH(ROWS($1:991),$L:$L,0)),"")</f>
        <v>76</v>
      </c>
      <c r="D992" s="17" t="str">
        <f>IFERROR(INDEX(Sheet1!F:F,MATCH(ROWS($1:991),$M:$M,0)),"")</f>
        <v>failed</v>
      </c>
      <c r="E992">
        <f>IFERROR(INDEX(Sheet1!L:L,MATCH(ROWS($1:991),$M:$M,0)),"")</f>
        <v>0</v>
      </c>
      <c r="L992" t="str">
        <f>IF(ISNA(MATCH(Sheet1!F992,{"successful"},0)),"-",MAX(Sheet6!L$1:L991)+1)</f>
        <v>-</v>
      </c>
      <c r="M992">
        <f>IF(ISNA(MATCH(Sheet1!F992,{"failed","canceled"},0)),"-",MAX(Sheet6!M$1:M991)+1)</f>
        <v>531</v>
      </c>
    </row>
    <row r="993" spans="1:13" ht="16" x14ac:dyDescent="0.2">
      <c r="A993" s="16" t="str">
        <f>IFERROR(INDEX(Sheet1!F:F,MATCH(ROWS($1:992),$L:$L,0)),"")</f>
        <v>successful</v>
      </c>
      <c r="B993" s="15">
        <f>IFERROR(INDEX(Sheet1!L:L,MATCH(ROWS($1:992),$L:$L,0)),"")</f>
        <v>263</v>
      </c>
      <c r="D993" s="17" t="str">
        <f>IFERROR(INDEX(Sheet1!F:F,MATCH(ROWS($1:992),$M:$M,0)),"")</f>
        <v>failed</v>
      </c>
      <c r="E993">
        <f>IFERROR(INDEX(Sheet1!L:L,MATCH(ROWS($1:992),$M:$M,0)),"")</f>
        <v>140</v>
      </c>
      <c r="L993" t="str">
        <f>IF(ISNA(MATCH(Sheet1!F993,{"successful"},0)),"-",MAX(Sheet6!L$1:L992)+1)</f>
        <v>-</v>
      </c>
      <c r="M993">
        <f>IF(ISNA(MATCH(Sheet1!F993,{"failed","canceled"},0)),"-",MAX(Sheet6!M$1:M992)+1)</f>
        <v>532</v>
      </c>
    </row>
    <row r="994" spans="1:13" ht="16" x14ac:dyDescent="0.2">
      <c r="A994" s="16" t="str">
        <f>IFERROR(INDEX(Sheet1!F:F,MATCH(ROWS($1:993),$L:$L,0)),"")</f>
        <v>successful</v>
      </c>
      <c r="B994" s="15">
        <f>IFERROR(INDEX(Sheet1!L:L,MATCH(ROWS($1:993),$L:$L,0)),"")</f>
        <v>1530</v>
      </c>
      <c r="D994" s="17" t="str">
        <f>IFERROR(INDEX(Sheet1!F:F,MATCH(ROWS($1:993),$M:$M,0)),"")</f>
        <v>failed</v>
      </c>
      <c r="E994">
        <f>IFERROR(INDEX(Sheet1!L:L,MATCH(ROWS($1:993),$M:$M,0)),"")</f>
        <v>0</v>
      </c>
      <c r="L994" t="str">
        <f>IF(ISNA(MATCH(Sheet1!F994,{"successful"},0)),"-",MAX(Sheet6!L$1:L993)+1)</f>
        <v>-</v>
      </c>
      <c r="M994">
        <f>IF(ISNA(MATCH(Sheet1!F994,{"failed","canceled"},0)),"-",MAX(Sheet6!M$1:M993)+1)</f>
        <v>533</v>
      </c>
    </row>
    <row r="995" spans="1:13" ht="16" x14ac:dyDescent="0.2">
      <c r="A995" s="16" t="str">
        <f>IFERROR(INDEX(Sheet1!F:F,MATCH(ROWS($1:994),$L:$L,0)),"")</f>
        <v>successful</v>
      </c>
      <c r="B995" s="15">
        <f>IFERROR(INDEX(Sheet1!L:L,MATCH(ROWS($1:994),$L:$L,0)),"")</f>
        <v>278</v>
      </c>
      <c r="D995" s="17" t="str">
        <f>IFERROR(INDEX(Sheet1!F:F,MATCH(ROWS($1:994),$M:$M,0)),"")</f>
        <v>failed</v>
      </c>
      <c r="E995">
        <f>IFERROR(INDEX(Sheet1!L:L,MATCH(ROWS($1:994),$M:$M,0)),"")</f>
        <v>6</v>
      </c>
      <c r="L995" t="str">
        <f>IF(ISNA(MATCH(Sheet1!F995,{"successful"},0)),"-",MAX(Sheet6!L$1:L994)+1)</f>
        <v>-</v>
      </c>
      <c r="M995">
        <f>IF(ISNA(MATCH(Sheet1!F995,{"failed","canceled"},0)),"-",MAX(Sheet6!M$1:M994)+1)</f>
        <v>534</v>
      </c>
    </row>
    <row r="996" spans="1:13" ht="16" x14ac:dyDescent="0.2">
      <c r="A996" s="16" t="str">
        <f>IFERROR(INDEX(Sheet1!F:F,MATCH(ROWS($1:995),$L:$L,0)),"")</f>
        <v>successful</v>
      </c>
      <c r="B996" s="15">
        <f>IFERROR(INDEX(Sheet1!L:L,MATCH(ROWS($1:995),$L:$L,0)),"")</f>
        <v>350</v>
      </c>
      <c r="D996" s="17" t="str">
        <f>IFERROR(INDEX(Sheet1!F:F,MATCH(ROWS($1:995),$M:$M,0)),"")</f>
        <v>failed</v>
      </c>
      <c r="E996">
        <f>IFERROR(INDEX(Sheet1!L:L,MATCH(ROWS($1:995),$M:$M,0)),"")</f>
        <v>100</v>
      </c>
      <c r="L996" t="str">
        <f>IF(ISNA(MATCH(Sheet1!F996,{"successful"},0)),"-",MAX(Sheet6!L$1:L995)+1)</f>
        <v>-</v>
      </c>
      <c r="M996">
        <f>IF(ISNA(MATCH(Sheet1!F996,{"failed","canceled"},0)),"-",MAX(Sheet6!M$1:M995)+1)</f>
        <v>535</v>
      </c>
    </row>
    <row r="997" spans="1:13" ht="16" x14ac:dyDescent="0.2">
      <c r="A997" s="16" t="str">
        <f>IFERROR(INDEX(Sheet1!F:F,MATCH(ROWS($1:996),$L:$L,0)),"")</f>
        <v>successful</v>
      </c>
      <c r="B997" s="15">
        <f>IFERROR(INDEX(Sheet1!L:L,MATCH(ROWS($1:996),$L:$L,0)),"")</f>
        <v>470</v>
      </c>
      <c r="D997" s="17" t="str">
        <f>IFERROR(INDEX(Sheet1!F:F,MATCH(ROWS($1:996),$M:$M,0)),"")</f>
        <v>failed</v>
      </c>
      <c r="E997">
        <f>IFERROR(INDEX(Sheet1!L:L,MATCH(ROWS($1:996),$M:$M,0)),"")</f>
        <v>0</v>
      </c>
      <c r="L997" t="str">
        <f>IF(ISNA(MATCH(Sheet1!F997,{"successful"},0)),"-",MAX(Sheet6!L$1:L996)+1)</f>
        <v>-</v>
      </c>
      <c r="M997">
        <f>IF(ISNA(MATCH(Sheet1!F997,{"failed","canceled"},0)),"-",MAX(Sheet6!M$1:M996)+1)</f>
        <v>536</v>
      </c>
    </row>
    <row r="998" spans="1:13" ht="16" x14ac:dyDescent="0.2">
      <c r="A998" s="16" t="str">
        <f>IFERROR(INDEX(Sheet1!F:F,MATCH(ROWS($1:997),$L:$L,0)),"")</f>
        <v>successful</v>
      </c>
      <c r="B998" s="15">
        <f>IFERROR(INDEX(Sheet1!L:L,MATCH(ROWS($1:997),$L:$L,0)),"")</f>
        <v>3</v>
      </c>
      <c r="D998" s="17" t="str">
        <f>IFERROR(INDEX(Sheet1!F:F,MATCH(ROWS($1:997),$M:$M,0)),"")</f>
        <v>failed</v>
      </c>
      <c r="E998">
        <f>IFERROR(INDEX(Sheet1!L:L,MATCH(ROWS($1:997),$M:$M,0)),"")</f>
        <v>4</v>
      </c>
      <c r="L998" t="str">
        <f>IF(ISNA(MATCH(Sheet1!F998,{"successful"},0)),"-",MAX(Sheet6!L$1:L997)+1)</f>
        <v>-</v>
      </c>
      <c r="M998">
        <f>IF(ISNA(MATCH(Sheet1!F998,{"failed","canceled"},0)),"-",MAX(Sheet6!M$1:M997)+1)</f>
        <v>537</v>
      </c>
    </row>
    <row r="999" spans="1:13" ht="16" x14ac:dyDescent="0.2">
      <c r="A999" s="16" t="str">
        <f>IFERROR(INDEX(Sheet1!F:F,MATCH(ROWS($1:998),$L:$L,0)),"")</f>
        <v>successful</v>
      </c>
      <c r="B999" s="15">
        <f>IFERROR(INDEX(Sheet1!L:L,MATCH(ROWS($1:998),$L:$L,0)),"")</f>
        <v>8200</v>
      </c>
      <c r="D999" s="17" t="str">
        <f>IFERROR(INDEX(Sheet1!F:F,MATCH(ROWS($1:998),$M:$M,0)),"")</f>
        <v>failed</v>
      </c>
      <c r="E999">
        <f>IFERROR(INDEX(Sheet1!L:L,MATCH(ROWS($1:998),$M:$M,0)),"")</f>
        <v>8</v>
      </c>
      <c r="L999" t="str">
        <f>IF(ISNA(MATCH(Sheet1!F999,{"successful"},0)),"-",MAX(Sheet6!L$1:L998)+1)</f>
        <v>-</v>
      </c>
      <c r="M999">
        <f>IF(ISNA(MATCH(Sheet1!F999,{"failed","canceled"},0)),"-",MAX(Sheet6!M$1:M998)+1)</f>
        <v>538</v>
      </c>
    </row>
    <row r="1000" spans="1:13" ht="16" x14ac:dyDescent="0.2">
      <c r="A1000" s="16" t="str">
        <f>IFERROR(INDEX(Sheet1!F:F,MATCH(ROWS($1:999),$L:$L,0)),"")</f>
        <v>successful</v>
      </c>
      <c r="B1000" s="15">
        <f>IFERROR(INDEX(Sheet1!L:L,MATCH(ROWS($1:999),$L:$L,0)),"")</f>
        <v>8359</v>
      </c>
      <c r="D1000" s="17" t="str">
        <f>IFERROR(INDEX(Sheet1!F:F,MATCH(ROWS($1:999),$M:$M,0)),"")</f>
        <v>failed</v>
      </c>
      <c r="E1000">
        <f>IFERROR(INDEX(Sheet1!L:L,MATCH(ROWS($1:999),$M:$M,0)),"")</f>
        <v>0</v>
      </c>
      <c r="L1000" t="str">
        <f>IF(ISNA(MATCH(Sheet1!F1000,{"successful"},0)),"-",MAX(Sheet6!L$1:L999)+1)</f>
        <v>-</v>
      </c>
      <c r="M1000">
        <f>IF(ISNA(MATCH(Sheet1!F1000,{"failed","canceled"},0)),"-",MAX(Sheet6!M$1:M999)+1)</f>
        <v>539</v>
      </c>
    </row>
    <row r="1001" spans="1:13" ht="16" x14ac:dyDescent="0.2">
      <c r="A1001" s="16" t="str">
        <f>IFERROR(INDEX(Sheet1!F:F,MATCH(ROWS($1:1000),$L:$L,0)),"")</f>
        <v>successful</v>
      </c>
      <c r="B1001" s="15">
        <f>IFERROR(INDEX(Sheet1!L:L,MATCH(ROWS($1:1000),$L:$L,0)),"")</f>
        <v>188</v>
      </c>
      <c r="D1001" s="17" t="str">
        <f>IFERROR(INDEX(Sheet1!F:F,MATCH(ROWS($1:1000),$M:$M,0)),"")</f>
        <v>failed</v>
      </c>
      <c r="E1001">
        <f>IFERROR(INDEX(Sheet1!L:L,MATCH(ROWS($1:1000),$M:$M,0)),"")</f>
        <v>16</v>
      </c>
      <c r="L1001" t="str">
        <f>IF(ISNA(MATCH(Sheet1!F1001,{"successful"},0)),"-",MAX(Sheet6!L$1:L1000)+1)</f>
        <v>-</v>
      </c>
      <c r="M1001">
        <f>IF(ISNA(MATCH(Sheet1!F1001,{"failed","canceled"},0)),"-",MAX(Sheet6!M$1:M1000)+1)</f>
        <v>540</v>
      </c>
    </row>
    <row r="1002" spans="1:13" ht="16" x14ac:dyDescent="0.2">
      <c r="A1002" s="16" t="str">
        <f>IFERROR(INDEX(Sheet1!F:F,MATCH(ROWS($1:1001),$L:$L,0)),"")</f>
        <v>successful</v>
      </c>
      <c r="B1002" s="15">
        <f>IFERROR(INDEX(Sheet1!L:L,MATCH(ROWS($1:1001),$L:$L,0)),"")</f>
        <v>48</v>
      </c>
      <c r="D1002" s="17" t="str">
        <f>IFERROR(INDEX(Sheet1!F:F,MATCH(ROWS($1:1001),$M:$M,0)),"")</f>
        <v>failed</v>
      </c>
      <c r="E1002">
        <f>IFERROR(INDEX(Sheet1!L:L,MATCH(ROWS($1:1001),$M:$M,0)),"")</f>
        <v>2</v>
      </c>
      <c r="L1002" t="str">
        <f>IF(ISNA(MATCH(Sheet1!F1002,{"successful"},0)),"-",MAX(Sheet6!L$1:L1001)+1)</f>
        <v>-</v>
      </c>
      <c r="M1002">
        <f>IF(ISNA(MATCH(Sheet1!F1002,{"failed","canceled"},0)),"-",MAX(Sheet6!M$1:M1001)+1)</f>
        <v>541</v>
      </c>
    </row>
    <row r="1003" spans="1:13" ht="16" x14ac:dyDescent="0.2">
      <c r="A1003" s="16" t="str">
        <f>IFERROR(INDEX(Sheet1!F:F,MATCH(ROWS($1:1002),$L:$L,0)),"")</f>
        <v>successful</v>
      </c>
      <c r="B1003" s="15">
        <f>IFERROR(INDEX(Sheet1!L:L,MATCH(ROWS($1:1002),$L:$L,0)),"")</f>
        <v>607</v>
      </c>
      <c r="D1003" s="17" t="str">
        <f>IFERROR(INDEX(Sheet1!F:F,MATCH(ROWS($1:1002),$M:$M,0)),"")</f>
        <v>failed</v>
      </c>
      <c r="E1003">
        <f>IFERROR(INDEX(Sheet1!L:L,MATCH(ROWS($1:1002),$M:$M,0)),"")</f>
        <v>48</v>
      </c>
      <c r="L1003" t="str">
        <f>IF(ISNA(MATCH(Sheet1!F1003,{"successful"},0)),"-",MAX(Sheet6!L$1:L1002)+1)</f>
        <v>-</v>
      </c>
      <c r="M1003">
        <f>IF(ISNA(MATCH(Sheet1!F1003,{"failed","canceled"},0)),"-",MAX(Sheet6!M$1:M1002)+1)</f>
        <v>542</v>
      </c>
    </row>
    <row r="1004" spans="1:13" ht="16" x14ac:dyDescent="0.2">
      <c r="A1004" s="16" t="str">
        <f>IFERROR(INDEX(Sheet1!F:F,MATCH(ROWS($1:1003),$L:$L,0)),"")</f>
        <v>successful</v>
      </c>
      <c r="B1004" s="15">
        <f>IFERROR(INDEX(Sheet1!L:L,MATCH(ROWS($1:1003),$L:$L,0)),"")</f>
        <v>50</v>
      </c>
      <c r="D1004" s="17" t="str">
        <f>IFERROR(INDEX(Sheet1!F:F,MATCH(ROWS($1:1003),$M:$M,0)),"")</f>
        <v>failed</v>
      </c>
      <c r="E1004">
        <f>IFERROR(INDEX(Sheet1!L:L,MATCH(ROWS($1:1003),$M:$M,0)),"")</f>
        <v>2</v>
      </c>
      <c r="L1004" t="str">
        <f>IF(ISNA(MATCH(Sheet1!F1004,{"successful"},0)),"-",MAX(Sheet6!L$1:L1003)+1)</f>
        <v>-</v>
      </c>
      <c r="M1004">
        <f>IF(ISNA(MATCH(Sheet1!F1004,{"failed","canceled"},0)),"-",MAX(Sheet6!M$1:M1003)+1)</f>
        <v>543</v>
      </c>
    </row>
    <row r="1005" spans="1:13" ht="16" x14ac:dyDescent="0.2">
      <c r="A1005" s="16" t="str">
        <f>IFERROR(INDEX(Sheet1!F:F,MATCH(ROWS($1:1004),$L:$L,0)),"")</f>
        <v>successful</v>
      </c>
      <c r="B1005" s="15">
        <f>IFERROR(INDEX(Sheet1!L:L,MATCH(ROWS($1:1004),$L:$L,0)),"")</f>
        <v>55</v>
      </c>
      <c r="D1005" s="17" t="str">
        <f>IFERROR(INDEX(Sheet1!F:F,MATCH(ROWS($1:1004),$M:$M,0)),"")</f>
        <v>failed</v>
      </c>
      <c r="E1005">
        <f>IFERROR(INDEX(Sheet1!L:L,MATCH(ROWS($1:1004),$M:$M,0)),"")</f>
        <v>2</v>
      </c>
      <c r="L1005" t="str">
        <f>IF(ISNA(MATCH(Sheet1!F1005,{"successful"},0)),"-",MAX(Sheet6!L$1:L1004)+1)</f>
        <v>-</v>
      </c>
      <c r="M1005">
        <f>IF(ISNA(MATCH(Sheet1!F1005,{"failed","canceled"},0)),"-",MAX(Sheet6!M$1:M1004)+1)</f>
        <v>544</v>
      </c>
    </row>
    <row r="1006" spans="1:13" ht="16" x14ac:dyDescent="0.2">
      <c r="A1006" s="16" t="str">
        <f>IFERROR(INDEX(Sheet1!F:F,MATCH(ROWS($1:1005),$L:$L,0)),"")</f>
        <v>successful</v>
      </c>
      <c r="B1006" s="15">
        <f>IFERROR(INDEX(Sheet1!L:L,MATCH(ROWS($1:1005),$L:$L,0)),"")</f>
        <v>38</v>
      </c>
      <c r="D1006" s="17" t="str">
        <f>IFERROR(INDEX(Sheet1!F:F,MATCH(ROWS($1:1005),$M:$M,0)),"")</f>
        <v>failed</v>
      </c>
      <c r="E1006">
        <f>IFERROR(INDEX(Sheet1!L:L,MATCH(ROWS($1:1005),$M:$M,0)),"")</f>
        <v>1</v>
      </c>
      <c r="L1006" t="str">
        <f>IF(ISNA(MATCH(Sheet1!F1006,{"successful"},0)),"-",MAX(Sheet6!L$1:L1005)+1)</f>
        <v>-</v>
      </c>
      <c r="M1006">
        <f>IF(ISNA(MATCH(Sheet1!F1006,{"failed","canceled"},0)),"-",MAX(Sheet6!M$1:M1005)+1)</f>
        <v>545</v>
      </c>
    </row>
    <row r="1007" spans="1:13" ht="16" x14ac:dyDescent="0.2">
      <c r="A1007" s="16" t="str">
        <f>IFERROR(INDEX(Sheet1!F:F,MATCH(ROWS($1:1006),$L:$L,0)),"")</f>
        <v>successful</v>
      </c>
      <c r="B1007" s="15">
        <f>IFERROR(INDEX(Sheet1!L:L,MATCH(ROWS($1:1006),$L:$L,0)),"")</f>
        <v>25</v>
      </c>
      <c r="D1007" s="17" t="str">
        <f>IFERROR(INDEX(Sheet1!F:F,MATCH(ROWS($1:1006),$M:$M,0)),"")</f>
        <v>failed</v>
      </c>
      <c r="E1007">
        <f>IFERROR(INDEX(Sheet1!L:L,MATCH(ROWS($1:1006),$M:$M,0)),"")</f>
        <v>17</v>
      </c>
      <c r="L1007" t="str">
        <f>IF(ISNA(MATCH(Sheet1!F1007,{"successful"},0)),"-",MAX(Sheet6!L$1:L1006)+1)</f>
        <v>-</v>
      </c>
      <c r="M1007">
        <f>IF(ISNA(MATCH(Sheet1!F1007,{"failed","canceled"},0)),"-",MAX(Sheet6!M$1:M1006)+1)</f>
        <v>546</v>
      </c>
    </row>
    <row r="1008" spans="1:13" ht="16" x14ac:dyDescent="0.2">
      <c r="A1008" s="16" t="str">
        <f>IFERROR(INDEX(Sheet1!F:F,MATCH(ROWS($1:1007),$L:$L,0)),"")</f>
        <v>successful</v>
      </c>
      <c r="B1008" s="15">
        <f>IFERROR(INDEX(Sheet1!L:L,MATCH(ROWS($1:1007),$L:$L,0)),"")</f>
        <v>46</v>
      </c>
      <c r="D1008" s="17" t="str">
        <f>IFERROR(INDEX(Sheet1!F:F,MATCH(ROWS($1:1007),$M:$M,0)),"")</f>
        <v>failed</v>
      </c>
      <c r="E1008">
        <f>IFERROR(INDEX(Sheet1!L:L,MATCH(ROWS($1:1007),$M:$M,0)),"")</f>
        <v>0</v>
      </c>
      <c r="L1008" t="str">
        <f>IF(ISNA(MATCH(Sheet1!F1008,{"successful"},0)),"-",MAX(Sheet6!L$1:L1007)+1)</f>
        <v>-</v>
      </c>
      <c r="M1008">
        <f>IF(ISNA(MATCH(Sheet1!F1008,{"failed","canceled"},0)),"-",MAX(Sheet6!M$1:M1007)+1)</f>
        <v>547</v>
      </c>
    </row>
    <row r="1009" spans="1:13" ht="16" x14ac:dyDescent="0.2">
      <c r="A1009" s="16" t="str">
        <f>IFERROR(INDEX(Sheet1!F:F,MATCH(ROWS($1:1008),$L:$L,0)),"")</f>
        <v>successful</v>
      </c>
      <c r="B1009" s="15">
        <f>IFERROR(INDEX(Sheet1!L:L,MATCH(ROWS($1:1008),$L:$L,0)),"")</f>
        <v>83</v>
      </c>
      <c r="D1009" s="17" t="str">
        <f>IFERROR(INDEX(Sheet1!F:F,MATCH(ROWS($1:1008),$M:$M,0)),"")</f>
        <v>failed</v>
      </c>
      <c r="E1009">
        <f>IFERROR(INDEX(Sheet1!L:L,MATCH(ROWS($1:1008),$M:$M,0)),"")</f>
        <v>11</v>
      </c>
      <c r="L1009" t="str">
        <f>IF(ISNA(MATCH(Sheet1!F1009,{"successful"},0)),"-",MAX(Sheet6!L$1:L1008)+1)</f>
        <v>-</v>
      </c>
      <c r="M1009">
        <f>IF(ISNA(MATCH(Sheet1!F1009,{"failed","canceled"},0)),"-",MAX(Sheet6!M$1:M1008)+1)</f>
        <v>548</v>
      </c>
    </row>
    <row r="1010" spans="1:13" ht="16" x14ac:dyDescent="0.2">
      <c r="A1010" s="16" t="str">
        <f>IFERROR(INDEX(Sheet1!F:F,MATCH(ROWS($1:1009),$L:$L,0)),"")</f>
        <v>successful</v>
      </c>
      <c r="B1010" s="15">
        <f>IFERROR(INDEX(Sheet1!L:L,MATCH(ROWS($1:1009),$L:$L,0)),"")</f>
        <v>35</v>
      </c>
      <c r="D1010" s="17" t="str">
        <f>IFERROR(INDEX(Sheet1!F:F,MATCH(ROWS($1:1009),$M:$M,0)),"")</f>
        <v>failed</v>
      </c>
      <c r="E1010">
        <f>IFERROR(INDEX(Sheet1!L:L,MATCH(ROWS($1:1009),$M:$M,0)),"")</f>
        <v>95</v>
      </c>
      <c r="L1010" t="str">
        <f>IF(ISNA(MATCH(Sheet1!F1010,{"successful"},0)),"-",MAX(Sheet6!L$1:L1009)+1)</f>
        <v>-</v>
      </c>
      <c r="M1010">
        <f>IF(ISNA(MATCH(Sheet1!F1010,{"failed","canceled"},0)),"-",MAX(Sheet6!M$1:M1009)+1)</f>
        <v>549</v>
      </c>
    </row>
    <row r="1011" spans="1:13" ht="16" x14ac:dyDescent="0.2">
      <c r="A1011" s="16" t="str">
        <f>IFERROR(INDEX(Sheet1!F:F,MATCH(ROWS($1:1010),$L:$L,0)),"")</f>
        <v>successful</v>
      </c>
      <c r="B1011" s="15">
        <f>IFERROR(INDEX(Sheet1!L:L,MATCH(ROWS($1:1010),$L:$L,0)),"")</f>
        <v>25</v>
      </c>
      <c r="D1011" s="17" t="str">
        <f>IFERROR(INDEX(Sheet1!F:F,MATCH(ROWS($1:1010),$M:$M,0)),"")</f>
        <v>failed</v>
      </c>
      <c r="E1011">
        <f>IFERROR(INDEX(Sheet1!L:L,MATCH(ROWS($1:1010),$M:$M,0)),"")</f>
        <v>13</v>
      </c>
      <c r="L1011" t="str">
        <f>IF(ISNA(MATCH(Sheet1!F1011,{"successful"},0)),"-",MAX(Sheet6!L$1:L1010)+1)</f>
        <v>-</v>
      </c>
      <c r="M1011">
        <f>IF(ISNA(MATCH(Sheet1!F1011,{"failed","canceled"},0)),"-",MAX(Sheet6!M$1:M1010)+1)</f>
        <v>550</v>
      </c>
    </row>
    <row r="1012" spans="1:13" ht="16" x14ac:dyDescent="0.2">
      <c r="A1012" s="16" t="str">
        <f>IFERROR(INDEX(Sheet1!F:F,MATCH(ROWS($1:1011),$L:$L,0)),"")</f>
        <v>successful</v>
      </c>
      <c r="B1012" s="15">
        <f>IFERROR(INDEX(Sheet1!L:L,MATCH(ROWS($1:1011),$L:$L,0)),"")</f>
        <v>75</v>
      </c>
      <c r="D1012" s="17" t="str">
        <f>IFERROR(INDEX(Sheet1!F:F,MATCH(ROWS($1:1011),$M:$M,0)),"")</f>
        <v>failed</v>
      </c>
      <c r="E1012">
        <f>IFERROR(INDEX(Sheet1!L:L,MATCH(ROWS($1:1011),$M:$M,0)),"")</f>
        <v>2</v>
      </c>
      <c r="L1012" t="str">
        <f>IF(ISNA(MATCH(Sheet1!F1012,{"successful"},0)),"-",MAX(Sheet6!L$1:L1011)+1)</f>
        <v>-</v>
      </c>
      <c r="M1012">
        <f>IF(ISNA(MATCH(Sheet1!F1012,{"failed","canceled"},0)),"-",MAX(Sheet6!M$1:M1011)+1)</f>
        <v>551</v>
      </c>
    </row>
    <row r="1013" spans="1:13" ht="16" x14ac:dyDescent="0.2">
      <c r="A1013" s="16" t="str">
        <f>IFERROR(INDEX(Sheet1!F:F,MATCH(ROWS($1:1012),$L:$L,0)),"")</f>
        <v>successful</v>
      </c>
      <c r="B1013" s="15">
        <f>IFERROR(INDEX(Sheet1!L:L,MATCH(ROWS($1:1012),$L:$L,0)),"")</f>
        <v>62</v>
      </c>
      <c r="D1013" s="17" t="str">
        <f>IFERROR(INDEX(Sheet1!F:F,MATCH(ROWS($1:1012),$M:$M,0)),"")</f>
        <v>failed</v>
      </c>
      <c r="E1013">
        <f>IFERROR(INDEX(Sheet1!L:L,MATCH(ROWS($1:1012),$M:$M,0)),"")</f>
        <v>2</v>
      </c>
      <c r="L1013" t="str">
        <f>IF(ISNA(MATCH(Sheet1!F1013,{"successful"},0)),"-",MAX(Sheet6!L$1:L1012)+1)</f>
        <v>-</v>
      </c>
      <c r="M1013">
        <f>IF(ISNA(MATCH(Sheet1!F1013,{"failed","canceled"},0)),"-",MAX(Sheet6!M$1:M1012)+1)</f>
        <v>552</v>
      </c>
    </row>
    <row r="1014" spans="1:13" ht="16" x14ac:dyDescent="0.2">
      <c r="A1014" s="16" t="str">
        <f>IFERROR(INDEX(Sheet1!F:F,MATCH(ROWS($1:1013),$L:$L,0)),"")</f>
        <v>successful</v>
      </c>
      <c r="B1014" s="15">
        <f>IFERROR(INDEX(Sheet1!L:L,MATCH(ROWS($1:1013),$L:$L,0)),"")</f>
        <v>160</v>
      </c>
      <c r="D1014" s="17" t="str">
        <f>IFERROR(INDEX(Sheet1!F:F,MATCH(ROWS($1:1013),$M:$M,0)),"")</f>
        <v>failed</v>
      </c>
      <c r="E1014">
        <f>IFERROR(INDEX(Sheet1!L:L,MATCH(ROWS($1:1013),$M:$M,0)),"")</f>
        <v>3</v>
      </c>
      <c r="L1014" t="str">
        <f>IF(ISNA(MATCH(Sheet1!F1014,{"successful"},0)),"-",MAX(Sheet6!L$1:L1013)+1)</f>
        <v>-</v>
      </c>
      <c r="M1014">
        <f>IF(ISNA(MATCH(Sheet1!F1014,{"failed","canceled"},0)),"-",MAX(Sheet6!M$1:M1013)+1)</f>
        <v>553</v>
      </c>
    </row>
    <row r="1015" spans="1:13" ht="16" x14ac:dyDescent="0.2">
      <c r="A1015" s="16" t="str">
        <f>IFERROR(INDEX(Sheet1!F:F,MATCH(ROWS($1:1014),$L:$L,0)),"")</f>
        <v>successful</v>
      </c>
      <c r="B1015" s="15">
        <f>IFERROR(INDEX(Sheet1!L:L,MATCH(ROWS($1:1014),$L:$L,0)),"")</f>
        <v>246</v>
      </c>
      <c r="D1015" s="17" t="str">
        <f>IFERROR(INDEX(Sheet1!F:F,MATCH(ROWS($1:1014),$M:$M,0)),"")</f>
        <v>failed</v>
      </c>
      <c r="E1015">
        <f>IFERROR(INDEX(Sheet1!L:L,MATCH(ROWS($1:1014),$M:$M,0)),"")</f>
        <v>0</v>
      </c>
      <c r="L1015" t="str">
        <f>IF(ISNA(MATCH(Sheet1!F1015,{"successful"},0)),"-",MAX(Sheet6!L$1:L1014)+1)</f>
        <v>-</v>
      </c>
      <c r="M1015">
        <f>IF(ISNA(MATCH(Sheet1!F1015,{"failed","canceled"},0)),"-",MAX(Sheet6!M$1:M1014)+1)</f>
        <v>554</v>
      </c>
    </row>
    <row r="1016" spans="1:13" ht="16" x14ac:dyDescent="0.2">
      <c r="A1016" s="16" t="str">
        <f>IFERROR(INDEX(Sheet1!F:F,MATCH(ROWS($1:1015),$L:$L,0)),"")</f>
        <v>successful</v>
      </c>
      <c r="B1016" s="15">
        <f>IFERROR(INDEX(Sheet1!L:L,MATCH(ROWS($1:1015),$L:$L,0)),"")</f>
        <v>55</v>
      </c>
      <c r="D1016" s="17" t="str">
        <f>IFERROR(INDEX(Sheet1!F:F,MATCH(ROWS($1:1015),$M:$M,0)),"")</f>
        <v>failed</v>
      </c>
      <c r="E1016">
        <f>IFERROR(INDEX(Sheet1!L:L,MATCH(ROWS($1:1015),$M:$M,0)),"")</f>
        <v>0</v>
      </c>
      <c r="L1016" t="str">
        <f>IF(ISNA(MATCH(Sheet1!F1016,{"successful"},0)),"-",MAX(Sheet6!L$1:L1015)+1)</f>
        <v>-</v>
      </c>
      <c r="M1016">
        <f>IF(ISNA(MATCH(Sheet1!F1016,{"failed","canceled"},0)),"-",MAX(Sheet6!M$1:M1015)+1)</f>
        <v>555</v>
      </c>
    </row>
    <row r="1017" spans="1:13" ht="16" x14ac:dyDescent="0.2">
      <c r="A1017" s="16" t="str">
        <f>IFERROR(INDEX(Sheet1!F:F,MATCH(ROWS($1:1016),$L:$L,0)),"")</f>
        <v>successful</v>
      </c>
      <c r="B1017" s="15">
        <f>IFERROR(INDEX(Sheet1!L:L,MATCH(ROWS($1:1016),$L:$L,0)),"")</f>
        <v>23</v>
      </c>
      <c r="D1017" s="17" t="str">
        <f>IFERROR(INDEX(Sheet1!F:F,MATCH(ROWS($1:1016),$M:$M,0)),"")</f>
        <v>failed</v>
      </c>
      <c r="E1017">
        <f>IFERROR(INDEX(Sheet1!L:L,MATCH(ROWS($1:1016),$M:$M,0)),"")</f>
        <v>0</v>
      </c>
      <c r="L1017" t="str">
        <f>IF(ISNA(MATCH(Sheet1!F1017,{"successful"},0)),"-",MAX(Sheet6!L$1:L1016)+1)</f>
        <v>-</v>
      </c>
      <c r="M1017">
        <f>IF(ISNA(MATCH(Sheet1!F1017,{"failed","canceled"},0)),"-",MAX(Sheet6!M$1:M1016)+1)</f>
        <v>556</v>
      </c>
    </row>
    <row r="1018" spans="1:13" ht="16" x14ac:dyDescent="0.2">
      <c r="A1018" s="16" t="str">
        <f>IFERROR(INDEX(Sheet1!F:F,MATCH(ROWS($1:1017),$L:$L,0)),"")</f>
        <v>successful</v>
      </c>
      <c r="B1018" s="15">
        <f>IFERROR(INDEX(Sheet1!L:L,MATCH(ROWS($1:1017),$L:$L,0)),"")</f>
        <v>72</v>
      </c>
      <c r="D1018" s="17" t="str">
        <f>IFERROR(INDEX(Sheet1!F:F,MATCH(ROWS($1:1017),$M:$M,0)),"")</f>
        <v>failed</v>
      </c>
      <c r="E1018">
        <f>IFERROR(INDEX(Sheet1!L:L,MATCH(ROWS($1:1017),$M:$M,0)),"")</f>
        <v>2</v>
      </c>
      <c r="L1018" t="str">
        <f>IF(ISNA(MATCH(Sheet1!F1018,{"successful"},0)),"-",MAX(Sheet6!L$1:L1017)+1)</f>
        <v>-</v>
      </c>
      <c r="M1018">
        <f>IF(ISNA(MATCH(Sheet1!F1018,{"failed","canceled"},0)),"-",MAX(Sheet6!M$1:M1017)+1)</f>
        <v>557</v>
      </c>
    </row>
    <row r="1019" spans="1:13" ht="16" x14ac:dyDescent="0.2">
      <c r="A1019" s="16" t="str">
        <f>IFERROR(INDEX(Sheet1!F:F,MATCH(ROWS($1:1018),$L:$L,0)),"")</f>
        <v>successful</v>
      </c>
      <c r="B1019" s="15">
        <f>IFERROR(INDEX(Sheet1!L:L,MATCH(ROWS($1:1018),$L:$L,0)),"")</f>
        <v>22</v>
      </c>
      <c r="D1019" s="17" t="str">
        <f>IFERROR(INDEX(Sheet1!F:F,MATCH(ROWS($1:1018),$M:$M,0)),"")</f>
        <v>failed</v>
      </c>
      <c r="E1019">
        <f>IFERROR(INDEX(Sheet1!L:L,MATCH(ROWS($1:1018),$M:$M,0)),"")</f>
        <v>24</v>
      </c>
      <c r="L1019" t="str">
        <f>IF(ISNA(MATCH(Sheet1!F1019,{"successful"},0)),"-",MAX(Sheet6!L$1:L1018)+1)</f>
        <v>-</v>
      </c>
      <c r="M1019">
        <f>IF(ISNA(MATCH(Sheet1!F1019,{"failed","canceled"},0)),"-",MAX(Sheet6!M$1:M1018)+1)</f>
        <v>558</v>
      </c>
    </row>
    <row r="1020" spans="1:13" ht="16" x14ac:dyDescent="0.2">
      <c r="A1020" s="16" t="str">
        <f>IFERROR(INDEX(Sheet1!F:F,MATCH(ROWS($1:1019),$L:$L,0)),"")</f>
        <v>successful</v>
      </c>
      <c r="B1020" s="15">
        <f>IFERROR(INDEX(Sheet1!L:L,MATCH(ROWS($1:1019),$L:$L,0)),"")</f>
        <v>14</v>
      </c>
      <c r="D1020" s="17" t="str">
        <f>IFERROR(INDEX(Sheet1!F:F,MATCH(ROWS($1:1019),$M:$M,0)),"")</f>
        <v>failed</v>
      </c>
      <c r="E1020">
        <f>IFERROR(INDEX(Sheet1!L:L,MATCH(ROWS($1:1019),$M:$M,0)),"")</f>
        <v>25</v>
      </c>
      <c r="L1020" t="str">
        <f>IF(ISNA(MATCH(Sheet1!F1020,{"successful"},0)),"-",MAX(Sheet6!L$1:L1019)+1)</f>
        <v>-</v>
      </c>
      <c r="M1020">
        <f>IF(ISNA(MATCH(Sheet1!F1020,{"failed","canceled"},0)),"-",MAX(Sheet6!M$1:M1019)+1)</f>
        <v>559</v>
      </c>
    </row>
    <row r="1021" spans="1:13" ht="16" x14ac:dyDescent="0.2">
      <c r="A1021" s="16" t="str">
        <f>IFERROR(INDEX(Sheet1!F:F,MATCH(ROWS($1:1020),$L:$L,0)),"")</f>
        <v>successful</v>
      </c>
      <c r="B1021" s="15">
        <f>IFERROR(INDEX(Sheet1!L:L,MATCH(ROWS($1:1020),$L:$L,0)),"")</f>
        <v>38</v>
      </c>
      <c r="D1021" s="17" t="str">
        <f>IFERROR(INDEX(Sheet1!F:F,MATCH(ROWS($1:1020),$M:$M,0)),"")</f>
        <v>failed</v>
      </c>
      <c r="E1021">
        <f>IFERROR(INDEX(Sheet1!L:L,MATCH(ROWS($1:1020),$M:$M,0)),"")</f>
        <v>3</v>
      </c>
      <c r="L1021" t="str">
        <f>IF(ISNA(MATCH(Sheet1!F1021,{"successful"},0)),"-",MAX(Sheet6!L$1:L1020)+1)</f>
        <v>-</v>
      </c>
      <c r="M1021">
        <f>IF(ISNA(MATCH(Sheet1!F1021,{"failed","canceled"},0)),"-",MAX(Sheet6!M$1:M1020)+1)</f>
        <v>560</v>
      </c>
    </row>
    <row r="1022" spans="1:13" ht="16" x14ac:dyDescent="0.2">
      <c r="A1022" s="16" t="str">
        <f>IFERROR(INDEX(Sheet1!F:F,MATCH(ROWS($1:1021),$L:$L,0)),"")</f>
        <v>successful</v>
      </c>
      <c r="B1022" s="15">
        <f>IFERROR(INDEX(Sheet1!L:L,MATCH(ROWS($1:1021),$L:$L,0)),"")</f>
        <v>32</v>
      </c>
      <c r="D1022" s="17" t="str">
        <f>IFERROR(INDEX(Sheet1!F:F,MATCH(ROWS($1:1021),$M:$M,0)),"")</f>
        <v>failed</v>
      </c>
      <c r="E1022">
        <f>IFERROR(INDEX(Sheet1!L:L,MATCH(ROWS($1:1021),$M:$M,0)),"")</f>
        <v>41</v>
      </c>
      <c r="L1022">
        <f>IF(ISNA(MATCH(Sheet1!F1022,{"successful"},0)),"-",MAX(Sheet6!L$1:L1021)+1)</f>
        <v>461</v>
      </c>
      <c r="M1022" t="str">
        <f>IF(ISNA(MATCH(Sheet1!F1022,{"failed","canceled"},0)),"-",MAX(Sheet6!M$1:M1021)+1)</f>
        <v>-</v>
      </c>
    </row>
    <row r="1023" spans="1:13" ht="16" x14ac:dyDescent="0.2">
      <c r="A1023" s="16" t="str">
        <f>IFERROR(INDEX(Sheet1!F:F,MATCH(ROWS($1:1022),$L:$L,0)),"")</f>
        <v>successful</v>
      </c>
      <c r="B1023" s="15">
        <f>IFERROR(INDEX(Sheet1!L:L,MATCH(ROWS($1:1022),$L:$L,0)),"")</f>
        <v>63</v>
      </c>
      <c r="D1023" s="17" t="str">
        <f>IFERROR(INDEX(Sheet1!F:F,MATCH(ROWS($1:1022),$M:$M,0)),"")</f>
        <v>failed</v>
      </c>
      <c r="E1023">
        <f>IFERROR(INDEX(Sheet1!L:L,MATCH(ROWS($1:1022),$M:$M,0)),"")</f>
        <v>2</v>
      </c>
      <c r="L1023">
        <f>IF(ISNA(MATCH(Sheet1!F1023,{"successful"},0)),"-",MAX(Sheet6!L$1:L1022)+1)</f>
        <v>462</v>
      </c>
      <c r="M1023" t="str">
        <f>IF(ISNA(MATCH(Sheet1!F1023,{"failed","canceled"},0)),"-",MAX(Sheet6!M$1:M1022)+1)</f>
        <v>-</v>
      </c>
    </row>
    <row r="1024" spans="1:13" ht="16" x14ac:dyDescent="0.2">
      <c r="A1024" s="16" t="str">
        <f>IFERROR(INDEX(Sheet1!F:F,MATCH(ROWS($1:1023),$L:$L,0)),"")</f>
        <v>successful</v>
      </c>
      <c r="B1024" s="15">
        <f>IFERROR(INDEX(Sheet1!L:L,MATCH(ROWS($1:1023),$L:$L,0)),"")</f>
        <v>27</v>
      </c>
      <c r="D1024" s="17" t="str">
        <f>IFERROR(INDEX(Sheet1!F:F,MATCH(ROWS($1:1023),$M:$M,0)),"")</f>
        <v>failed</v>
      </c>
      <c r="E1024">
        <f>IFERROR(INDEX(Sheet1!L:L,MATCH(ROWS($1:1023),$M:$M,0)),"")</f>
        <v>4</v>
      </c>
      <c r="L1024">
        <f>IF(ISNA(MATCH(Sheet1!F1024,{"successful"},0)),"-",MAX(Sheet6!L$1:L1023)+1)</f>
        <v>463</v>
      </c>
      <c r="M1024" t="str">
        <f>IF(ISNA(MATCH(Sheet1!F1024,{"failed","canceled"},0)),"-",MAX(Sheet6!M$1:M1023)+1)</f>
        <v>-</v>
      </c>
    </row>
    <row r="1025" spans="1:13" ht="16" x14ac:dyDescent="0.2">
      <c r="A1025" s="16" t="str">
        <f>IFERROR(INDEX(Sheet1!F:F,MATCH(ROWS($1:1024),$L:$L,0)),"")</f>
        <v>successful</v>
      </c>
      <c r="B1025" s="15">
        <f>IFERROR(INDEX(Sheet1!L:L,MATCH(ROWS($1:1024),$L:$L,0)),"")</f>
        <v>44</v>
      </c>
      <c r="D1025" s="17" t="str">
        <f>IFERROR(INDEX(Sheet1!F:F,MATCH(ROWS($1:1024),$M:$M,0)),"")</f>
        <v>failed</v>
      </c>
      <c r="E1025">
        <f>IFERROR(INDEX(Sheet1!L:L,MATCH(ROWS($1:1024),$M:$M,0)),"")</f>
        <v>99</v>
      </c>
      <c r="L1025">
        <f>IF(ISNA(MATCH(Sheet1!F1025,{"successful"},0)),"-",MAX(Sheet6!L$1:L1024)+1)</f>
        <v>464</v>
      </c>
      <c r="M1025" t="str">
        <f>IF(ISNA(MATCH(Sheet1!F1025,{"failed","canceled"},0)),"-",MAX(Sheet6!M$1:M1024)+1)</f>
        <v>-</v>
      </c>
    </row>
    <row r="1026" spans="1:13" ht="16" x14ac:dyDescent="0.2">
      <c r="A1026" s="16" t="str">
        <f>IFERROR(INDEX(Sheet1!F:F,MATCH(ROWS($1:1025),$L:$L,0)),"")</f>
        <v>successful</v>
      </c>
      <c r="B1026" s="15">
        <f>IFERROR(INDEX(Sheet1!L:L,MATCH(ROWS($1:1025),$L:$L,0)),"")</f>
        <v>38</v>
      </c>
      <c r="D1026" s="17" t="str">
        <f>IFERROR(INDEX(Sheet1!F:F,MATCH(ROWS($1:1025),$M:$M,0)),"")</f>
        <v>failed</v>
      </c>
      <c r="E1026">
        <f>IFERROR(INDEX(Sheet1!L:L,MATCH(ROWS($1:1025),$M:$M,0)),"")</f>
        <v>4</v>
      </c>
      <c r="L1026">
        <f>IF(ISNA(MATCH(Sheet1!F1026,{"successful"},0)),"-",MAX(Sheet6!L$1:L1025)+1)</f>
        <v>465</v>
      </c>
      <c r="M1026" t="str">
        <f>IF(ISNA(MATCH(Sheet1!F1026,{"failed","canceled"},0)),"-",MAX(Sheet6!M$1:M1025)+1)</f>
        <v>-</v>
      </c>
    </row>
    <row r="1027" spans="1:13" ht="16" x14ac:dyDescent="0.2">
      <c r="A1027" s="16" t="str">
        <f>IFERROR(INDEX(Sheet1!F:F,MATCH(ROWS($1:1026),$L:$L,0)),"")</f>
        <v>successful</v>
      </c>
      <c r="B1027" s="15">
        <f>IFERROR(INDEX(Sheet1!L:L,MATCH(ROWS($1:1026),$L:$L,0)),"")</f>
        <v>115</v>
      </c>
      <c r="D1027" s="17" t="str">
        <f>IFERROR(INDEX(Sheet1!F:F,MATCH(ROWS($1:1026),$M:$M,0)),"")</f>
        <v>failed</v>
      </c>
      <c r="E1027">
        <f>IFERROR(INDEX(Sheet1!L:L,MATCH(ROWS($1:1026),$M:$M,0)),"")</f>
        <v>4</v>
      </c>
      <c r="L1027">
        <f>IF(ISNA(MATCH(Sheet1!F1027,{"successful"},0)),"-",MAX(Sheet6!L$1:L1026)+1)</f>
        <v>466</v>
      </c>
      <c r="M1027" t="str">
        <f>IF(ISNA(MATCH(Sheet1!F1027,{"failed","canceled"},0)),"-",MAX(Sheet6!M$1:M1026)+1)</f>
        <v>-</v>
      </c>
    </row>
    <row r="1028" spans="1:13" ht="16" x14ac:dyDescent="0.2">
      <c r="A1028" s="16" t="str">
        <f>IFERROR(INDEX(Sheet1!F:F,MATCH(ROWS($1:1027),$L:$L,0)),"")</f>
        <v>successful</v>
      </c>
      <c r="B1028" s="15">
        <f>IFERROR(INDEX(Sheet1!L:L,MATCH(ROWS($1:1027),$L:$L,0)),"")</f>
        <v>37</v>
      </c>
      <c r="D1028" s="17" t="str">
        <f>IFERROR(INDEX(Sheet1!F:F,MATCH(ROWS($1:1027),$M:$M,0)),"")</f>
        <v>failed</v>
      </c>
      <c r="E1028">
        <f>IFERROR(INDEX(Sheet1!L:L,MATCH(ROWS($1:1027),$M:$M,0)),"")</f>
        <v>38</v>
      </c>
      <c r="L1028">
        <f>IF(ISNA(MATCH(Sheet1!F1028,{"successful"},0)),"-",MAX(Sheet6!L$1:L1027)+1)</f>
        <v>467</v>
      </c>
      <c r="M1028" t="str">
        <f>IF(ISNA(MATCH(Sheet1!F1028,{"failed","canceled"},0)),"-",MAX(Sheet6!M$1:M1027)+1)</f>
        <v>-</v>
      </c>
    </row>
    <row r="1029" spans="1:13" ht="16" x14ac:dyDescent="0.2">
      <c r="A1029" s="16" t="str">
        <f>IFERROR(INDEX(Sheet1!F:F,MATCH(ROWS($1:1028),$L:$L,0)),"")</f>
        <v>successful</v>
      </c>
      <c r="B1029" s="15">
        <f>IFERROR(INDEX(Sheet1!L:L,MATCH(ROWS($1:1028),$L:$L,0)),"")</f>
        <v>99</v>
      </c>
      <c r="D1029" s="17" t="str">
        <f>IFERROR(INDEX(Sheet1!F:F,MATCH(ROWS($1:1028),$M:$M,0)),"")</f>
        <v>failed</v>
      </c>
      <c r="E1029">
        <f>IFERROR(INDEX(Sheet1!L:L,MATCH(ROWS($1:1028),$M:$M,0)),"")</f>
        <v>285</v>
      </c>
      <c r="L1029">
        <f>IF(ISNA(MATCH(Sheet1!F1029,{"successful"},0)),"-",MAX(Sheet6!L$1:L1028)+1)</f>
        <v>468</v>
      </c>
      <c r="M1029" t="str">
        <f>IF(ISNA(MATCH(Sheet1!F1029,{"failed","canceled"},0)),"-",MAX(Sheet6!M$1:M1028)+1)</f>
        <v>-</v>
      </c>
    </row>
    <row r="1030" spans="1:13" ht="16" x14ac:dyDescent="0.2">
      <c r="A1030" s="16" t="str">
        <f>IFERROR(INDEX(Sheet1!F:F,MATCH(ROWS($1:1029),$L:$L,0)),"")</f>
        <v>successful</v>
      </c>
      <c r="B1030" s="15">
        <f>IFERROR(INDEX(Sheet1!L:L,MATCH(ROWS($1:1029),$L:$L,0)),"")</f>
        <v>44</v>
      </c>
      <c r="D1030" s="17" t="str">
        <f>IFERROR(INDEX(Sheet1!F:F,MATCH(ROWS($1:1029),$M:$M,0)),"")</f>
        <v>failed</v>
      </c>
      <c r="E1030">
        <f>IFERROR(INDEX(Sheet1!L:L,MATCH(ROWS($1:1029),$M:$M,0)),"")</f>
        <v>1</v>
      </c>
      <c r="L1030">
        <f>IF(ISNA(MATCH(Sheet1!F1030,{"successful"},0)),"-",MAX(Sheet6!L$1:L1029)+1)</f>
        <v>469</v>
      </c>
      <c r="M1030" t="str">
        <f>IF(ISNA(MATCH(Sheet1!F1030,{"failed","canceled"},0)),"-",MAX(Sheet6!M$1:M1029)+1)</f>
        <v>-</v>
      </c>
    </row>
    <row r="1031" spans="1:13" ht="16" x14ac:dyDescent="0.2">
      <c r="A1031" s="16" t="str">
        <f>IFERROR(INDEX(Sheet1!F:F,MATCH(ROWS($1:1030),$L:$L,0)),"")</f>
        <v>successful</v>
      </c>
      <c r="B1031" s="15">
        <f>IFERROR(INDEX(Sheet1!L:L,MATCH(ROWS($1:1030),$L:$L,0)),"")</f>
        <v>58</v>
      </c>
      <c r="D1031" s="17" t="str">
        <f>IFERROR(INDEX(Sheet1!F:F,MATCH(ROWS($1:1030),$M:$M,0)),"")</f>
        <v>failed</v>
      </c>
      <c r="E1031">
        <f>IFERROR(INDEX(Sheet1!L:L,MATCH(ROWS($1:1030),$M:$M,0)),"")</f>
        <v>42</v>
      </c>
      <c r="L1031">
        <f>IF(ISNA(MATCH(Sheet1!F1031,{"successful"},0)),"-",MAX(Sheet6!L$1:L1030)+1)</f>
        <v>470</v>
      </c>
      <c r="M1031" t="str">
        <f>IF(ISNA(MATCH(Sheet1!F1031,{"failed","canceled"},0)),"-",MAX(Sheet6!M$1:M1030)+1)</f>
        <v>-</v>
      </c>
    </row>
    <row r="1032" spans="1:13" ht="16" x14ac:dyDescent="0.2">
      <c r="A1032" s="16" t="str">
        <f>IFERROR(INDEX(Sheet1!F:F,MATCH(ROWS($1:1031),$L:$L,0)),"")</f>
        <v>successful</v>
      </c>
      <c r="B1032" s="15">
        <f>IFERROR(INDEX(Sheet1!L:L,MATCH(ROWS($1:1031),$L:$L,0)),"")</f>
        <v>191</v>
      </c>
      <c r="D1032" s="17" t="str">
        <f>IFERROR(INDEX(Sheet1!F:F,MATCH(ROWS($1:1031),$M:$M,0)),"")</f>
        <v>failed</v>
      </c>
      <c r="E1032">
        <f>IFERROR(INDEX(Sheet1!L:L,MATCH(ROWS($1:1031),$M:$M,0)),"")</f>
        <v>26</v>
      </c>
      <c r="L1032">
        <f>IF(ISNA(MATCH(Sheet1!F1032,{"successful"},0)),"-",MAX(Sheet6!L$1:L1031)+1)</f>
        <v>471</v>
      </c>
      <c r="M1032" t="str">
        <f>IF(ISNA(MATCH(Sheet1!F1032,{"failed","canceled"},0)),"-",MAX(Sheet6!M$1:M1031)+1)</f>
        <v>-</v>
      </c>
    </row>
    <row r="1033" spans="1:13" ht="16" x14ac:dyDescent="0.2">
      <c r="A1033" s="16" t="str">
        <f>IFERROR(INDEX(Sheet1!F:F,MATCH(ROWS($1:1032),$L:$L,0)),"")</f>
        <v>successful</v>
      </c>
      <c r="B1033" s="15">
        <f>IFERROR(INDEX(Sheet1!L:L,MATCH(ROWS($1:1032),$L:$L,0)),"")</f>
        <v>40</v>
      </c>
      <c r="D1033" s="17" t="str">
        <f>IFERROR(INDEX(Sheet1!F:F,MATCH(ROWS($1:1032),$M:$M,0)),"")</f>
        <v>failed</v>
      </c>
      <c r="E1033">
        <f>IFERROR(INDEX(Sheet1!L:L,MATCH(ROWS($1:1032),$M:$M,0)),"")</f>
        <v>2</v>
      </c>
      <c r="L1033">
        <f>IF(ISNA(MATCH(Sheet1!F1033,{"successful"},0)),"-",MAX(Sheet6!L$1:L1032)+1)</f>
        <v>472</v>
      </c>
      <c r="M1033" t="str">
        <f>IF(ISNA(MATCH(Sheet1!F1033,{"failed","canceled"},0)),"-",MAX(Sheet6!M$1:M1032)+1)</f>
        <v>-</v>
      </c>
    </row>
    <row r="1034" spans="1:13" ht="16" x14ac:dyDescent="0.2">
      <c r="A1034" s="16" t="str">
        <f>IFERROR(INDEX(Sheet1!F:F,MATCH(ROWS($1:1033),$L:$L,0)),"")</f>
        <v>successful</v>
      </c>
      <c r="B1034" s="15">
        <f>IFERROR(INDEX(Sheet1!L:L,MATCH(ROWS($1:1033),$L:$L,0)),"")</f>
        <v>38</v>
      </c>
      <c r="D1034" s="17" t="str">
        <f>IFERROR(INDEX(Sheet1!F:F,MATCH(ROWS($1:1033),$M:$M,0)),"")</f>
        <v>failed</v>
      </c>
      <c r="E1034">
        <f>IFERROR(INDEX(Sheet1!L:L,MATCH(ROWS($1:1033),$M:$M,0)),"")</f>
        <v>4</v>
      </c>
      <c r="L1034">
        <f>IF(ISNA(MATCH(Sheet1!F1034,{"successful"},0)),"-",MAX(Sheet6!L$1:L1033)+1)</f>
        <v>473</v>
      </c>
      <c r="M1034" t="str">
        <f>IF(ISNA(MATCH(Sheet1!F1034,{"failed","canceled"},0)),"-",MAX(Sheet6!M$1:M1033)+1)</f>
        <v>-</v>
      </c>
    </row>
    <row r="1035" spans="1:13" ht="16" x14ac:dyDescent="0.2">
      <c r="A1035" s="16" t="str">
        <f>IFERROR(INDEX(Sheet1!F:F,MATCH(ROWS($1:1034),$L:$L,0)),"")</f>
        <v>successful</v>
      </c>
      <c r="B1035" s="15">
        <f>IFERROR(INDEX(Sheet1!L:L,MATCH(ROWS($1:1034),$L:$L,0)),"")</f>
        <v>39</v>
      </c>
      <c r="D1035" s="17" t="str">
        <f>IFERROR(INDEX(Sheet1!F:F,MATCH(ROWS($1:1034),$M:$M,0)),"")</f>
        <v>failed</v>
      </c>
      <c r="E1035">
        <f>IFERROR(INDEX(Sheet1!L:L,MATCH(ROWS($1:1034),$M:$M,0)),"")</f>
        <v>6</v>
      </c>
      <c r="L1035">
        <f>IF(ISNA(MATCH(Sheet1!F1035,{"successful"},0)),"-",MAX(Sheet6!L$1:L1034)+1)</f>
        <v>474</v>
      </c>
      <c r="M1035" t="str">
        <f>IF(ISNA(MATCH(Sheet1!F1035,{"failed","canceled"},0)),"-",MAX(Sheet6!M$1:M1034)+1)</f>
        <v>-</v>
      </c>
    </row>
    <row r="1036" spans="1:13" ht="16" x14ac:dyDescent="0.2">
      <c r="A1036" s="16" t="str">
        <f>IFERROR(INDEX(Sheet1!F:F,MATCH(ROWS($1:1035),$L:$L,0)),"")</f>
        <v>successful</v>
      </c>
      <c r="B1036" s="15">
        <f>IFERROR(INDEX(Sheet1!L:L,MATCH(ROWS($1:1035),$L:$L,0)),"")</f>
        <v>11</v>
      </c>
      <c r="D1036" s="17" t="str">
        <f>IFERROR(INDEX(Sheet1!F:F,MATCH(ROWS($1:1035),$M:$M,0)),"")</f>
        <v>failed</v>
      </c>
      <c r="E1036">
        <f>IFERROR(INDEX(Sheet1!L:L,MATCH(ROWS($1:1035),$M:$M,0)),"")</f>
        <v>70</v>
      </c>
      <c r="L1036">
        <f>IF(ISNA(MATCH(Sheet1!F1036,{"successful"},0)),"-",MAX(Sheet6!L$1:L1035)+1)</f>
        <v>475</v>
      </c>
      <c r="M1036" t="str">
        <f>IF(ISNA(MATCH(Sheet1!F1036,{"failed","canceled"},0)),"-",MAX(Sheet6!M$1:M1035)+1)</f>
        <v>-</v>
      </c>
    </row>
    <row r="1037" spans="1:13" ht="16" x14ac:dyDescent="0.2">
      <c r="A1037" s="16" t="str">
        <f>IFERROR(INDEX(Sheet1!F:F,MATCH(ROWS($1:1036),$L:$L,0)),"")</f>
        <v>successful</v>
      </c>
      <c r="B1037" s="15">
        <f>IFERROR(INDEX(Sheet1!L:L,MATCH(ROWS($1:1036),$L:$L,0)),"")</f>
        <v>107</v>
      </c>
      <c r="D1037" s="17" t="str">
        <f>IFERROR(INDEX(Sheet1!F:F,MATCH(ROWS($1:1036),$M:$M,0)),"")</f>
        <v>failed</v>
      </c>
      <c r="E1037">
        <f>IFERROR(INDEX(Sheet1!L:L,MATCH(ROWS($1:1036),$M:$M,0)),"")</f>
        <v>9</v>
      </c>
      <c r="L1037">
        <f>IF(ISNA(MATCH(Sheet1!F1037,{"successful"},0)),"-",MAX(Sheet6!L$1:L1036)+1)</f>
        <v>476</v>
      </c>
      <c r="M1037" t="str">
        <f>IF(ISNA(MATCH(Sheet1!F1037,{"failed","canceled"},0)),"-",MAX(Sheet6!M$1:M1036)+1)</f>
        <v>-</v>
      </c>
    </row>
    <row r="1038" spans="1:13" ht="16" x14ac:dyDescent="0.2">
      <c r="A1038" s="16" t="str">
        <f>IFERROR(INDEX(Sheet1!F:F,MATCH(ROWS($1:1037),$L:$L,0)),"")</f>
        <v>successful</v>
      </c>
      <c r="B1038" s="15">
        <f>IFERROR(INDEX(Sheet1!L:L,MATCH(ROWS($1:1037),$L:$L,0)),"")</f>
        <v>147</v>
      </c>
      <c r="D1038" s="17" t="str">
        <f>IFERROR(INDEX(Sheet1!F:F,MATCH(ROWS($1:1037),$M:$M,0)),"")</f>
        <v>failed</v>
      </c>
      <c r="E1038">
        <f>IFERROR(INDEX(Sheet1!L:L,MATCH(ROWS($1:1037),$M:$M,0)),"")</f>
        <v>8</v>
      </c>
      <c r="L1038">
        <f>IF(ISNA(MATCH(Sheet1!F1038,{"successful"},0)),"-",MAX(Sheet6!L$1:L1037)+1)</f>
        <v>477</v>
      </c>
      <c r="M1038" t="str">
        <f>IF(ISNA(MATCH(Sheet1!F1038,{"failed","canceled"},0)),"-",MAX(Sheet6!M$1:M1037)+1)</f>
        <v>-</v>
      </c>
    </row>
    <row r="1039" spans="1:13" ht="16" x14ac:dyDescent="0.2">
      <c r="A1039" s="16" t="str">
        <f>IFERROR(INDEX(Sheet1!F:F,MATCH(ROWS($1:1038),$L:$L,0)),"")</f>
        <v>successful</v>
      </c>
      <c r="B1039" s="15">
        <f>IFERROR(INDEX(Sheet1!L:L,MATCH(ROWS($1:1038),$L:$L,0)),"")</f>
        <v>36</v>
      </c>
      <c r="D1039" s="17" t="str">
        <f>IFERROR(INDEX(Sheet1!F:F,MATCH(ROWS($1:1038),$M:$M,0)),"")</f>
        <v>failed</v>
      </c>
      <c r="E1039">
        <f>IFERROR(INDEX(Sheet1!L:L,MATCH(ROWS($1:1038),$M:$M,0)),"")</f>
        <v>105</v>
      </c>
      <c r="L1039">
        <f>IF(ISNA(MATCH(Sheet1!F1039,{"successful"},0)),"-",MAX(Sheet6!L$1:L1038)+1)</f>
        <v>478</v>
      </c>
      <c r="M1039" t="str">
        <f>IF(ISNA(MATCH(Sheet1!F1039,{"failed","canceled"},0)),"-",MAX(Sheet6!M$1:M1038)+1)</f>
        <v>-</v>
      </c>
    </row>
    <row r="1040" spans="1:13" ht="16" x14ac:dyDescent="0.2">
      <c r="A1040" s="16" t="str">
        <f>IFERROR(INDEX(Sheet1!F:F,MATCH(ROWS($1:1039),$L:$L,0)),"")</f>
        <v>successful</v>
      </c>
      <c r="B1040" s="15">
        <f>IFERROR(INDEX(Sheet1!L:L,MATCH(ROWS($1:1039),$L:$L,0)),"")</f>
        <v>92</v>
      </c>
      <c r="D1040" s="17" t="str">
        <f>IFERROR(INDEX(Sheet1!F:F,MATCH(ROWS($1:1039),$M:$M,0)),"")</f>
        <v>failed</v>
      </c>
      <c r="E1040">
        <f>IFERROR(INDEX(Sheet1!L:L,MATCH(ROWS($1:1039),$M:$M,0)),"")</f>
        <v>12</v>
      </c>
      <c r="L1040">
        <f>IF(ISNA(MATCH(Sheet1!F1040,{"successful"},0)),"-",MAX(Sheet6!L$1:L1039)+1)</f>
        <v>479</v>
      </c>
      <c r="M1040" t="str">
        <f>IF(ISNA(MATCH(Sheet1!F1040,{"failed","canceled"},0)),"-",MAX(Sheet6!M$1:M1039)+1)</f>
        <v>-</v>
      </c>
    </row>
    <row r="1041" spans="1:13" ht="16" x14ac:dyDescent="0.2">
      <c r="A1041" s="16" t="str">
        <f>IFERROR(INDEX(Sheet1!F:F,MATCH(ROWS($1:1040),$L:$L,0)),"")</f>
        <v>successful</v>
      </c>
      <c r="B1041" s="15">
        <f>IFERROR(INDEX(Sheet1!L:L,MATCH(ROWS($1:1040),$L:$L,0)),"")</f>
        <v>35</v>
      </c>
      <c r="D1041" s="17" t="str">
        <f>IFERROR(INDEX(Sheet1!F:F,MATCH(ROWS($1:1040),$M:$M,0)),"")</f>
        <v>failed</v>
      </c>
      <c r="E1041">
        <f>IFERROR(INDEX(Sheet1!L:L,MATCH(ROWS($1:1040),$M:$M,0)),"")</f>
        <v>0</v>
      </c>
      <c r="L1041">
        <f>IF(ISNA(MATCH(Sheet1!F1041,{"successful"},0)),"-",MAX(Sheet6!L$1:L1040)+1)</f>
        <v>480</v>
      </c>
      <c r="M1041" t="str">
        <f>IF(ISNA(MATCH(Sheet1!F1041,{"failed","canceled"},0)),"-",MAX(Sheet6!M$1:M1040)+1)</f>
        <v>-</v>
      </c>
    </row>
    <row r="1042" spans="1:13" ht="16" x14ac:dyDescent="0.2">
      <c r="A1042" s="16" t="str">
        <f>IFERROR(INDEX(Sheet1!F:F,MATCH(ROWS($1:1041),$L:$L,0)),"")</f>
        <v>successful</v>
      </c>
      <c r="B1042" s="15">
        <f>IFERROR(INDEX(Sheet1!L:L,MATCH(ROWS($1:1041),$L:$L,0)),"")</f>
        <v>17</v>
      </c>
      <c r="D1042" s="17" t="str">
        <f>IFERROR(INDEX(Sheet1!F:F,MATCH(ROWS($1:1041),$M:$M,0)),"")</f>
        <v>failed</v>
      </c>
      <c r="E1042">
        <f>IFERROR(INDEX(Sheet1!L:L,MATCH(ROWS($1:1041),$M:$M,0)),"")</f>
        <v>16</v>
      </c>
      <c r="L1042" t="str">
        <f>IF(ISNA(MATCH(Sheet1!F1042,{"successful"},0)),"-",MAX(Sheet6!L$1:L1041)+1)</f>
        <v>-</v>
      </c>
      <c r="M1042">
        <f>IF(ISNA(MATCH(Sheet1!F1042,{"failed","canceled"},0)),"-",MAX(Sheet6!M$1:M1041)+1)</f>
        <v>561</v>
      </c>
    </row>
    <row r="1043" spans="1:13" ht="16" x14ac:dyDescent="0.2">
      <c r="A1043" s="16" t="str">
        <f>IFERROR(INDEX(Sheet1!F:F,MATCH(ROWS($1:1042),$L:$L,0)),"")</f>
        <v>successful</v>
      </c>
      <c r="B1043" s="15">
        <f>IFERROR(INDEX(Sheet1!L:L,MATCH(ROWS($1:1042),$L:$L,0)),"")</f>
        <v>22</v>
      </c>
      <c r="D1043" s="17" t="str">
        <f>IFERROR(INDEX(Sheet1!F:F,MATCH(ROWS($1:1042),$M:$M,0)),"")</f>
        <v>failed</v>
      </c>
      <c r="E1043">
        <f>IFERROR(INDEX(Sheet1!L:L,MATCH(ROWS($1:1042),$M:$M,0)),"")</f>
        <v>7</v>
      </c>
      <c r="L1043" t="str">
        <f>IF(ISNA(MATCH(Sheet1!F1043,{"successful"},0)),"-",MAX(Sheet6!L$1:L1042)+1)</f>
        <v>-</v>
      </c>
      <c r="M1043">
        <f>IF(ISNA(MATCH(Sheet1!F1043,{"failed","canceled"},0)),"-",MAX(Sheet6!M$1:M1042)+1)</f>
        <v>562</v>
      </c>
    </row>
    <row r="1044" spans="1:13" ht="16" x14ac:dyDescent="0.2">
      <c r="A1044" s="16" t="str">
        <f>IFERROR(INDEX(Sheet1!F:F,MATCH(ROWS($1:1043),$L:$L,0)),"")</f>
        <v>successful</v>
      </c>
      <c r="B1044" s="15">
        <f>IFERROR(INDEX(Sheet1!L:L,MATCH(ROWS($1:1043),$L:$L,0)),"")</f>
        <v>69</v>
      </c>
      <c r="D1044" s="17" t="str">
        <f>IFERROR(INDEX(Sheet1!F:F,MATCH(ROWS($1:1043),$M:$M,0)),"")</f>
        <v>failed</v>
      </c>
      <c r="E1044">
        <f>IFERROR(INDEX(Sheet1!L:L,MATCH(ROWS($1:1043),$M:$M,0)),"")</f>
        <v>4</v>
      </c>
      <c r="L1044" t="str">
        <f>IF(ISNA(MATCH(Sheet1!F1044,{"successful"},0)),"-",MAX(Sheet6!L$1:L1043)+1)</f>
        <v>-</v>
      </c>
      <c r="M1044">
        <f>IF(ISNA(MATCH(Sheet1!F1044,{"failed","canceled"},0)),"-",MAX(Sheet6!M$1:M1043)+1)</f>
        <v>563</v>
      </c>
    </row>
    <row r="1045" spans="1:13" ht="16" x14ac:dyDescent="0.2">
      <c r="A1045" s="16" t="str">
        <f>IFERROR(INDEX(Sheet1!F:F,MATCH(ROWS($1:1044),$L:$L,0)),"")</f>
        <v>successful</v>
      </c>
      <c r="B1045" s="15">
        <f>IFERROR(INDEX(Sheet1!L:L,MATCH(ROWS($1:1044),$L:$L,0)),"")</f>
        <v>13</v>
      </c>
      <c r="D1045" s="17" t="str">
        <f>IFERROR(INDEX(Sheet1!F:F,MATCH(ROWS($1:1044),$M:$M,0)),"")</f>
        <v>failed</v>
      </c>
      <c r="E1045">
        <f>IFERROR(INDEX(Sheet1!L:L,MATCH(ROWS($1:1044),$M:$M,0)),"")</f>
        <v>1</v>
      </c>
      <c r="L1045" t="str">
        <f>IF(ISNA(MATCH(Sheet1!F1045,{"successful"},0)),"-",MAX(Sheet6!L$1:L1044)+1)</f>
        <v>-</v>
      </c>
      <c r="M1045">
        <f>IF(ISNA(MATCH(Sheet1!F1045,{"failed","canceled"},0)),"-",MAX(Sheet6!M$1:M1044)+1)</f>
        <v>564</v>
      </c>
    </row>
    <row r="1046" spans="1:13" ht="16" x14ac:dyDescent="0.2">
      <c r="A1046" s="16" t="str">
        <f>IFERROR(INDEX(Sheet1!F:F,MATCH(ROWS($1:1045),$L:$L,0)),"")</f>
        <v>successful</v>
      </c>
      <c r="B1046" s="15">
        <f>IFERROR(INDEX(Sheet1!L:L,MATCH(ROWS($1:1045),$L:$L,0)),"")</f>
        <v>58</v>
      </c>
      <c r="D1046" s="17" t="str">
        <f>IFERROR(INDEX(Sheet1!F:F,MATCH(ROWS($1:1045),$M:$M,0)),"")</f>
        <v>failed</v>
      </c>
      <c r="E1046">
        <f>IFERROR(INDEX(Sheet1!L:L,MATCH(ROWS($1:1045),$M:$M,0)),"")</f>
        <v>28</v>
      </c>
      <c r="L1046" t="str">
        <f>IF(ISNA(MATCH(Sheet1!F1046,{"successful"},0)),"-",MAX(Sheet6!L$1:L1045)+1)</f>
        <v>-</v>
      </c>
      <c r="M1046">
        <f>IF(ISNA(MATCH(Sheet1!F1046,{"failed","canceled"},0)),"-",MAX(Sheet6!M$1:M1045)+1)</f>
        <v>565</v>
      </c>
    </row>
    <row r="1047" spans="1:13" ht="16" x14ac:dyDescent="0.2">
      <c r="A1047" s="16" t="str">
        <f>IFERROR(INDEX(Sheet1!F:F,MATCH(ROWS($1:1046),$L:$L,0)),"")</f>
        <v>successful</v>
      </c>
      <c r="B1047" s="15">
        <f>IFERROR(INDEX(Sheet1!L:L,MATCH(ROWS($1:1046),$L:$L,0)),"")</f>
        <v>44</v>
      </c>
      <c r="D1047" s="17" t="str">
        <f>IFERROR(INDEX(Sheet1!F:F,MATCH(ROWS($1:1046),$M:$M,0)),"")</f>
        <v>failed</v>
      </c>
      <c r="E1047">
        <f>IFERROR(INDEX(Sheet1!L:L,MATCH(ROWS($1:1046),$M:$M,0)),"")</f>
        <v>1</v>
      </c>
      <c r="L1047" t="str">
        <f>IF(ISNA(MATCH(Sheet1!F1047,{"successful"},0)),"-",MAX(Sheet6!L$1:L1046)+1)</f>
        <v>-</v>
      </c>
      <c r="M1047">
        <f>IF(ISNA(MATCH(Sheet1!F1047,{"failed","canceled"},0)),"-",MAX(Sheet6!M$1:M1046)+1)</f>
        <v>566</v>
      </c>
    </row>
    <row r="1048" spans="1:13" ht="16" x14ac:dyDescent="0.2">
      <c r="A1048" s="16" t="str">
        <f>IFERROR(INDEX(Sheet1!F:F,MATCH(ROWS($1:1047),$L:$L,0)),"")</f>
        <v>successful</v>
      </c>
      <c r="B1048" s="15">
        <f>IFERROR(INDEX(Sheet1!L:L,MATCH(ROWS($1:1047),$L:$L,0)),"")</f>
        <v>83</v>
      </c>
      <c r="D1048" s="17" t="str">
        <f>IFERROR(INDEX(Sheet1!F:F,MATCH(ROWS($1:1047),$M:$M,0)),"")</f>
        <v>failed</v>
      </c>
      <c r="E1048">
        <f>IFERROR(INDEX(Sheet1!L:L,MATCH(ROWS($1:1047),$M:$M,0)),"")</f>
        <v>1</v>
      </c>
      <c r="L1048" t="str">
        <f>IF(ISNA(MATCH(Sheet1!F1048,{"successful"},0)),"-",MAX(Sheet6!L$1:L1047)+1)</f>
        <v>-</v>
      </c>
      <c r="M1048">
        <f>IF(ISNA(MATCH(Sheet1!F1048,{"failed","canceled"},0)),"-",MAX(Sheet6!M$1:M1047)+1)</f>
        <v>567</v>
      </c>
    </row>
    <row r="1049" spans="1:13" ht="16" x14ac:dyDescent="0.2">
      <c r="A1049" s="16" t="str">
        <f>IFERROR(INDEX(Sheet1!F:F,MATCH(ROWS($1:1048),$L:$L,0)),"")</f>
        <v>successful</v>
      </c>
      <c r="B1049" s="15">
        <f>IFERROR(INDEX(Sheet1!L:L,MATCH(ROWS($1:1048),$L:$L,0)),"")</f>
        <v>117</v>
      </c>
      <c r="D1049" s="17" t="str">
        <f>IFERROR(INDEX(Sheet1!F:F,MATCH(ROWS($1:1048),$M:$M,0)),"")</f>
        <v>failed</v>
      </c>
      <c r="E1049">
        <f>IFERROR(INDEX(Sheet1!L:L,MATCH(ROWS($1:1048),$M:$M,0)),"")</f>
        <v>5</v>
      </c>
      <c r="L1049" t="str">
        <f>IF(ISNA(MATCH(Sheet1!F1049,{"successful"},0)),"-",MAX(Sheet6!L$1:L1048)+1)</f>
        <v>-</v>
      </c>
      <c r="M1049">
        <f>IF(ISNA(MATCH(Sheet1!F1049,{"failed","canceled"},0)),"-",MAX(Sheet6!M$1:M1048)+1)</f>
        <v>568</v>
      </c>
    </row>
    <row r="1050" spans="1:13" ht="16" x14ac:dyDescent="0.2">
      <c r="A1050" s="16" t="str">
        <f>IFERROR(INDEX(Sheet1!F:F,MATCH(ROWS($1:1049),$L:$L,0)),"")</f>
        <v>successful</v>
      </c>
      <c r="B1050" s="15">
        <f>IFERROR(INDEX(Sheet1!L:L,MATCH(ROWS($1:1049),$L:$L,0)),"")</f>
        <v>32</v>
      </c>
      <c r="D1050" s="17" t="str">
        <f>IFERROR(INDEX(Sheet1!F:F,MATCH(ROWS($1:1049),$M:$M,0)),"")</f>
        <v>failed</v>
      </c>
      <c r="E1050">
        <f>IFERROR(INDEX(Sheet1!L:L,MATCH(ROWS($1:1049),$M:$M,0)),"")</f>
        <v>3</v>
      </c>
      <c r="L1050" t="str">
        <f>IF(ISNA(MATCH(Sheet1!F1050,{"successful"},0)),"-",MAX(Sheet6!L$1:L1049)+1)</f>
        <v>-</v>
      </c>
      <c r="M1050">
        <f>IF(ISNA(MATCH(Sheet1!F1050,{"failed","canceled"},0)),"-",MAX(Sheet6!M$1:M1049)+1)</f>
        <v>569</v>
      </c>
    </row>
    <row r="1051" spans="1:13" ht="16" x14ac:dyDescent="0.2">
      <c r="A1051" s="16" t="str">
        <f>IFERROR(INDEX(Sheet1!F:F,MATCH(ROWS($1:1050),$L:$L,0)),"")</f>
        <v>successful</v>
      </c>
      <c r="B1051" s="15">
        <f>IFERROR(INDEX(Sheet1!L:L,MATCH(ROWS($1:1050),$L:$L,0)),"")</f>
        <v>8</v>
      </c>
      <c r="D1051" s="17" t="str">
        <f>IFERROR(INDEX(Sheet1!F:F,MATCH(ROWS($1:1050),$M:$M,0)),"")</f>
        <v>failed</v>
      </c>
      <c r="E1051">
        <f>IFERROR(INDEX(Sheet1!L:L,MATCH(ROWS($1:1050),$M:$M,0)),"")</f>
        <v>2</v>
      </c>
      <c r="L1051" t="str">
        <f>IF(ISNA(MATCH(Sheet1!F1051,{"successful"},0)),"-",MAX(Sheet6!L$1:L1050)+1)</f>
        <v>-</v>
      </c>
      <c r="M1051">
        <f>IF(ISNA(MATCH(Sheet1!F1051,{"failed","canceled"},0)),"-",MAX(Sheet6!M$1:M1050)+1)</f>
        <v>570</v>
      </c>
    </row>
    <row r="1052" spans="1:13" ht="16" x14ac:dyDescent="0.2">
      <c r="A1052" s="16" t="str">
        <f>IFERROR(INDEX(Sheet1!F:F,MATCH(ROWS($1:1051),$L:$L,0)),"")</f>
        <v>successful</v>
      </c>
      <c r="B1052" s="15">
        <f>IFERROR(INDEX(Sheet1!L:L,MATCH(ROWS($1:1051),$L:$L,0)),"")</f>
        <v>340</v>
      </c>
      <c r="D1052" s="17" t="str">
        <f>IFERROR(INDEX(Sheet1!F:F,MATCH(ROWS($1:1051),$M:$M,0)),"")</f>
        <v>failed</v>
      </c>
      <c r="E1052">
        <f>IFERROR(INDEX(Sheet1!L:L,MATCH(ROWS($1:1051),$M:$M,0)),"")</f>
        <v>0</v>
      </c>
      <c r="L1052" t="str">
        <f>IF(ISNA(MATCH(Sheet1!F1052,{"successful"},0)),"-",MAX(Sheet6!L$1:L1051)+1)</f>
        <v>-</v>
      </c>
      <c r="M1052">
        <f>IF(ISNA(MATCH(Sheet1!F1052,{"failed","canceled"},0)),"-",MAX(Sheet6!M$1:M1051)+1)</f>
        <v>571</v>
      </c>
    </row>
    <row r="1053" spans="1:13" ht="16" x14ac:dyDescent="0.2">
      <c r="A1053" s="16" t="str">
        <f>IFERROR(INDEX(Sheet1!F:F,MATCH(ROWS($1:1052),$L:$L,0)),"")</f>
        <v>successful</v>
      </c>
      <c r="B1053" s="15">
        <f>IFERROR(INDEX(Sheet1!L:L,MATCH(ROWS($1:1052),$L:$L,0)),"")</f>
        <v>7</v>
      </c>
      <c r="D1053" s="17" t="str">
        <f>IFERROR(INDEX(Sheet1!F:F,MATCH(ROWS($1:1052),$M:$M,0)),"")</f>
        <v>failed</v>
      </c>
      <c r="E1053">
        <f>IFERROR(INDEX(Sheet1!L:L,MATCH(ROWS($1:1052),$M:$M,0)),"")</f>
        <v>0</v>
      </c>
      <c r="L1053" t="str">
        <f>IF(ISNA(MATCH(Sheet1!F1053,{"successful"},0)),"-",MAX(Sheet6!L$1:L1052)+1)</f>
        <v>-</v>
      </c>
      <c r="M1053">
        <f>IF(ISNA(MATCH(Sheet1!F1053,{"failed","canceled"},0)),"-",MAX(Sheet6!M$1:M1052)+1)</f>
        <v>572</v>
      </c>
    </row>
    <row r="1054" spans="1:13" ht="16" x14ac:dyDescent="0.2">
      <c r="A1054" s="16" t="str">
        <f>IFERROR(INDEX(Sheet1!F:F,MATCH(ROWS($1:1053),$L:$L,0)),"")</f>
        <v>successful</v>
      </c>
      <c r="B1054" s="15">
        <f>IFERROR(INDEX(Sheet1!L:L,MATCH(ROWS($1:1053),$L:$L,0)),"")</f>
        <v>19</v>
      </c>
      <c r="D1054" s="17" t="str">
        <f>IFERROR(INDEX(Sheet1!F:F,MATCH(ROWS($1:1053),$M:$M,0)),"")</f>
        <v>failed</v>
      </c>
      <c r="E1054">
        <f>IFERROR(INDEX(Sheet1!L:L,MATCH(ROWS($1:1053),$M:$M,0)),"")</f>
        <v>3</v>
      </c>
      <c r="L1054" t="str">
        <f>IF(ISNA(MATCH(Sheet1!F1054,{"successful"},0)),"-",MAX(Sheet6!L$1:L1053)+1)</f>
        <v>-</v>
      </c>
      <c r="M1054">
        <f>IF(ISNA(MATCH(Sheet1!F1054,{"failed","canceled"},0)),"-",MAX(Sheet6!M$1:M1053)+1)</f>
        <v>573</v>
      </c>
    </row>
    <row r="1055" spans="1:13" ht="16" x14ac:dyDescent="0.2">
      <c r="A1055" s="16" t="str">
        <f>IFERROR(INDEX(Sheet1!F:F,MATCH(ROWS($1:1054),$L:$L,0)),"")</f>
        <v>successful</v>
      </c>
      <c r="B1055" s="15">
        <f>IFERROR(INDEX(Sheet1!L:L,MATCH(ROWS($1:1054),$L:$L,0)),"")</f>
        <v>47</v>
      </c>
      <c r="D1055" s="17" t="str">
        <f>IFERROR(INDEX(Sheet1!F:F,MATCH(ROWS($1:1054),$M:$M,0)),"")</f>
        <v>failed</v>
      </c>
      <c r="E1055">
        <f>IFERROR(INDEX(Sheet1!L:L,MATCH(ROWS($1:1054),$M:$M,0)),"")</f>
        <v>0</v>
      </c>
      <c r="L1055" t="str">
        <f>IF(ISNA(MATCH(Sheet1!F1055,{"successful"},0)),"-",MAX(Sheet6!L$1:L1054)+1)</f>
        <v>-</v>
      </c>
      <c r="M1055">
        <f>IF(ISNA(MATCH(Sheet1!F1055,{"failed","canceled"},0)),"-",MAX(Sheet6!M$1:M1054)+1)</f>
        <v>574</v>
      </c>
    </row>
    <row r="1056" spans="1:13" ht="16" x14ac:dyDescent="0.2">
      <c r="A1056" s="16" t="str">
        <f>IFERROR(INDEX(Sheet1!F:F,MATCH(ROWS($1:1055),$L:$L,0)),"")</f>
        <v>successful</v>
      </c>
      <c r="B1056" s="15">
        <f>IFERROR(INDEX(Sheet1!L:L,MATCH(ROWS($1:1055),$L:$L,0)),"")</f>
        <v>13</v>
      </c>
      <c r="D1056" s="17" t="str">
        <f>IFERROR(INDEX(Sheet1!F:F,MATCH(ROWS($1:1055),$M:$M,0)),"")</f>
        <v>failed</v>
      </c>
      <c r="E1056">
        <f>IFERROR(INDEX(Sheet1!L:L,MATCH(ROWS($1:1055),$M:$M,0)),"")</f>
        <v>0</v>
      </c>
      <c r="L1056" t="str">
        <f>IF(ISNA(MATCH(Sheet1!F1056,{"successful"},0)),"-",MAX(Sheet6!L$1:L1055)+1)</f>
        <v>-</v>
      </c>
      <c r="M1056">
        <f>IF(ISNA(MATCH(Sheet1!F1056,{"failed","canceled"},0)),"-",MAX(Sheet6!M$1:M1055)+1)</f>
        <v>575</v>
      </c>
    </row>
    <row r="1057" spans="1:13" ht="16" x14ac:dyDescent="0.2">
      <c r="A1057" s="16" t="str">
        <f>IFERROR(INDEX(Sheet1!F:F,MATCH(ROWS($1:1056),$L:$L,0)),"")</f>
        <v>successful</v>
      </c>
      <c r="B1057" s="15">
        <f>IFERROR(INDEX(Sheet1!L:L,MATCH(ROWS($1:1056),$L:$L,0)),"")</f>
        <v>90</v>
      </c>
      <c r="D1057" s="17" t="str">
        <f>IFERROR(INDEX(Sheet1!F:F,MATCH(ROWS($1:1056),$M:$M,0)),"")</f>
        <v>failed</v>
      </c>
      <c r="E1057">
        <f>IFERROR(INDEX(Sheet1!L:L,MATCH(ROWS($1:1056),$M:$M,0)),"")</f>
        <v>3</v>
      </c>
      <c r="L1057" t="str">
        <f>IF(ISNA(MATCH(Sheet1!F1057,{"successful"},0)),"-",MAX(Sheet6!L$1:L1056)+1)</f>
        <v>-</v>
      </c>
      <c r="M1057">
        <f>IF(ISNA(MATCH(Sheet1!F1057,{"failed","canceled"},0)),"-",MAX(Sheet6!M$1:M1056)+1)</f>
        <v>576</v>
      </c>
    </row>
    <row r="1058" spans="1:13" ht="16" x14ac:dyDescent="0.2">
      <c r="A1058" s="16" t="str">
        <f>IFERROR(INDEX(Sheet1!F:F,MATCH(ROWS($1:1057),$L:$L,0)),"")</f>
        <v>successful</v>
      </c>
      <c r="B1058" s="15">
        <f>IFERROR(INDEX(Sheet1!L:L,MATCH(ROWS($1:1057),$L:$L,0)),"")</f>
        <v>63</v>
      </c>
      <c r="D1058" s="17" t="str">
        <f>IFERROR(INDEX(Sheet1!F:F,MATCH(ROWS($1:1057),$M:$M,0)),"")</f>
        <v>failed</v>
      </c>
      <c r="E1058">
        <f>IFERROR(INDEX(Sheet1!L:L,MATCH(ROWS($1:1057),$M:$M,0)),"")</f>
        <v>7</v>
      </c>
      <c r="L1058" t="str">
        <f>IF(ISNA(MATCH(Sheet1!F1058,{"successful"},0)),"-",MAX(Sheet6!L$1:L1057)+1)</f>
        <v>-</v>
      </c>
      <c r="M1058">
        <f>IF(ISNA(MATCH(Sheet1!F1058,{"failed","canceled"},0)),"-",MAX(Sheet6!M$1:M1057)+1)</f>
        <v>577</v>
      </c>
    </row>
    <row r="1059" spans="1:13" ht="16" x14ac:dyDescent="0.2">
      <c r="A1059" s="16" t="str">
        <f>IFERROR(INDEX(Sheet1!F:F,MATCH(ROWS($1:1058),$L:$L,0)),"")</f>
        <v>successful</v>
      </c>
      <c r="B1059" s="15">
        <f>IFERROR(INDEX(Sheet1!L:L,MATCH(ROWS($1:1058),$L:$L,0)),"")</f>
        <v>26</v>
      </c>
      <c r="D1059" s="17" t="str">
        <f>IFERROR(INDEX(Sheet1!F:F,MATCH(ROWS($1:1058),$M:$M,0)),"")</f>
        <v>failed</v>
      </c>
      <c r="E1059">
        <f>IFERROR(INDEX(Sheet1!L:L,MATCH(ROWS($1:1058),$M:$M,0)),"")</f>
        <v>25</v>
      </c>
      <c r="L1059" t="str">
        <f>IF(ISNA(MATCH(Sheet1!F1059,{"successful"},0)),"-",MAX(Sheet6!L$1:L1058)+1)</f>
        <v>-</v>
      </c>
      <c r="M1059">
        <f>IF(ISNA(MATCH(Sheet1!F1059,{"failed","canceled"},0)),"-",MAX(Sheet6!M$1:M1058)+1)</f>
        <v>578</v>
      </c>
    </row>
    <row r="1060" spans="1:13" ht="16" x14ac:dyDescent="0.2">
      <c r="A1060" s="16" t="str">
        <f>IFERROR(INDEX(Sheet1!F:F,MATCH(ROWS($1:1059),$L:$L,0)),"")</f>
        <v>successful</v>
      </c>
      <c r="B1060" s="15">
        <f>IFERROR(INDEX(Sheet1!L:L,MATCH(ROWS($1:1059),$L:$L,0)),"")</f>
        <v>71</v>
      </c>
      <c r="D1060" s="17" t="str">
        <f>IFERROR(INDEX(Sheet1!F:F,MATCH(ROWS($1:1059),$M:$M,0)),"")</f>
        <v>failed</v>
      </c>
      <c r="E1060">
        <f>IFERROR(INDEX(Sheet1!L:L,MATCH(ROWS($1:1059),$M:$M,0)),"")</f>
        <v>10</v>
      </c>
      <c r="L1060" t="str">
        <f>IF(ISNA(MATCH(Sheet1!F1060,{"successful"},0)),"-",MAX(Sheet6!L$1:L1059)+1)</f>
        <v>-</v>
      </c>
      <c r="M1060">
        <f>IF(ISNA(MATCH(Sheet1!F1060,{"failed","canceled"},0)),"-",MAX(Sheet6!M$1:M1059)+1)</f>
        <v>579</v>
      </c>
    </row>
    <row r="1061" spans="1:13" ht="16" x14ac:dyDescent="0.2">
      <c r="A1061" s="16" t="str">
        <f>IFERROR(INDEX(Sheet1!F:F,MATCH(ROWS($1:1060),$L:$L,0)),"")</f>
        <v>successful</v>
      </c>
      <c r="B1061" s="15">
        <f>IFERROR(INDEX(Sheet1!L:L,MATCH(ROWS($1:1060),$L:$L,0)),"")</f>
        <v>38</v>
      </c>
      <c r="D1061" s="17" t="str">
        <f>IFERROR(INDEX(Sheet1!F:F,MATCH(ROWS($1:1060),$M:$M,0)),"")</f>
        <v>failed</v>
      </c>
      <c r="E1061">
        <f>IFERROR(INDEX(Sheet1!L:L,MATCH(ROWS($1:1060),$M:$M,0)),"")</f>
        <v>3</v>
      </c>
      <c r="L1061" t="str">
        <f>IF(ISNA(MATCH(Sheet1!F1061,{"successful"},0)),"-",MAX(Sheet6!L$1:L1060)+1)</f>
        <v>-</v>
      </c>
      <c r="M1061">
        <f>IF(ISNA(MATCH(Sheet1!F1061,{"failed","canceled"},0)),"-",MAX(Sheet6!M$1:M1060)+1)</f>
        <v>580</v>
      </c>
    </row>
    <row r="1062" spans="1:13" ht="16" x14ac:dyDescent="0.2">
      <c r="A1062" s="16" t="str">
        <f>IFERROR(INDEX(Sheet1!F:F,MATCH(ROWS($1:1061),$L:$L,0)),"")</f>
        <v>successful</v>
      </c>
      <c r="B1062" s="15">
        <f>IFERROR(INDEX(Sheet1!L:L,MATCH(ROWS($1:1061),$L:$L,0)),"")</f>
        <v>859</v>
      </c>
      <c r="D1062" s="17" t="str">
        <f>IFERROR(INDEX(Sheet1!F:F,MATCH(ROWS($1:1061),$M:$M,0)),"")</f>
        <v>failed</v>
      </c>
      <c r="E1062">
        <f>IFERROR(INDEX(Sheet1!L:L,MATCH(ROWS($1:1061),$M:$M,0)),"")</f>
        <v>5</v>
      </c>
      <c r="L1062" t="str">
        <f>IF(ISNA(MATCH(Sheet1!F1062,{"successful"},0)),"-",MAX(Sheet6!L$1:L1061)+1)</f>
        <v>-</v>
      </c>
      <c r="M1062">
        <f>IF(ISNA(MATCH(Sheet1!F1062,{"failed","canceled"},0)),"-",MAX(Sheet6!M$1:M1061)+1)</f>
        <v>581</v>
      </c>
    </row>
    <row r="1063" spans="1:13" ht="16" x14ac:dyDescent="0.2">
      <c r="A1063" s="16" t="str">
        <f>IFERROR(INDEX(Sheet1!F:F,MATCH(ROWS($1:1062),$L:$L,0)),"")</f>
        <v>successful</v>
      </c>
      <c r="B1063" s="15">
        <f>IFERROR(INDEX(Sheet1!L:L,MATCH(ROWS($1:1062),$L:$L,0)),"")</f>
        <v>21</v>
      </c>
      <c r="D1063" s="17" t="str">
        <f>IFERROR(INDEX(Sheet1!F:F,MATCH(ROWS($1:1062),$M:$M,0)),"")</f>
        <v>failed</v>
      </c>
      <c r="E1063">
        <f>IFERROR(INDEX(Sheet1!L:L,MATCH(ROWS($1:1062),$M:$M,0)),"")</f>
        <v>5</v>
      </c>
      <c r="L1063" t="str">
        <f>IF(ISNA(MATCH(Sheet1!F1063,{"successful"},0)),"-",MAX(Sheet6!L$1:L1062)+1)</f>
        <v>-</v>
      </c>
      <c r="M1063">
        <f>IF(ISNA(MATCH(Sheet1!F1063,{"failed","canceled"},0)),"-",MAX(Sheet6!M$1:M1062)+1)</f>
        <v>582</v>
      </c>
    </row>
    <row r="1064" spans="1:13" ht="16" x14ac:dyDescent="0.2">
      <c r="A1064" s="16" t="str">
        <f>IFERROR(INDEX(Sheet1!F:F,MATCH(ROWS($1:1063),$L:$L,0)),"")</f>
        <v>successful</v>
      </c>
      <c r="B1064" s="15">
        <f>IFERROR(INDEX(Sheet1!L:L,MATCH(ROWS($1:1063),$L:$L,0)),"")</f>
        <v>78</v>
      </c>
      <c r="D1064" s="17" t="str">
        <f>IFERROR(INDEX(Sheet1!F:F,MATCH(ROWS($1:1063),$M:$M,0)),"")</f>
        <v>failed</v>
      </c>
      <c r="E1064">
        <f>IFERROR(INDEX(Sheet1!L:L,MATCH(ROWS($1:1063),$M:$M,0)),"")</f>
        <v>27</v>
      </c>
      <c r="L1064" t="str">
        <f>IF(ISNA(MATCH(Sheet1!F1064,{"successful"},0)),"-",MAX(Sheet6!L$1:L1063)+1)</f>
        <v>-</v>
      </c>
      <c r="M1064">
        <f>IF(ISNA(MATCH(Sheet1!F1064,{"failed","canceled"},0)),"-",MAX(Sheet6!M$1:M1063)+1)</f>
        <v>583</v>
      </c>
    </row>
    <row r="1065" spans="1:13" ht="16" x14ac:dyDescent="0.2">
      <c r="A1065" s="16" t="str">
        <f>IFERROR(INDEX(Sheet1!F:F,MATCH(ROWS($1:1064),$L:$L,0)),"")</f>
        <v>successful</v>
      </c>
      <c r="B1065" s="15">
        <f>IFERROR(INDEX(Sheet1!L:L,MATCH(ROWS($1:1064),$L:$L,0)),"")</f>
        <v>53</v>
      </c>
      <c r="D1065" s="17" t="str">
        <f>IFERROR(INDEX(Sheet1!F:F,MATCH(ROWS($1:1064),$M:$M,0)),"")</f>
        <v>failed</v>
      </c>
      <c r="E1065">
        <f>IFERROR(INDEX(Sheet1!L:L,MATCH(ROWS($1:1064),$M:$M,0)),"")</f>
        <v>2</v>
      </c>
      <c r="L1065" t="str">
        <f>IF(ISNA(MATCH(Sheet1!F1065,{"successful"},0)),"-",MAX(Sheet6!L$1:L1064)+1)</f>
        <v>-</v>
      </c>
      <c r="M1065">
        <f>IF(ISNA(MATCH(Sheet1!F1065,{"failed","canceled"},0)),"-",MAX(Sheet6!M$1:M1064)+1)</f>
        <v>584</v>
      </c>
    </row>
    <row r="1066" spans="1:13" ht="16" x14ac:dyDescent="0.2">
      <c r="A1066" s="16" t="str">
        <f>IFERROR(INDEX(Sheet1!F:F,MATCH(ROWS($1:1065),$L:$L,0)),"")</f>
        <v>successful</v>
      </c>
      <c r="B1066" s="15">
        <f>IFERROR(INDEX(Sheet1!L:L,MATCH(ROWS($1:1065),$L:$L,0)),"")</f>
        <v>356</v>
      </c>
      <c r="D1066" s="17" t="str">
        <f>IFERROR(INDEX(Sheet1!F:F,MATCH(ROWS($1:1065),$M:$M,0)),"")</f>
        <v>failed</v>
      </c>
      <c r="E1066">
        <f>IFERROR(INDEX(Sheet1!L:L,MATCH(ROWS($1:1065),$M:$M,0)),"")</f>
        <v>236</v>
      </c>
      <c r="L1066" t="str">
        <f>IF(ISNA(MATCH(Sheet1!F1066,{"successful"},0)),"-",MAX(Sheet6!L$1:L1065)+1)</f>
        <v>-</v>
      </c>
      <c r="M1066">
        <f>IF(ISNA(MATCH(Sheet1!F1066,{"failed","canceled"},0)),"-",MAX(Sheet6!M$1:M1065)+1)</f>
        <v>585</v>
      </c>
    </row>
    <row r="1067" spans="1:13" ht="16" x14ac:dyDescent="0.2">
      <c r="A1067" s="16" t="str">
        <f>IFERROR(INDEX(Sheet1!F:F,MATCH(ROWS($1:1066),$L:$L,0)),"")</f>
        <v>successful</v>
      </c>
      <c r="B1067" s="15">
        <f>IFERROR(INDEX(Sheet1!L:L,MATCH(ROWS($1:1066),$L:$L,0)),"")</f>
        <v>279</v>
      </c>
      <c r="D1067" s="17" t="str">
        <f>IFERROR(INDEX(Sheet1!F:F,MATCH(ROWS($1:1066),$M:$M,0)),"")</f>
        <v>failed</v>
      </c>
      <c r="E1067">
        <f>IFERROR(INDEX(Sheet1!L:L,MATCH(ROWS($1:1066),$M:$M,0)),"")</f>
        <v>1</v>
      </c>
      <c r="L1067" t="str">
        <f>IF(ISNA(MATCH(Sheet1!F1067,{"successful"},0)),"-",MAX(Sheet6!L$1:L1066)+1)</f>
        <v>-</v>
      </c>
      <c r="M1067">
        <f>IF(ISNA(MATCH(Sheet1!F1067,{"failed","canceled"},0)),"-",MAX(Sheet6!M$1:M1066)+1)</f>
        <v>586</v>
      </c>
    </row>
    <row r="1068" spans="1:13" ht="16" x14ac:dyDescent="0.2">
      <c r="A1068" s="16" t="str">
        <f>IFERROR(INDEX(Sheet1!F:F,MATCH(ROWS($1:1067),$L:$L,0)),"")</f>
        <v>successful</v>
      </c>
      <c r="B1068" s="15">
        <f>IFERROR(INDEX(Sheet1!L:L,MATCH(ROWS($1:1067),$L:$L,0)),"")</f>
        <v>266</v>
      </c>
      <c r="D1068" s="17" t="str">
        <f>IFERROR(INDEX(Sheet1!F:F,MATCH(ROWS($1:1067),$M:$M,0)),"")</f>
        <v>failed</v>
      </c>
      <c r="E1068">
        <f>IFERROR(INDEX(Sheet1!L:L,MATCH(ROWS($1:1067),$M:$M,0)),"")</f>
        <v>12</v>
      </c>
      <c r="L1068" t="str">
        <f>IF(ISNA(MATCH(Sheet1!F1068,{"successful"},0)),"-",MAX(Sheet6!L$1:L1067)+1)</f>
        <v>-</v>
      </c>
      <c r="M1068">
        <f>IF(ISNA(MATCH(Sheet1!F1068,{"failed","canceled"},0)),"-",MAX(Sheet6!M$1:M1067)+1)</f>
        <v>587</v>
      </c>
    </row>
    <row r="1069" spans="1:13" ht="16" x14ac:dyDescent="0.2">
      <c r="A1069" s="16" t="str">
        <f>IFERROR(INDEX(Sheet1!F:F,MATCH(ROWS($1:1068),$L:$L,0)),"")</f>
        <v>successful</v>
      </c>
      <c r="B1069" s="15">
        <f>IFERROR(INDEX(Sheet1!L:L,MATCH(ROWS($1:1068),$L:$L,0)),"")</f>
        <v>623</v>
      </c>
      <c r="D1069" s="17" t="str">
        <f>IFERROR(INDEX(Sheet1!F:F,MATCH(ROWS($1:1068),$M:$M,0)),"")</f>
        <v>failed</v>
      </c>
      <c r="E1069">
        <f>IFERROR(INDEX(Sheet1!L:L,MATCH(ROWS($1:1068),$M:$M,0)),"")</f>
        <v>4</v>
      </c>
      <c r="L1069" t="str">
        <f>IF(ISNA(MATCH(Sheet1!F1069,{"successful"},0)),"-",MAX(Sheet6!L$1:L1068)+1)</f>
        <v>-</v>
      </c>
      <c r="M1069">
        <f>IF(ISNA(MATCH(Sheet1!F1069,{"failed","canceled"},0)),"-",MAX(Sheet6!M$1:M1068)+1)</f>
        <v>588</v>
      </c>
    </row>
    <row r="1070" spans="1:13" ht="16" x14ac:dyDescent="0.2">
      <c r="A1070" s="16" t="str">
        <f>IFERROR(INDEX(Sheet1!F:F,MATCH(ROWS($1:1069),$L:$L,0)),"")</f>
        <v>successful</v>
      </c>
      <c r="B1070" s="15">
        <f>IFERROR(INDEX(Sheet1!L:L,MATCH(ROWS($1:1069),$L:$L,0)),"")</f>
        <v>392</v>
      </c>
      <c r="D1070" s="17" t="str">
        <f>IFERROR(INDEX(Sheet1!F:F,MATCH(ROWS($1:1069),$M:$M,0)),"")</f>
        <v>failed</v>
      </c>
      <c r="E1070">
        <f>IFERROR(INDEX(Sheet1!L:L,MATCH(ROWS($1:1069),$M:$M,0)),"")</f>
        <v>3</v>
      </c>
      <c r="L1070" t="str">
        <f>IF(ISNA(MATCH(Sheet1!F1070,{"successful"},0)),"-",MAX(Sheet6!L$1:L1069)+1)</f>
        <v>-</v>
      </c>
      <c r="M1070">
        <f>IF(ISNA(MATCH(Sheet1!F1070,{"failed","canceled"},0)),"-",MAX(Sheet6!M$1:M1069)+1)</f>
        <v>589</v>
      </c>
    </row>
    <row r="1071" spans="1:13" ht="16" x14ac:dyDescent="0.2">
      <c r="A1071" s="16" t="str">
        <f>IFERROR(INDEX(Sheet1!F:F,MATCH(ROWS($1:1070),$L:$L,0)),"")</f>
        <v>successful</v>
      </c>
      <c r="B1071" s="15">
        <f>IFERROR(INDEX(Sheet1!L:L,MATCH(ROWS($1:1070),$L:$L,0)),"")</f>
        <v>3562</v>
      </c>
      <c r="D1071" s="17" t="str">
        <f>IFERROR(INDEX(Sheet1!F:F,MATCH(ROWS($1:1070),$M:$M,0)),"")</f>
        <v>failed</v>
      </c>
      <c r="E1071">
        <f>IFERROR(INDEX(Sheet1!L:L,MATCH(ROWS($1:1070),$M:$M,0)),"")</f>
        <v>99</v>
      </c>
      <c r="L1071" t="str">
        <f>IF(ISNA(MATCH(Sheet1!F1071,{"successful"},0)),"-",MAX(Sheet6!L$1:L1070)+1)</f>
        <v>-</v>
      </c>
      <c r="M1071">
        <f>IF(ISNA(MATCH(Sheet1!F1071,{"failed","canceled"},0)),"-",MAX(Sheet6!M$1:M1070)+1)</f>
        <v>590</v>
      </c>
    </row>
    <row r="1072" spans="1:13" ht="16" x14ac:dyDescent="0.2">
      <c r="A1072" s="16" t="str">
        <f>IFERROR(INDEX(Sheet1!F:F,MATCH(ROWS($1:1071),$L:$L,0)),"")</f>
        <v>successful</v>
      </c>
      <c r="B1072" s="15">
        <f>IFERROR(INDEX(Sheet1!L:L,MATCH(ROWS($1:1071),$L:$L,0)),"")</f>
        <v>514</v>
      </c>
      <c r="D1072" s="17" t="str">
        <f>IFERROR(INDEX(Sheet1!F:F,MATCH(ROWS($1:1071),$M:$M,0)),"")</f>
        <v>failed</v>
      </c>
      <c r="E1072">
        <f>IFERROR(INDEX(Sheet1!L:L,MATCH(ROWS($1:1071),$M:$M,0)),"")</f>
        <v>3</v>
      </c>
      <c r="L1072" t="str">
        <f>IF(ISNA(MATCH(Sheet1!F1072,{"successful"},0)),"-",MAX(Sheet6!L$1:L1071)+1)</f>
        <v>-</v>
      </c>
      <c r="M1072">
        <f>IF(ISNA(MATCH(Sheet1!F1072,{"failed","canceled"},0)),"-",MAX(Sheet6!M$1:M1071)+1)</f>
        <v>591</v>
      </c>
    </row>
    <row r="1073" spans="1:13" ht="16" x14ac:dyDescent="0.2">
      <c r="A1073" s="16" t="str">
        <f>IFERROR(INDEX(Sheet1!F:F,MATCH(ROWS($1:1072),$L:$L,0)),"")</f>
        <v>successful</v>
      </c>
      <c r="B1073" s="15">
        <f>IFERROR(INDEX(Sheet1!L:L,MATCH(ROWS($1:1072),$L:$L,0)),"")</f>
        <v>88</v>
      </c>
      <c r="D1073" s="17" t="str">
        <f>IFERROR(INDEX(Sheet1!F:F,MATCH(ROWS($1:1072),$M:$M,0)),"")</f>
        <v>failed</v>
      </c>
      <c r="E1073">
        <f>IFERROR(INDEX(Sheet1!L:L,MATCH(ROWS($1:1072),$M:$M,0)),"")</f>
        <v>3</v>
      </c>
      <c r="L1073" t="str">
        <f>IF(ISNA(MATCH(Sheet1!F1073,{"successful"},0)),"-",MAX(Sheet6!L$1:L1072)+1)</f>
        <v>-</v>
      </c>
      <c r="M1073">
        <f>IF(ISNA(MATCH(Sheet1!F1073,{"failed","canceled"},0)),"-",MAX(Sheet6!M$1:M1072)+1)</f>
        <v>592</v>
      </c>
    </row>
    <row r="1074" spans="1:13" ht="16" x14ac:dyDescent="0.2">
      <c r="A1074" s="16" t="str">
        <f>IFERROR(INDEX(Sheet1!F:F,MATCH(ROWS($1:1073),$L:$L,0)),"")</f>
        <v>successful</v>
      </c>
      <c r="B1074" s="15">
        <f>IFERROR(INDEX(Sheet1!L:L,MATCH(ROWS($1:1073),$L:$L,0)),"")</f>
        <v>537</v>
      </c>
      <c r="D1074" s="17" t="str">
        <f>IFERROR(INDEX(Sheet1!F:F,MATCH(ROWS($1:1073),$M:$M,0)),"")</f>
        <v>failed</v>
      </c>
      <c r="E1074">
        <f>IFERROR(INDEX(Sheet1!L:L,MATCH(ROWS($1:1073),$M:$M,0)),"")</f>
        <v>22</v>
      </c>
      <c r="L1074" t="str">
        <f>IF(ISNA(MATCH(Sheet1!F1074,{"successful"},0)),"-",MAX(Sheet6!L$1:L1073)+1)</f>
        <v>-</v>
      </c>
      <c r="M1074">
        <f>IF(ISNA(MATCH(Sheet1!F1074,{"failed","canceled"},0)),"-",MAX(Sheet6!M$1:M1073)+1)</f>
        <v>593</v>
      </c>
    </row>
    <row r="1075" spans="1:13" ht="16" x14ac:dyDescent="0.2">
      <c r="A1075" s="16" t="str">
        <f>IFERROR(INDEX(Sheet1!F:F,MATCH(ROWS($1:1074),$L:$L,0)),"")</f>
        <v>successful</v>
      </c>
      <c r="B1075" s="15">
        <f>IFERROR(INDEX(Sheet1!L:L,MATCH(ROWS($1:1074),$L:$L,0)),"")</f>
        <v>25</v>
      </c>
      <c r="D1075" s="17" t="str">
        <f>IFERROR(INDEX(Sheet1!F:F,MATCH(ROWS($1:1074),$M:$M,0)),"")</f>
        <v>failed</v>
      </c>
      <c r="E1075">
        <f>IFERROR(INDEX(Sheet1!L:L,MATCH(ROWS($1:1074),$M:$M,0)),"")</f>
        <v>4</v>
      </c>
      <c r="L1075" t="str">
        <f>IF(ISNA(MATCH(Sheet1!F1075,{"successful"},0)),"-",MAX(Sheet6!L$1:L1074)+1)</f>
        <v>-</v>
      </c>
      <c r="M1075">
        <f>IF(ISNA(MATCH(Sheet1!F1075,{"failed","canceled"},0)),"-",MAX(Sheet6!M$1:M1074)+1)</f>
        <v>594</v>
      </c>
    </row>
    <row r="1076" spans="1:13" ht="16" x14ac:dyDescent="0.2">
      <c r="A1076" s="16" t="str">
        <f>IFERROR(INDEX(Sheet1!F:F,MATCH(ROWS($1:1075),$L:$L,0)),"")</f>
        <v>successful</v>
      </c>
      <c r="B1076" s="15">
        <f>IFERROR(INDEX(Sheet1!L:L,MATCH(ROWS($1:1075),$L:$L,0)),"")</f>
        <v>3238</v>
      </c>
      <c r="D1076" s="17" t="str">
        <f>IFERROR(INDEX(Sheet1!F:F,MATCH(ROWS($1:1075),$M:$M,0)),"")</f>
        <v>failed</v>
      </c>
      <c r="E1076">
        <f>IFERROR(INDEX(Sheet1!L:L,MATCH(ROWS($1:1075),$M:$M,0)),"")</f>
        <v>534</v>
      </c>
      <c r="L1076" t="str">
        <f>IF(ISNA(MATCH(Sheet1!F1076,{"successful"},0)),"-",MAX(Sheet6!L$1:L1075)+1)</f>
        <v>-</v>
      </c>
      <c r="M1076">
        <f>IF(ISNA(MATCH(Sheet1!F1076,{"failed","canceled"},0)),"-",MAX(Sheet6!M$1:M1075)+1)</f>
        <v>595</v>
      </c>
    </row>
    <row r="1077" spans="1:13" ht="16" x14ac:dyDescent="0.2">
      <c r="A1077" s="16" t="str">
        <f>IFERROR(INDEX(Sheet1!F:F,MATCH(ROWS($1:1076),$L:$L,0)),"")</f>
        <v>successful</v>
      </c>
      <c r="B1077" s="15">
        <f>IFERROR(INDEX(Sheet1!L:L,MATCH(ROWS($1:1076),$L:$L,0)),"")</f>
        <v>897</v>
      </c>
      <c r="D1077" s="17" t="str">
        <f>IFERROR(INDEX(Sheet1!F:F,MATCH(ROWS($1:1076),$M:$M,0)),"")</f>
        <v>failed</v>
      </c>
      <c r="E1077">
        <f>IFERROR(INDEX(Sheet1!L:L,MATCH(ROWS($1:1076),$M:$M,0)),"")</f>
        <v>12</v>
      </c>
      <c r="L1077" t="str">
        <f>IF(ISNA(MATCH(Sheet1!F1077,{"successful"},0)),"-",MAX(Sheet6!L$1:L1076)+1)</f>
        <v>-</v>
      </c>
      <c r="M1077">
        <f>IF(ISNA(MATCH(Sheet1!F1077,{"failed","canceled"},0)),"-",MAX(Sheet6!M$1:M1076)+1)</f>
        <v>596</v>
      </c>
    </row>
    <row r="1078" spans="1:13" ht="16" x14ac:dyDescent="0.2">
      <c r="A1078" s="16" t="str">
        <f>IFERROR(INDEX(Sheet1!F:F,MATCH(ROWS($1:1077),$L:$L,0)),"")</f>
        <v>successful</v>
      </c>
      <c r="B1078" s="15">
        <f>IFERROR(INDEX(Sheet1!L:L,MATCH(ROWS($1:1077),$L:$L,0)),"")</f>
        <v>878</v>
      </c>
      <c r="D1078" s="17" t="str">
        <f>IFERROR(INDEX(Sheet1!F:F,MATCH(ROWS($1:1077),$M:$M,0)),"")</f>
        <v>failed</v>
      </c>
      <c r="E1078">
        <f>IFERROR(INDEX(Sheet1!L:L,MATCH(ROWS($1:1077),$M:$M,0)),"")</f>
        <v>56</v>
      </c>
      <c r="L1078" t="str">
        <f>IF(ISNA(MATCH(Sheet1!F1078,{"successful"},0)),"-",MAX(Sheet6!L$1:L1077)+1)</f>
        <v>-</v>
      </c>
      <c r="M1078">
        <f>IF(ISNA(MATCH(Sheet1!F1078,{"failed","canceled"},0)),"-",MAX(Sheet6!M$1:M1077)+1)</f>
        <v>597</v>
      </c>
    </row>
    <row r="1079" spans="1:13" ht="16" x14ac:dyDescent="0.2">
      <c r="A1079" s="16" t="str">
        <f>IFERROR(INDEX(Sheet1!F:F,MATCH(ROWS($1:1078),$L:$L,0)),"")</f>
        <v>successful</v>
      </c>
      <c r="B1079" s="15">
        <f>IFERROR(INDEX(Sheet1!L:L,MATCH(ROWS($1:1078),$L:$L,0)),"")</f>
        <v>115</v>
      </c>
      <c r="D1079" s="17" t="str">
        <f>IFERROR(INDEX(Sheet1!F:F,MATCH(ROWS($1:1078),$M:$M,0)),"")</f>
        <v>failed</v>
      </c>
      <c r="E1079">
        <f>IFERROR(INDEX(Sheet1!L:L,MATCH(ROWS($1:1078),$M:$M,0)),"")</f>
        <v>11</v>
      </c>
      <c r="L1079" t="str">
        <f>IF(ISNA(MATCH(Sheet1!F1079,{"successful"},0)),"-",MAX(Sheet6!L$1:L1078)+1)</f>
        <v>-</v>
      </c>
      <c r="M1079">
        <f>IF(ISNA(MATCH(Sheet1!F1079,{"failed","canceled"},0)),"-",MAX(Sheet6!M$1:M1078)+1)</f>
        <v>598</v>
      </c>
    </row>
    <row r="1080" spans="1:13" ht="16" x14ac:dyDescent="0.2">
      <c r="A1080" s="16" t="str">
        <f>IFERROR(INDEX(Sheet1!F:F,MATCH(ROWS($1:1079),$L:$L,0)),"")</f>
        <v>successful</v>
      </c>
      <c r="B1080" s="15">
        <f>IFERROR(INDEX(Sheet1!L:L,MATCH(ROWS($1:1079),$L:$L,0)),"")</f>
        <v>234</v>
      </c>
      <c r="D1080" s="17" t="str">
        <f>IFERROR(INDEX(Sheet1!F:F,MATCH(ROWS($1:1079),$M:$M,0)),"")</f>
        <v>failed</v>
      </c>
      <c r="E1080">
        <f>IFERROR(INDEX(Sheet1!L:L,MATCH(ROWS($1:1079),$M:$M,0)),"")</f>
        <v>0</v>
      </c>
      <c r="L1080" t="str">
        <f>IF(ISNA(MATCH(Sheet1!F1080,{"successful"},0)),"-",MAX(Sheet6!L$1:L1079)+1)</f>
        <v>-</v>
      </c>
      <c r="M1080">
        <f>IF(ISNA(MATCH(Sheet1!F1080,{"failed","canceled"},0)),"-",MAX(Sheet6!M$1:M1079)+1)</f>
        <v>599</v>
      </c>
    </row>
    <row r="1081" spans="1:13" ht="16" x14ac:dyDescent="0.2">
      <c r="A1081" s="16" t="str">
        <f>IFERROR(INDEX(Sheet1!F:F,MATCH(ROWS($1:1080),$L:$L,0)),"")</f>
        <v>successful</v>
      </c>
      <c r="B1081" s="15">
        <f>IFERROR(INDEX(Sheet1!L:L,MATCH(ROWS($1:1080),$L:$L,0)),"")</f>
        <v>4330</v>
      </c>
      <c r="D1081" s="17" t="str">
        <f>IFERROR(INDEX(Sheet1!F:F,MATCH(ROWS($1:1080),$M:$M,0)),"")</f>
        <v>failed</v>
      </c>
      <c r="E1081">
        <f>IFERROR(INDEX(Sheet1!L:L,MATCH(ROWS($1:1080),$M:$M,0)),"")</f>
        <v>12</v>
      </c>
      <c r="L1081" t="str">
        <f>IF(ISNA(MATCH(Sheet1!F1081,{"successful"},0)),"-",MAX(Sheet6!L$1:L1080)+1)</f>
        <v>-</v>
      </c>
      <c r="M1081">
        <f>IF(ISNA(MATCH(Sheet1!F1081,{"failed","canceled"},0)),"-",MAX(Sheet6!M$1:M1080)+1)</f>
        <v>600</v>
      </c>
    </row>
    <row r="1082" spans="1:13" ht="16" x14ac:dyDescent="0.2">
      <c r="A1082" s="16" t="str">
        <f>IFERROR(INDEX(Sheet1!F:F,MATCH(ROWS($1:1081),$L:$L,0)),"")</f>
        <v>successful</v>
      </c>
      <c r="B1082" s="15">
        <f>IFERROR(INDEX(Sheet1!L:L,MATCH(ROWS($1:1081),$L:$L,0)),"")</f>
        <v>651</v>
      </c>
      <c r="D1082" s="17" t="str">
        <f>IFERROR(INDEX(Sheet1!F:F,MATCH(ROWS($1:1081),$M:$M,0)),"")</f>
        <v>failed</v>
      </c>
      <c r="E1082">
        <f>IFERROR(INDEX(Sheet1!L:L,MATCH(ROWS($1:1081),$M:$M,0)),"")</f>
        <v>5</v>
      </c>
      <c r="L1082" t="str">
        <f>IF(ISNA(MATCH(Sheet1!F1082,{"successful"},0)),"-",MAX(Sheet6!L$1:L1081)+1)</f>
        <v>-</v>
      </c>
      <c r="M1082">
        <f>IF(ISNA(MATCH(Sheet1!F1082,{"failed","canceled"},0)),"-",MAX(Sheet6!M$1:M1081)+1)</f>
        <v>601</v>
      </c>
    </row>
    <row r="1083" spans="1:13" ht="16" x14ac:dyDescent="0.2">
      <c r="A1083" s="16" t="str">
        <f>IFERROR(INDEX(Sheet1!F:F,MATCH(ROWS($1:1082),$L:$L,0)),"")</f>
        <v>successful</v>
      </c>
      <c r="B1083" s="15">
        <f>IFERROR(INDEX(Sheet1!L:L,MATCH(ROWS($1:1082),$L:$L,0)),"")</f>
        <v>251</v>
      </c>
      <c r="D1083" s="17" t="str">
        <f>IFERROR(INDEX(Sheet1!F:F,MATCH(ROWS($1:1082),$M:$M,0)),"")</f>
        <v>failed</v>
      </c>
      <c r="E1083">
        <f>IFERROR(INDEX(Sheet1!L:L,MATCH(ROWS($1:1082),$M:$M,0)),"")</f>
        <v>24</v>
      </c>
      <c r="L1083" t="str">
        <f>IF(ISNA(MATCH(Sheet1!F1083,{"successful"},0)),"-",MAX(Sheet6!L$1:L1082)+1)</f>
        <v>-</v>
      </c>
      <c r="M1083">
        <f>IF(ISNA(MATCH(Sheet1!F1083,{"failed","canceled"},0)),"-",MAX(Sheet6!M$1:M1082)+1)</f>
        <v>602</v>
      </c>
    </row>
    <row r="1084" spans="1:13" ht="16" x14ac:dyDescent="0.2">
      <c r="A1084" s="16" t="str">
        <f>IFERROR(INDEX(Sheet1!F:F,MATCH(ROWS($1:1083),$L:$L,0)),"")</f>
        <v>successful</v>
      </c>
      <c r="B1084" s="15">
        <f>IFERROR(INDEX(Sheet1!L:L,MATCH(ROWS($1:1083),$L:$L,0)),"")</f>
        <v>263</v>
      </c>
      <c r="D1084" s="17" t="str">
        <f>IFERROR(INDEX(Sheet1!F:F,MATCH(ROWS($1:1083),$M:$M,0)),"")</f>
        <v>failed</v>
      </c>
      <c r="E1084">
        <f>IFERROR(INDEX(Sheet1!L:L,MATCH(ROWS($1:1083),$M:$M,0)),"")</f>
        <v>89</v>
      </c>
      <c r="L1084" t="str">
        <f>IF(ISNA(MATCH(Sheet1!F1084,{"successful"},0)),"-",MAX(Sheet6!L$1:L1083)+1)</f>
        <v>-</v>
      </c>
      <c r="M1084">
        <f>IF(ISNA(MATCH(Sheet1!F1084,{"failed","canceled"},0)),"-",MAX(Sheet6!M$1:M1083)+1)</f>
        <v>603</v>
      </c>
    </row>
    <row r="1085" spans="1:13" ht="16" x14ac:dyDescent="0.2">
      <c r="A1085" s="16" t="str">
        <f>IFERROR(INDEX(Sheet1!F:F,MATCH(ROWS($1:1084),$L:$L,0)),"")</f>
        <v>successful</v>
      </c>
      <c r="B1085" s="15">
        <f>IFERROR(INDEX(Sheet1!L:L,MATCH(ROWS($1:1084),$L:$L,0)),"")</f>
        <v>28</v>
      </c>
      <c r="D1085" s="17" t="str">
        <f>IFERROR(INDEX(Sheet1!F:F,MATCH(ROWS($1:1084),$M:$M,0)),"")</f>
        <v>failed</v>
      </c>
      <c r="E1085">
        <f>IFERROR(INDEX(Sheet1!L:L,MATCH(ROWS($1:1084),$M:$M,0)),"")</f>
        <v>1</v>
      </c>
      <c r="L1085" t="str">
        <f>IF(ISNA(MATCH(Sheet1!F1085,{"successful"},0)),"-",MAX(Sheet6!L$1:L1084)+1)</f>
        <v>-</v>
      </c>
      <c r="M1085">
        <f>IF(ISNA(MATCH(Sheet1!F1085,{"failed","canceled"},0)),"-",MAX(Sheet6!M$1:M1084)+1)</f>
        <v>604</v>
      </c>
    </row>
    <row r="1086" spans="1:13" ht="16" x14ac:dyDescent="0.2">
      <c r="A1086" s="16" t="str">
        <f>IFERROR(INDEX(Sheet1!F:F,MATCH(ROWS($1:1085),$L:$L,0)),"")</f>
        <v>successful</v>
      </c>
      <c r="B1086" s="15">
        <f>IFERROR(INDEX(Sheet1!L:L,MATCH(ROWS($1:1085),$L:$L,0)),"")</f>
        <v>721</v>
      </c>
      <c r="D1086" s="17" t="str">
        <f>IFERROR(INDEX(Sheet1!F:F,MATCH(ROWS($1:1085),$M:$M,0)),"")</f>
        <v>failed</v>
      </c>
      <c r="E1086">
        <f>IFERROR(INDEX(Sheet1!L:L,MATCH(ROWS($1:1085),$M:$M,0)),"")</f>
        <v>55</v>
      </c>
      <c r="L1086" t="str">
        <f>IF(ISNA(MATCH(Sheet1!F1086,{"successful"},0)),"-",MAX(Sheet6!L$1:L1085)+1)</f>
        <v>-</v>
      </c>
      <c r="M1086">
        <f>IF(ISNA(MATCH(Sheet1!F1086,{"failed","canceled"},0)),"-",MAX(Sheet6!M$1:M1085)+1)</f>
        <v>605</v>
      </c>
    </row>
    <row r="1087" spans="1:13" ht="16" x14ac:dyDescent="0.2">
      <c r="A1087" s="16" t="str">
        <f>IFERROR(INDEX(Sheet1!F:F,MATCH(ROWS($1:1086),$L:$L,0)),"")</f>
        <v>successful</v>
      </c>
      <c r="B1087" s="15">
        <f>IFERROR(INDEX(Sheet1!L:L,MATCH(ROWS($1:1086),$L:$L,0)),"")</f>
        <v>50</v>
      </c>
      <c r="D1087" s="17" t="str">
        <f>IFERROR(INDEX(Sheet1!F:F,MATCH(ROWS($1:1086),$M:$M,0)),"")</f>
        <v>failed</v>
      </c>
      <c r="E1087">
        <f>IFERROR(INDEX(Sheet1!L:L,MATCH(ROWS($1:1086),$M:$M,0)),"")</f>
        <v>2</v>
      </c>
      <c r="L1087" t="str">
        <f>IF(ISNA(MATCH(Sheet1!F1087,{"successful"},0)),"-",MAX(Sheet6!L$1:L1086)+1)</f>
        <v>-</v>
      </c>
      <c r="M1087">
        <f>IF(ISNA(MATCH(Sheet1!F1087,{"failed","canceled"},0)),"-",MAX(Sheet6!M$1:M1086)+1)</f>
        <v>606</v>
      </c>
    </row>
    <row r="1088" spans="1:13" ht="16" x14ac:dyDescent="0.2">
      <c r="A1088" s="16" t="str">
        <f>IFERROR(INDEX(Sheet1!F:F,MATCH(ROWS($1:1087),$L:$L,0)),"")</f>
        <v>successful</v>
      </c>
      <c r="B1088" s="15">
        <f>IFERROR(INDEX(Sheet1!L:L,MATCH(ROWS($1:1087),$L:$L,0)),"")</f>
        <v>73</v>
      </c>
      <c r="D1088" s="17" t="str">
        <f>IFERROR(INDEX(Sheet1!F:F,MATCH(ROWS($1:1087),$M:$M,0)),"")</f>
        <v>failed</v>
      </c>
      <c r="E1088">
        <f>IFERROR(INDEX(Sheet1!L:L,MATCH(ROWS($1:1087),$M:$M,0)),"")</f>
        <v>0</v>
      </c>
      <c r="L1088" t="str">
        <f>IF(ISNA(MATCH(Sheet1!F1088,{"successful"},0)),"-",MAX(Sheet6!L$1:L1087)+1)</f>
        <v>-</v>
      </c>
      <c r="M1088">
        <f>IF(ISNA(MATCH(Sheet1!F1088,{"failed","canceled"},0)),"-",MAX(Sheet6!M$1:M1087)+1)</f>
        <v>607</v>
      </c>
    </row>
    <row r="1089" spans="1:13" ht="16" x14ac:dyDescent="0.2">
      <c r="A1089" s="16" t="str">
        <f>IFERROR(INDEX(Sheet1!F:F,MATCH(ROWS($1:1088),$L:$L,0)),"")</f>
        <v>successful</v>
      </c>
      <c r="B1089" s="15">
        <f>IFERROR(INDEX(Sheet1!L:L,MATCH(ROWS($1:1088),$L:$L,0)),"")</f>
        <v>27</v>
      </c>
      <c r="D1089" s="17" t="str">
        <f>IFERROR(INDEX(Sheet1!F:F,MATCH(ROWS($1:1088),$M:$M,0)),"")</f>
        <v>failed</v>
      </c>
      <c r="E1089">
        <f>IFERROR(INDEX(Sheet1!L:L,MATCH(ROWS($1:1088),$M:$M,0)),"")</f>
        <v>4</v>
      </c>
      <c r="L1089" t="str">
        <f>IF(ISNA(MATCH(Sheet1!F1089,{"successful"},0)),"-",MAX(Sheet6!L$1:L1088)+1)</f>
        <v>-</v>
      </c>
      <c r="M1089">
        <f>IF(ISNA(MATCH(Sheet1!F1089,{"failed","canceled"},0)),"-",MAX(Sheet6!M$1:M1088)+1)</f>
        <v>608</v>
      </c>
    </row>
    <row r="1090" spans="1:13" ht="16" x14ac:dyDescent="0.2">
      <c r="A1090" s="16" t="str">
        <f>IFERROR(INDEX(Sheet1!F:F,MATCH(ROWS($1:1089),$L:$L,0)),"")</f>
        <v>successful</v>
      </c>
      <c r="B1090" s="15">
        <f>IFERROR(INDEX(Sheet1!L:L,MATCH(ROWS($1:1089),$L:$L,0)),"")</f>
        <v>34</v>
      </c>
      <c r="D1090" s="17" t="str">
        <f>IFERROR(INDEX(Sheet1!F:F,MATCH(ROWS($1:1089),$M:$M,0)),"")</f>
        <v>failed</v>
      </c>
      <c r="E1090">
        <f>IFERROR(INDEX(Sheet1!L:L,MATCH(ROWS($1:1089),$M:$M,0)),"")</f>
        <v>6</v>
      </c>
      <c r="L1090" t="str">
        <f>IF(ISNA(MATCH(Sheet1!F1090,{"successful"},0)),"-",MAX(Sheet6!L$1:L1089)+1)</f>
        <v>-</v>
      </c>
      <c r="M1090">
        <f>IF(ISNA(MATCH(Sheet1!F1090,{"failed","canceled"},0)),"-",MAX(Sheet6!M$1:M1089)+1)</f>
        <v>609</v>
      </c>
    </row>
    <row r="1091" spans="1:13" ht="16" x14ac:dyDescent="0.2">
      <c r="A1091" s="16" t="str">
        <f>IFERROR(INDEX(Sheet1!F:F,MATCH(ROWS($1:1090),$L:$L,0)),"")</f>
        <v>successful</v>
      </c>
      <c r="B1091" s="15">
        <f>IFERROR(INDEX(Sheet1!L:L,MATCH(ROWS($1:1090),$L:$L,0)),"")</f>
        <v>7</v>
      </c>
      <c r="D1091" s="17" t="str">
        <f>IFERROR(INDEX(Sheet1!F:F,MATCH(ROWS($1:1090),$M:$M,0)),"")</f>
        <v>failed</v>
      </c>
      <c r="E1091">
        <f>IFERROR(INDEX(Sheet1!L:L,MATCH(ROWS($1:1090),$M:$M,0)),"")</f>
        <v>4</v>
      </c>
      <c r="L1091" t="str">
        <f>IF(ISNA(MATCH(Sheet1!F1091,{"successful"},0)),"-",MAX(Sheet6!L$1:L1090)+1)</f>
        <v>-</v>
      </c>
      <c r="M1091">
        <f>IF(ISNA(MATCH(Sheet1!F1091,{"failed","canceled"},0)),"-",MAX(Sheet6!M$1:M1090)+1)</f>
        <v>610</v>
      </c>
    </row>
    <row r="1092" spans="1:13" ht="16" x14ac:dyDescent="0.2">
      <c r="A1092" s="16" t="str">
        <f>IFERROR(INDEX(Sheet1!F:F,MATCH(ROWS($1:1091),$L:$L,0)),"")</f>
        <v>successful</v>
      </c>
      <c r="B1092" s="15">
        <f>IFERROR(INDEX(Sheet1!L:L,MATCH(ROWS($1:1091),$L:$L,0)),"")</f>
        <v>24</v>
      </c>
      <c r="D1092" s="17" t="str">
        <f>IFERROR(INDEX(Sheet1!F:F,MATCH(ROWS($1:1091),$M:$M,0)),"")</f>
        <v>failed</v>
      </c>
      <c r="E1092">
        <f>IFERROR(INDEX(Sheet1!L:L,MATCH(ROWS($1:1091),$M:$M,0)),"")</f>
        <v>4</v>
      </c>
      <c r="L1092" t="str">
        <f>IF(ISNA(MATCH(Sheet1!F1092,{"successful"},0)),"-",MAX(Sheet6!L$1:L1091)+1)</f>
        <v>-</v>
      </c>
      <c r="M1092">
        <f>IF(ISNA(MATCH(Sheet1!F1092,{"failed","canceled"},0)),"-",MAX(Sheet6!M$1:M1091)+1)</f>
        <v>611</v>
      </c>
    </row>
    <row r="1093" spans="1:13" ht="16" x14ac:dyDescent="0.2">
      <c r="A1093" s="16" t="str">
        <f>IFERROR(INDEX(Sheet1!F:F,MATCH(ROWS($1:1092),$L:$L,0)),"")</f>
        <v>successful</v>
      </c>
      <c r="B1093" s="15">
        <f>IFERROR(INDEX(Sheet1!L:L,MATCH(ROWS($1:1092),$L:$L,0)),"")</f>
        <v>15</v>
      </c>
      <c r="D1093" s="17" t="str">
        <f>IFERROR(INDEX(Sheet1!F:F,MATCH(ROWS($1:1092),$M:$M,0)),"")</f>
        <v>failed</v>
      </c>
      <c r="E1093">
        <f>IFERROR(INDEX(Sheet1!L:L,MATCH(ROWS($1:1092),$M:$M,0)),"")</f>
        <v>2</v>
      </c>
      <c r="L1093" t="str">
        <f>IF(ISNA(MATCH(Sheet1!F1093,{"successful"},0)),"-",MAX(Sheet6!L$1:L1092)+1)</f>
        <v>-</v>
      </c>
      <c r="M1093">
        <f>IF(ISNA(MATCH(Sheet1!F1093,{"failed","canceled"},0)),"-",MAX(Sheet6!M$1:M1092)+1)</f>
        <v>612</v>
      </c>
    </row>
    <row r="1094" spans="1:13" ht="16" x14ac:dyDescent="0.2">
      <c r="A1094" s="16" t="str">
        <f>IFERROR(INDEX(Sheet1!F:F,MATCH(ROWS($1:1093),$L:$L,0)),"")</f>
        <v>successful</v>
      </c>
      <c r="B1094" s="15">
        <f>IFERROR(INDEX(Sheet1!L:L,MATCH(ROWS($1:1093),$L:$L,0)),"")</f>
        <v>72</v>
      </c>
      <c r="D1094" s="17" t="str">
        <f>IFERROR(INDEX(Sheet1!F:F,MATCH(ROWS($1:1093),$M:$M,0)),"")</f>
        <v>failed</v>
      </c>
      <c r="E1094">
        <f>IFERROR(INDEX(Sheet1!L:L,MATCH(ROWS($1:1093),$M:$M,0)),"")</f>
        <v>5</v>
      </c>
      <c r="L1094" t="str">
        <f>IF(ISNA(MATCH(Sheet1!F1094,{"successful"},0)),"-",MAX(Sheet6!L$1:L1093)+1)</f>
        <v>-</v>
      </c>
      <c r="M1094">
        <f>IF(ISNA(MATCH(Sheet1!F1094,{"failed","canceled"},0)),"-",MAX(Sheet6!M$1:M1093)+1)</f>
        <v>613</v>
      </c>
    </row>
    <row r="1095" spans="1:13" ht="16" x14ac:dyDescent="0.2">
      <c r="A1095" s="16" t="str">
        <f>IFERROR(INDEX(Sheet1!F:F,MATCH(ROWS($1:1094),$L:$L,0)),"")</f>
        <v>successful</v>
      </c>
      <c r="B1095" s="15">
        <f>IFERROR(INDEX(Sheet1!L:L,MATCH(ROWS($1:1094),$L:$L,0)),"")</f>
        <v>120</v>
      </c>
      <c r="D1095" s="17" t="str">
        <f>IFERROR(INDEX(Sheet1!F:F,MATCH(ROWS($1:1094),$M:$M,0)),"")</f>
        <v>failed</v>
      </c>
      <c r="E1095">
        <f>IFERROR(INDEX(Sheet1!L:L,MATCH(ROWS($1:1094),$M:$M,0)),"")</f>
        <v>83</v>
      </c>
      <c r="L1095" t="str">
        <f>IF(ISNA(MATCH(Sheet1!F1095,{"successful"},0)),"-",MAX(Sheet6!L$1:L1094)+1)</f>
        <v>-</v>
      </c>
      <c r="M1095">
        <f>IF(ISNA(MATCH(Sheet1!F1095,{"failed","canceled"},0)),"-",MAX(Sheet6!M$1:M1094)+1)</f>
        <v>614</v>
      </c>
    </row>
    <row r="1096" spans="1:13" ht="16" x14ac:dyDescent="0.2">
      <c r="A1096" s="16" t="str">
        <f>IFERROR(INDEX(Sheet1!F:F,MATCH(ROWS($1:1095),$L:$L,0)),"")</f>
        <v>successful</v>
      </c>
      <c r="B1096" s="15">
        <f>IFERROR(INDEX(Sheet1!L:L,MATCH(ROWS($1:1095),$L:$L,0)),"")</f>
        <v>123</v>
      </c>
      <c r="D1096" s="17" t="str">
        <f>IFERROR(INDEX(Sheet1!F:F,MATCH(ROWS($1:1095),$M:$M,0)),"")</f>
        <v>failed</v>
      </c>
      <c r="E1096">
        <f>IFERROR(INDEX(Sheet1!L:L,MATCH(ROWS($1:1095),$M:$M,0)),"")</f>
        <v>57</v>
      </c>
      <c r="L1096" t="str">
        <f>IF(ISNA(MATCH(Sheet1!F1096,{"successful"},0)),"-",MAX(Sheet6!L$1:L1095)+1)</f>
        <v>-</v>
      </c>
      <c r="M1096">
        <f>IF(ISNA(MATCH(Sheet1!F1096,{"failed","canceled"},0)),"-",MAX(Sheet6!M$1:M1095)+1)</f>
        <v>615</v>
      </c>
    </row>
    <row r="1097" spans="1:13" ht="16" x14ac:dyDescent="0.2">
      <c r="A1097" s="16" t="str">
        <f>IFERROR(INDEX(Sheet1!F:F,MATCH(ROWS($1:1096),$L:$L,0)),"")</f>
        <v>successful</v>
      </c>
      <c r="B1097" s="15">
        <f>IFERROR(INDEX(Sheet1!L:L,MATCH(ROWS($1:1096),$L:$L,0)),"")</f>
        <v>1</v>
      </c>
      <c r="D1097" s="17" t="str">
        <f>IFERROR(INDEX(Sheet1!F:F,MATCH(ROWS($1:1096),$M:$M,0)),"")</f>
        <v>failed</v>
      </c>
      <c r="E1097">
        <f>IFERROR(INDEX(Sheet1!L:L,MATCH(ROWS($1:1096),$M:$M,0)),"")</f>
        <v>311</v>
      </c>
      <c r="L1097" t="str">
        <f>IF(ISNA(MATCH(Sheet1!F1097,{"successful"},0)),"-",MAX(Sheet6!L$1:L1096)+1)</f>
        <v>-</v>
      </c>
      <c r="M1097">
        <f>IF(ISNA(MATCH(Sheet1!F1097,{"failed","canceled"},0)),"-",MAX(Sheet6!M$1:M1096)+1)</f>
        <v>616</v>
      </c>
    </row>
    <row r="1098" spans="1:13" ht="16" x14ac:dyDescent="0.2">
      <c r="A1098" s="16" t="str">
        <f>IFERROR(INDEX(Sheet1!F:F,MATCH(ROWS($1:1097),$L:$L,0)),"")</f>
        <v>successful</v>
      </c>
      <c r="B1098" s="15">
        <f>IFERROR(INDEX(Sheet1!L:L,MATCH(ROWS($1:1097),$L:$L,0)),"")</f>
        <v>24</v>
      </c>
      <c r="D1098" s="17" t="str">
        <f>IFERROR(INDEX(Sheet1!F:F,MATCH(ROWS($1:1097),$M:$M,0)),"")</f>
        <v>failed</v>
      </c>
      <c r="E1098">
        <f>IFERROR(INDEX(Sheet1!L:L,MATCH(ROWS($1:1097),$M:$M,0)),"")</f>
        <v>2</v>
      </c>
      <c r="L1098" t="str">
        <f>IF(ISNA(MATCH(Sheet1!F1098,{"successful"},0)),"-",MAX(Sheet6!L$1:L1097)+1)</f>
        <v>-</v>
      </c>
      <c r="M1098">
        <f>IF(ISNA(MATCH(Sheet1!F1098,{"failed","canceled"},0)),"-",MAX(Sheet6!M$1:M1097)+1)</f>
        <v>617</v>
      </c>
    </row>
    <row r="1099" spans="1:13" ht="16" x14ac:dyDescent="0.2">
      <c r="A1099" s="16" t="str">
        <f>IFERROR(INDEX(Sheet1!F:F,MATCH(ROWS($1:1098),$L:$L,0)),"")</f>
        <v>successful</v>
      </c>
      <c r="B1099" s="15">
        <f>IFERROR(INDEX(Sheet1!L:L,MATCH(ROWS($1:1098),$L:$L,0)),"")</f>
        <v>33</v>
      </c>
      <c r="D1099" s="17" t="str">
        <f>IFERROR(INDEX(Sheet1!F:F,MATCH(ROWS($1:1098),$M:$M,0)),"")</f>
        <v>failed</v>
      </c>
      <c r="E1099">
        <f>IFERROR(INDEX(Sheet1!L:L,MATCH(ROWS($1:1098),$M:$M,0)),"")</f>
        <v>16</v>
      </c>
      <c r="L1099" t="str">
        <f>IF(ISNA(MATCH(Sheet1!F1099,{"successful"},0)),"-",MAX(Sheet6!L$1:L1098)+1)</f>
        <v>-</v>
      </c>
      <c r="M1099">
        <f>IF(ISNA(MATCH(Sheet1!F1099,{"failed","canceled"},0)),"-",MAX(Sheet6!M$1:M1098)+1)</f>
        <v>618</v>
      </c>
    </row>
    <row r="1100" spans="1:13" ht="16" x14ac:dyDescent="0.2">
      <c r="A1100" s="16" t="str">
        <f>IFERROR(INDEX(Sheet1!F:F,MATCH(ROWS($1:1099),$L:$L,0)),"")</f>
        <v>successful</v>
      </c>
      <c r="B1100" s="15">
        <f>IFERROR(INDEX(Sheet1!L:L,MATCH(ROWS($1:1099),$L:$L,0)),"")</f>
        <v>14</v>
      </c>
      <c r="D1100" s="17" t="str">
        <f>IFERROR(INDEX(Sheet1!F:F,MATCH(ROWS($1:1099),$M:$M,0)),"")</f>
        <v>canceled</v>
      </c>
      <c r="E1100">
        <f>IFERROR(INDEX(Sheet1!L:L,MATCH(ROWS($1:1099),$M:$M,0)),"")</f>
        <v>0</v>
      </c>
      <c r="L1100" t="str">
        <f>IF(ISNA(MATCH(Sheet1!F1100,{"successful"},0)),"-",MAX(Sheet6!L$1:L1099)+1)</f>
        <v>-</v>
      </c>
      <c r="M1100">
        <f>IF(ISNA(MATCH(Sheet1!F1100,{"failed","canceled"},0)),"-",MAX(Sheet6!M$1:M1099)+1)</f>
        <v>619</v>
      </c>
    </row>
    <row r="1101" spans="1:13" ht="16" x14ac:dyDescent="0.2">
      <c r="A1101" s="16" t="str">
        <f>IFERROR(INDEX(Sheet1!F:F,MATCH(ROWS($1:1100),$L:$L,0)),"")</f>
        <v>successful</v>
      </c>
      <c r="B1101" s="15">
        <f>IFERROR(INDEX(Sheet1!L:L,MATCH(ROWS($1:1100),$L:$L,0)),"")</f>
        <v>9</v>
      </c>
      <c r="D1101" s="17" t="str">
        <f>IFERROR(INDEX(Sheet1!F:F,MATCH(ROWS($1:1100),$M:$M,0)),"")</f>
        <v>canceled</v>
      </c>
      <c r="E1101">
        <f>IFERROR(INDEX(Sheet1!L:L,MATCH(ROWS($1:1100),$M:$M,0)),"")</f>
        <v>0</v>
      </c>
      <c r="L1101" t="str">
        <f>IF(ISNA(MATCH(Sheet1!F1101,{"successful"},0)),"-",MAX(Sheet6!L$1:L1100)+1)</f>
        <v>-</v>
      </c>
      <c r="M1101">
        <f>IF(ISNA(MATCH(Sheet1!F1101,{"failed","canceled"},0)),"-",MAX(Sheet6!M$1:M1100)+1)</f>
        <v>620</v>
      </c>
    </row>
    <row r="1102" spans="1:13" ht="16" x14ac:dyDescent="0.2">
      <c r="A1102" s="16" t="str">
        <f>IFERROR(INDEX(Sheet1!F:F,MATCH(ROWS($1:1101),$L:$L,0)),"")</f>
        <v>successful</v>
      </c>
      <c r="B1102" s="15">
        <f>IFERROR(INDEX(Sheet1!L:L,MATCH(ROWS($1:1101),$L:$L,0)),"")</f>
        <v>76</v>
      </c>
      <c r="D1102" s="17" t="str">
        <f>IFERROR(INDEX(Sheet1!F:F,MATCH(ROWS($1:1101),$M:$M,0)),"")</f>
        <v>canceled</v>
      </c>
      <c r="E1102">
        <f>IFERROR(INDEX(Sheet1!L:L,MATCH(ROWS($1:1101),$M:$M,0)),"")</f>
        <v>1</v>
      </c>
      <c r="L1102" t="str">
        <f>IF(ISNA(MATCH(Sheet1!F1102,{"successful"},0)),"-",MAX(Sheet6!L$1:L1101)+1)</f>
        <v>-</v>
      </c>
      <c r="M1102">
        <f>IF(ISNA(MATCH(Sheet1!F1102,{"failed","canceled"},0)),"-",MAX(Sheet6!M$1:M1101)+1)</f>
        <v>621</v>
      </c>
    </row>
    <row r="1103" spans="1:13" ht="16" x14ac:dyDescent="0.2">
      <c r="A1103" s="16" t="str">
        <f>IFERROR(INDEX(Sheet1!F:F,MATCH(ROWS($1:1102),$L:$L,0)),"")</f>
        <v>successful</v>
      </c>
      <c r="B1103" s="15">
        <f>IFERROR(INDEX(Sheet1!L:L,MATCH(ROWS($1:1102),$L:$L,0)),"")</f>
        <v>19</v>
      </c>
      <c r="D1103" s="17" t="str">
        <f>IFERROR(INDEX(Sheet1!F:F,MATCH(ROWS($1:1102),$M:$M,0)),"")</f>
        <v>canceled</v>
      </c>
      <c r="E1103">
        <f>IFERROR(INDEX(Sheet1!L:L,MATCH(ROWS($1:1102),$M:$M,0)),"")</f>
        <v>1</v>
      </c>
      <c r="L1103" t="str">
        <f>IF(ISNA(MATCH(Sheet1!F1103,{"successful"},0)),"-",MAX(Sheet6!L$1:L1102)+1)</f>
        <v>-</v>
      </c>
      <c r="M1103">
        <f>IF(ISNA(MATCH(Sheet1!F1103,{"failed","canceled"},0)),"-",MAX(Sheet6!M$1:M1102)+1)</f>
        <v>622</v>
      </c>
    </row>
    <row r="1104" spans="1:13" ht="16" x14ac:dyDescent="0.2">
      <c r="A1104" s="16" t="str">
        <f>IFERROR(INDEX(Sheet1!F:F,MATCH(ROWS($1:1103),$L:$L,0)),"")</f>
        <v>successful</v>
      </c>
      <c r="B1104" s="15">
        <f>IFERROR(INDEX(Sheet1!L:L,MATCH(ROWS($1:1103),$L:$L,0)),"")</f>
        <v>69</v>
      </c>
      <c r="D1104" s="17" t="str">
        <f>IFERROR(INDEX(Sheet1!F:F,MATCH(ROWS($1:1103),$M:$M,0)),"")</f>
        <v>canceled</v>
      </c>
      <c r="E1104">
        <f>IFERROR(INDEX(Sheet1!L:L,MATCH(ROWS($1:1103),$M:$M,0)),"")</f>
        <v>0</v>
      </c>
      <c r="L1104" t="str">
        <f>IF(ISNA(MATCH(Sheet1!F1104,{"successful"},0)),"-",MAX(Sheet6!L$1:L1103)+1)</f>
        <v>-</v>
      </c>
      <c r="M1104">
        <f>IF(ISNA(MATCH(Sheet1!F1104,{"failed","canceled"},0)),"-",MAX(Sheet6!M$1:M1103)+1)</f>
        <v>623</v>
      </c>
    </row>
    <row r="1105" spans="1:13" ht="16" x14ac:dyDescent="0.2">
      <c r="A1105" s="16" t="str">
        <f>IFERROR(INDEX(Sheet1!F:F,MATCH(ROWS($1:1104),$L:$L,0)),"")</f>
        <v>successful</v>
      </c>
      <c r="B1105" s="15">
        <f>IFERROR(INDEX(Sheet1!L:L,MATCH(ROWS($1:1104),$L:$L,0)),"")</f>
        <v>218</v>
      </c>
      <c r="D1105" s="17" t="str">
        <f>IFERROR(INDEX(Sheet1!F:F,MATCH(ROWS($1:1104),$M:$M,0)),"")</f>
        <v>canceled</v>
      </c>
      <c r="E1105">
        <f>IFERROR(INDEX(Sheet1!L:L,MATCH(ROWS($1:1104),$M:$M,0)),"")</f>
        <v>3</v>
      </c>
      <c r="L1105" t="str">
        <f>IF(ISNA(MATCH(Sheet1!F1105,{"successful"},0)),"-",MAX(Sheet6!L$1:L1104)+1)</f>
        <v>-</v>
      </c>
      <c r="M1105">
        <f>IF(ISNA(MATCH(Sheet1!F1105,{"failed","canceled"},0)),"-",MAX(Sheet6!M$1:M1104)+1)</f>
        <v>624</v>
      </c>
    </row>
    <row r="1106" spans="1:13" ht="16" x14ac:dyDescent="0.2">
      <c r="A1106" s="16" t="str">
        <f>IFERROR(INDEX(Sheet1!F:F,MATCH(ROWS($1:1105),$L:$L,0)),"")</f>
        <v>successful</v>
      </c>
      <c r="B1106" s="15">
        <f>IFERROR(INDEX(Sheet1!L:L,MATCH(ROWS($1:1105),$L:$L,0)),"")</f>
        <v>30</v>
      </c>
      <c r="D1106" s="17" t="str">
        <f>IFERROR(INDEX(Sheet1!F:F,MATCH(ROWS($1:1105),$M:$M,0)),"")</f>
        <v>canceled</v>
      </c>
      <c r="E1106">
        <f>IFERROR(INDEX(Sheet1!L:L,MATCH(ROWS($1:1105),$M:$M,0)),"")</f>
        <v>1</v>
      </c>
      <c r="L1106" t="str">
        <f>IF(ISNA(MATCH(Sheet1!F1106,{"successful"},0)),"-",MAX(Sheet6!L$1:L1105)+1)</f>
        <v>-</v>
      </c>
      <c r="M1106">
        <f>IF(ISNA(MATCH(Sheet1!F1106,{"failed","canceled"},0)),"-",MAX(Sheet6!M$1:M1105)+1)</f>
        <v>625</v>
      </c>
    </row>
    <row r="1107" spans="1:13" ht="16" x14ac:dyDescent="0.2">
      <c r="A1107" s="16" t="str">
        <f>IFERROR(INDEX(Sheet1!F:F,MATCH(ROWS($1:1106),$L:$L,0)),"")</f>
        <v>successful</v>
      </c>
      <c r="B1107" s="15">
        <f>IFERROR(INDEX(Sheet1!L:L,MATCH(ROWS($1:1106),$L:$L,0)),"")</f>
        <v>100</v>
      </c>
      <c r="D1107" s="17" t="str">
        <f>IFERROR(INDEX(Sheet1!F:F,MATCH(ROWS($1:1106),$M:$M,0)),"")</f>
        <v>canceled</v>
      </c>
      <c r="E1107">
        <f>IFERROR(INDEX(Sheet1!L:L,MATCH(ROWS($1:1106),$M:$M,0)),"")</f>
        <v>5</v>
      </c>
      <c r="L1107" t="str">
        <f>IF(ISNA(MATCH(Sheet1!F1107,{"successful"},0)),"-",MAX(Sheet6!L$1:L1106)+1)</f>
        <v>-</v>
      </c>
      <c r="M1107">
        <f>IF(ISNA(MATCH(Sheet1!F1107,{"failed","canceled"},0)),"-",MAX(Sheet6!M$1:M1106)+1)</f>
        <v>626</v>
      </c>
    </row>
    <row r="1108" spans="1:13" ht="16" x14ac:dyDescent="0.2">
      <c r="A1108" s="16" t="str">
        <f>IFERROR(INDEX(Sheet1!F:F,MATCH(ROWS($1:1107),$L:$L,0)),"")</f>
        <v>successful</v>
      </c>
      <c r="B1108" s="15">
        <f>IFERROR(INDEX(Sheet1!L:L,MATCH(ROWS($1:1107),$L:$L,0)),"")</f>
        <v>296</v>
      </c>
      <c r="D1108" s="17" t="str">
        <f>IFERROR(INDEX(Sheet1!F:F,MATCH(ROWS($1:1107),$M:$M,0)),"")</f>
        <v>canceled</v>
      </c>
      <c r="E1108">
        <f>IFERROR(INDEX(Sheet1!L:L,MATCH(ROWS($1:1107),$M:$M,0)),"")</f>
        <v>0</v>
      </c>
      <c r="L1108" t="str">
        <f>IF(ISNA(MATCH(Sheet1!F1108,{"successful"},0)),"-",MAX(Sheet6!L$1:L1107)+1)</f>
        <v>-</v>
      </c>
      <c r="M1108">
        <f>IF(ISNA(MATCH(Sheet1!F1108,{"failed","canceled"},0)),"-",MAX(Sheet6!M$1:M1107)+1)</f>
        <v>627</v>
      </c>
    </row>
    <row r="1109" spans="1:13" ht="16" x14ac:dyDescent="0.2">
      <c r="A1109" s="16" t="str">
        <f>IFERROR(INDEX(Sheet1!F:F,MATCH(ROWS($1:1108),$L:$L,0)),"")</f>
        <v>successful</v>
      </c>
      <c r="B1109" s="15">
        <f>IFERROR(INDEX(Sheet1!L:L,MATCH(ROWS($1:1108),$L:$L,0)),"")</f>
        <v>1204</v>
      </c>
      <c r="D1109" s="17" t="str">
        <f>IFERROR(INDEX(Sheet1!F:F,MATCH(ROWS($1:1108),$M:$M,0)),"")</f>
        <v>canceled</v>
      </c>
      <c r="E1109">
        <f>IFERROR(INDEX(Sheet1!L:L,MATCH(ROWS($1:1108),$M:$M,0)),"")</f>
        <v>0</v>
      </c>
      <c r="L1109" t="str">
        <f>IF(ISNA(MATCH(Sheet1!F1109,{"successful"},0)),"-",MAX(Sheet6!L$1:L1108)+1)</f>
        <v>-</v>
      </c>
      <c r="M1109">
        <f>IF(ISNA(MATCH(Sheet1!F1109,{"failed","canceled"},0)),"-",MAX(Sheet6!M$1:M1108)+1)</f>
        <v>628</v>
      </c>
    </row>
    <row r="1110" spans="1:13" ht="16" x14ac:dyDescent="0.2">
      <c r="A1110" s="16" t="str">
        <f>IFERROR(INDEX(Sheet1!F:F,MATCH(ROWS($1:1109),$L:$L,0)),"")</f>
        <v>successful</v>
      </c>
      <c r="B1110" s="15">
        <f>IFERROR(INDEX(Sheet1!L:L,MATCH(ROWS($1:1109),$L:$L,0)),"")</f>
        <v>321</v>
      </c>
      <c r="D1110" s="17" t="str">
        <f>IFERROR(INDEX(Sheet1!F:F,MATCH(ROWS($1:1109),$M:$M,0)),"")</f>
        <v>canceled</v>
      </c>
      <c r="E1110">
        <f>IFERROR(INDEX(Sheet1!L:L,MATCH(ROWS($1:1109),$M:$M,0)),"")</f>
        <v>7</v>
      </c>
      <c r="L1110" t="str">
        <f>IF(ISNA(MATCH(Sheet1!F1110,{"successful"},0)),"-",MAX(Sheet6!L$1:L1109)+1)</f>
        <v>-</v>
      </c>
      <c r="M1110">
        <f>IF(ISNA(MATCH(Sheet1!F1110,{"failed","canceled"},0)),"-",MAX(Sheet6!M$1:M1109)+1)</f>
        <v>629</v>
      </c>
    </row>
    <row r="1111" spans="1:13" ht="16" x14ac:dyDescent="0.2">
      <c r="A1111" s="16" t="str">
        <f>IFERROR(INDEX(Sheet1!F:F,MATCH(ROWS($1:1110),$L:$L,0)),"")</f>
        <v>successful</v>
      </c>
      <c r="B1111" s="15">
        <f>IFERROR(INDEX(Sheet1!L:L,MATCH(ROWS($1:1110),$L:$L,0)),"")</f>
        <v>301</v>
      </c>
      <c r="D1111" s="17" t="str">
        <f>IFERROR(INDEX(Sheet1!F:F,MATCH(ROWS($1:1110),$M:$M,0)),"")</f>
        <v>canceled</v>
      </c>
      <c r="E1111">
        <f>IFERROR(INDEX(Sheet1!L:L,MATCH(ROWS($1:1110),$M:$M,0)),"")</f>
        <v>0</v>
      </c>
      <c r="L1111" t="str">
        <f>IF(ISNA(MATCH(Sheet1!F1111,{"successful"},0)),"-",MAX(Sheet6!L$1:L1110)+1)</f>
        <v>-</v>
      </c>
      <c r="M1111">
        <f>IF(ISNA(MATCH(Sheet1!F1111,{"failed","canceled"},0)),"-",MAX(Sheet6!M$1:M1110)+1)</f>
        <v>630</v>
      </c>
    </row>
    <row r="1112" spans="1:13" ht="16" x14ac:dyDescent="0.2">
      <c r="A1112" s="16" t="str">
        <f>IFERROR(INDEX(Sheet1!F:F,MATCH(ROWS($1:1111),$L:$L,0)),"")</f>
        <v>successful</v>
      </c>
      <c r="B1112" s="15">
        <f>IFERROR(INDEX(Sheet1!L:L,MATCH(ROWS($1:1111),$L:$L,0)),"")</f>
        <v>144</v>
      </c>
      <c r="D1112" s="17" t="str">
        <f>IFERROR(INDEX(Sheet1!F:F,MATCH(ROWS($1:1111),$M:$M,0)),"")</f>
        <v>canceled</v>
      </c>
      <c r="E1112">
        <f>IFERROR(INDEX(Sheet1!L:L,MATCH(ROWS($1:1111),$M:$M,0)),"")</f>
        <v>0</v>
      </c>
      <c r="L1112" t="str">
        <f>IF(ISNA(MATCH(Sheet1!F1112,{"successful"},0)),"-",MAX(Sheet6!L$1:L1111)+1)</f>
        <v>-</v>
      </c>
      <c r="M1112">
        <f>IF(ISNA(MATCH(Sheet1!F1112,{"failed","canceled"},0)),"-",MAX(Sheet6!M$1:M1111)+1)</f>
        <v>631</v>
      </c>
    </row>
    <row r="1113" spans="1:13" ht="16" x14ac:dyDescent="0.2">
      <c r="A1113" s="16" t="str">
        <f>IFERROR(INDEX(Sheet1!F:F,MATCH(ROWS($1:1112),$L:$L,0)),"")</f>
        <v>successful</v>
      </c>
      <c r="B1113" s="15">
        <f>IFERROR(INDEX(Sheet1!L:L,MATCH(ROWS($1:1112),$L:$L,0)),"")</f>
        <v>539</v>
      </c>
      <c r="D1113" s="17" t="str">
        <f>IFERROR(INDEX(Sheet1!F:F,MATCH(ROWS($1:1112),$M:$M,0)),"")</f>
        <v>canceled</v>
      </c>
      <c r="E1113">
        <f>IFERROR(INDEX(Sheet1!L:L,MATCH(ROWS($1:1112),$M:$M,0)),"")</f>
        <v>1</v>
      </c>
      <c r="L1113" t="str">
        <f>IF(ISNA(MATCH(Sheet1!F1113,{"successful"},0)),"-",MAX(Sheet6!L$1:L1112)+1)</f>
        <v>-</v>
      </c>
      <c r="M1113">
        <f>IF(ISNA(MATCH(Sheet1!F1113,{"failed","canceled"},0)),"-",MAX(Sheet6!M$1:M1112)+1)</f>
        <v>632</v>
      </c>
    </row>
    <row r="1114" spans="1:13" ht="16" x14ac:dyDescent="0.2">
      <c r="A1114" s="16" t="str">
        <f>IFERROR(INDEX(Sheet1!F:F,MATCH(ROWS($1:1113),$L:$L,0)),"")</f>
        <v>successful</v>
      </c>
      <c r="B1114" s="15">
        <f>IFERROR(INDEX(Sheet1!L:L,MATCH(ROWS($1:1113),$L:$L,0)),"")</f>
        <v>498</v>
      </c>
      <c r="D1114" s="17" t="str">
        <f>IFERROR(INDEX(Sheet1!F:F,MATCH(ROWS($1:1113),$M:$M,0)),"")</f>
        <v>canceled</v>
      </c>
      <c r="E1114">
        <f>IFERROR(INDEX(Sheet1!L:L,MATCH(ROWS($1:1113),$M:$M,0)),"")</f>
        <v>2</v>
      </c>
      <c r="L1114" t="str">
        <f>IF(ISNA(MATCH(Sheet1!F1114,{"successful"},0)),"-",MAX(Sheet6!L$1:L1113)+1)</f>
        <v>-</v>
      </c>
      <c r="M1114">
        <f>IF(ISNA(MATCH(Sheet1!F1114,{"failed","canceled"},0)),"-",MAX(Sheet6!M$1:M1113)+1)</f>
        <v>633</v>
      </c>
    </row>
    <row r="1115" spans="1:13" ht="16" x14ac:dyDescent="0.2">
      <c r="A1115" s="16" t="str">
        <f>IFERROR(INDEX(Sheet1!F:F,MATCH(ROWS($1:1114),$L:$L,0)),"")</f>
        <v>successful</v>
      </c>
      <c r="B1115" s="15">
        <f>IFERROR(INDEX(Sheet1!L:L,MATCH(ROWS($1:1114),$L:$L,0)),"")</f>
        <v>1113</v>
      </c>
      <c r="D1115" s="17" t="str">
        <f>IFERROR(INDEX(Sheet1!F:F,MATCH(ROWS($1:1114),$M:$M,0)),"")</f>
        <v>canceled</v>
      </c>
      <c r="E1115">
        <f>IFERROR(INDEX(Sheet1!L:L,MATCH(ROWS($1:1114),$M:$M,0)),"")</f>
        <v>0</v>
      </c>
      <c r="L1115" t="str">
        <f>IF(ISNA(MATCH(Sheet1!F1115,{"successful"},0)),"-",MAX(Sheet6!L$1:L1114)+1)</f>
        <v>-</v>
      </c>
      <c r="M1115">
        <f>IF(ISNA(MATCH(Sheet1!F1115,{"failed","canceled"},0)),"-",MAX(Sheet6!M$1:M1114)+1)</f>
        <v>634</v>
      </c>
    </row>
    <row r="1116" spans="1:13" ht="16" x14ac:dyDescent="0.2">
      <c r="A1116" s="16" t="str">
        <f>IFERROR(INDEX(Sheet1!F:F,MATCH(ROWS($1:1115),$L:$L,0)),"")</f>
        <v>successful</v>
      </c>
      <c r="B1116" s="15">
        <f>IFERROR(INDEX(Sheet1!L:L,MATCH(ROWS($1:1115),$L:$L,0)),"")</f>
        <v>988</v>
      </c>
      <c r="D1116" s="17" t="str">
        <f>IFERROR(INDEX(Sheet1!F:F,MATCH(ROWS($1:1115),$M:$M,0)),"")</f>
        <v>canceled</v>
      </c>
      <c r="E1116">
        <f>IFERROR(INDEX(Sheet1!L:L,MATCH(ROWS($1:1115),$M:$M,0)),"")</f>
        <v>0</v>
      </c>
      <c r="L1116" t="str">
        <f>IF(ISNA(MATCH(Sheet1!F1116,{"successful"},0)),"-",MAX(Sheet6!L$1:L1115)+1)</f>
        <v>-</v>
      </c>
      <c r="M1116">
        <f>IF(ISNA(MATCH(Sheet1!F1116,{"failed","canceled"},0)),"-",MAX(Sheet6!M$1:M1115)+1)</f>
        <v>635</v>
      </c>
    </row>
    <row r="1117" spans="1:13" ht="16" x14ac:dyDescent="0.2">
      <c r="A1117" s="16" t="str">
        <f>IFERROR(INDEX(Sheet1!F:F,MATCH(ROWS($1:1116),$L:$L,0)),"")</f>
        <v>successful</v>
      </c>
      <c r="B1117" s="15">
        <f>IFERROR(INDEX(Sheet1!L:L,MATCH(ROWS($1:1116),$L:$L,0)),"")</f>
        <v>391</v>
      </c>
      <c r="D1117" s="17" t="str">
        <f>IFERROR(INDEX(Sheet1!F:F,MATCH(ROWS($1:1116),$M:$M,0)),"")</f>
        <v>canceled</v>
      </c>
      <c r="E1117">
        <f>IFERROR(INDEX(Sheet1!L:L,MATCH(ROWS($1:1116),$M:$M,0)),"")</f>
        <v>0</v>
      </c>
      <c r="L1117" t="str">
        <f>IF(ISNA(MATCH(Sheet1!F1117,{"successful"},0)),"-",MAX(Sheet6!L$1:L1116)+1)</f>
        <v>-</v>
      </c>
      <c r="M1117">
        <f>IF(ISNA(MATCH(Sheet1!F1117,{"failed","canceled"},0)),"-",MAX(Sheet6!M$1:M1116)+1)</f>
        <v>636</v>
      </c>
    </row>
    <row r="1118" spans="1:13" ht="16" x14ac:dyDescent="0.2">
      <c r="A1118" s="16" t="str">
        <f>IFERROR(INDEX(Sheet1!F:F,MATCH(ROWS($1:1117),$L:$L,0)),"")</f>
        <v>successful</v>
      </c>
      <c r="B1118" s="15">
        <f>IFERROR(INDEX(Sheet1!L:L,MATCH(ROWS($1:1117),$L:$L,0)),"")</f>
        <v>28</v>
      </c>
      <c r="D1118" s="17" t="str">
        <f>IFERROR(INDEX(Sheet1!F:F,MATCH(ROWS($1:1117),$M:$M,0)),"")</f>
        <v>canceled</v>
      </c>
      <c r="E1118">
        <f>IFERROR(INDEX(Sheet1!L:L,MATCH(ROWS($1:1117),$M:$M,0)),"")</f>
        <v>3</v>
      </c>
      <c r="L1118" t="str">
        <f>IF(ISNA(MATCH(Sheet1!F1118,{"successful"},0)),"-",MAX(Sheet6!L$1:L1117)+1)</f>
        <v>-</v>
      </c>
      <c r="M1118">
        <f>IF(ISNA(MATCH(Sheet1!F1118,{"failed","canceled"},0)),"-",MAX(Sheet6!M$1:M1117)+1)</f>
        <v>637</v>
      </c>
    </row>
    <row r="1119" spans="1:13" ht="16" x14ac:dyDescent="0.2">
      <c r="A1119" s="16" t="str">
        <f>IFERROR(INDEX(Sheet1!F:F,MATCH(ROWS($1:1118),$L:$L,0)),"")</f>
        <v>successful</v>
      </c>
      <c r="B1119" s="15">
        <f>IFERROR(INDEX(Sheet1!L:L,MATCH(ROWS($1:1118),$L:$L,0)),"")</f>
        <v>147</v>
      </c>
      <c r="D1119" s="17" t="str">
        <f>IFERROR(INDEX(Sheet1!F:F,MATCH(ROWS($1:1118),$M:$M,0)),"")</f>
        <v>canceled</v>
      </c>
      <c r="E1119">
        <f>IFERROR(INDEX(Sheet1!L:L,MATCH(ROWS($1:1118),$M:$M,0)),"")</f>
        <v>1</v>
      </c>
      <c r="L1119" t="str">
        <f>IF(ISNA(MATCH(Sheet1!F1119,{"successful"},0)),"-",MAX(Sheet6!L$1:L1118)+1)</f>
        <v>-</v>
      </c>
      <c r="M1119">
        <f>IF(ISNA(MATCH(Sheet1!F1119,{"failed","canceled"},0)),"-",MAX(Sheet6!M$1:M1118)+1)</f>
        <v>638</v>
      </c>
    </row>
    <row r="1120" spans="1:13" ht="16" x14ac:dyDescent="0.2">
      <c r="A1120" s="16" t="str">
        <f>IFERROR(INDEX(Sheet1!F:F,MATCH(ROWS($1:1119),$L:$L,0)),"")</f>
        <v>successful</v>
      </c>
      <c r="B1120" s="15">
        <f>IFERROR(INDEX(Sheet1!L:L,MATCH(ROWS($1:1119),$L:$L,0)),"")</f>
        <v>680</v>
      </c>
      <c r="D1120" s="17" t="str">
        <f>IFERROR(INDEX(Sheet1!F:F,MATCH(ROWS($1:1119),$M:$M,0)),"")</f>
        <v>canceled</v>
      </c>
      <c r="E1120">
        <f>IFERROR(INDEX(Sheet1!L:L,MATCH(ROWS($1:1119),$M:$M,0)),"")</f>
        <v>0</v>
      </c>
      <c r="L1120" t="str">
        <f>IF(ISNA(MATCH(Sheet1!F1120,{"successful"},0)),"-",MAX(Sheet6!L$1:L1119)+1)</f>
        <v>-</v>
      </c>
      <c r="M1120">
        <f>IF(ISNA(MATCH(Sheet1!F1120,{"failed","canceled"},0)),"-",MAX(Sheet6!M$1:M1119)+1)</f>
        <v>639</v>
      </c>
    </row>
    <row r="1121" spans="1:13" ht="16" x14ac:dyDescent="0.2">
      <c r="A1121" s="16" t="str">
        <f>IFERROR(INDEX(Sheet1!F:F,MATCH(ROWS($1:1120),$L:$L,0)),"")</f>
        <v>successful</v>
      </c>
      <c r="B1121" s="15">
        <f>IFERROR(INDEX(Sheet1!L:L,MATCH(ROWS($1:1120),$L:$L,0)),"")</f>
        <v>983</v>
      </c>
      <c r="D1121" s="17" t="str">
        <f>IFERROR(INDEX(Sheet1!F:F,MATCH(ROWS($1:1120),$M:$M,0)),"")</f>
        <v>canceled</v>
      </c>
      <c r="E1121">
        <f>IFERROR(INDEX(Sheet1!L:L,MATCH(ROWS($1:1120),$M:$M,0)),"")</f>
        <v>2</v>
      </c>
      <c r="L1121" t="str">
        <f>IF(ISNA(MATCH(Sheet1!F1121,{"successful"},0)),"-",MAX(Sheet6!L$1:L1120)+1)</f>
        <v>-</v>
      </c>
      <c r="M1121">
        <f>IF(ISNA(MATCH(Sheet1!F1121,{"failed","canceled"},0)),"-",MAX(Sheet6!M$1:M1120)+1)</f>
        <v>640</v>
      </c>
    </row>
    <row r="1122" spans="1:13" ht="16" x14ac:dyDescent="0.2">
      <c r="A1122" s="16" t="str">
        <f>IFERROR(INDEX(Sheet1!F:F,MATCH(ROWS($1:1121),$L:$L,0)),"")</f>
        <v>successful</v>
      </c>
      <c r="B1122" s="15">
        <f>IFERROR(INDEX(Sheet1!L:L,MATCH(ROWS($1:1121),$L:$L,0)),"")</f>
        <v>79</v>
      </c>
      <c r="D1122" s="17" t="str">
        <f>IFERROR(INDEX(Sheet1!F:F,MATCH(ROWS($1:1121),$M:$M,0)),"")</f>
        <v>canceled</v>
      </c>
      <c r="E1122">
        <f>IFERROR(INDEX(Sheet1!L:L,MATCH(ROWS($1:1121),$M:$M,0)),"")</f>
        <v>0</v>
      </c>
      <c r="L1122" t="str">
        <f>IF(ISNA(MATCH(Sheet1!F1122,{"successful"},0)),"-",MAX(Sheet6!L$1:L1121)+1)</f>
        <v>-</v>
      </c>
      <c r="M1122">
        <f>IF(ISNA(MATCH(Sheet1!F1122,{"failed","canceled"},0)),"-",MAX(Sheet6!M$1:M1121)+1)</f>
        <v>641</v>
      </c>
    </row>
    <row r="1123" spans="1:13" ht="16" x14ac:dyDescent="0.2">
      <c r="A1123" s="16" t="str">
        <f>IFERROR(INDEX(Sheet1!F:F,MATCH(ROWS($1:1122),$L:$L,0)),"")</f>
        <v>successful</v>
      </c>
      <c r="B1123" s="15">
        <f>IFERROR(INDEX(Sheet1!L:L,MATCH(ROWS($1:1122),$L:$L,0)),"")</f>
        <v>426</v>
      </c>
      <c r="D1123" s="17" t="str">
        <f>IFERROR(INDEX(Sheet1!F:F,MATCH(ROWS($1:1122),$M:$M,0)),"")</f>
        <v>canceled</v>
      </c>
      <c r="E1123">
        <f>IFERROR(INDEX(Sheet1!L:L,MATCH(ROWS($1:1122),$M:$M,0)),"")</f>
        <v>0</v>
      </c>
      <c r="L1123" t="str">
        <f>IF(ISNA(MATCH(Sheet1!F1123,{"successful"},0)),"-",MAX(Sheet6!L$1:L1122)+1)</f>
        <v>-</v>
      </c>
      <c r="M1123">
        <f>IF(ISNA(MATCH(Sheet1!F1123,{"failed","canceled"},0)),"-",MAX(Sheet6!M$1:M1122)+1)</f>
        <v>642</v>
      </c>
    </row>
    <row r="1124" spans="1:13" ht="16" x14ac:dyDescent="0.2">
      <c r="A1124" s="16" t="str">
        <f>IFERROR(INDEX(Sheet1!F:F,MATCH(ROWS($1:1123),$L:$L,0)),"")</f>
        <v>successful</v>
      </c>
      <c r="B1124" s="15">
        <f>IFERROR(INDEX(Sheet1!L:L,MATCH(ROWS($1:1123),$L:$L,0)),"")</f>
        <v>96</v>
      </c>
      <c r="D1124" s="17" t="str">
        <f>IFERROR(INDEX(Sheet1!F:F,MATCH(ROWS($1:1123),$M:$M,0)),"")</f>
        <v>canceled</v>
      </c>
      <c r="E1124">
        <f>IFERROR(INDEX(Sheet1!L:L,MATCH(ROWS($1:1123),$M:$M,0)),"")</f>
        <v>0</v>
      </c>
      <c r="L1124" t="str">
        <f>IF(ISNA(MATCH(Sheet1!F1124,{"successful"},0)),"-",MAX(Sheet6!L$1:L1123)+1)</f>
        <v>-</v>
      </c>
      <c r="M1124">
        <f>IF(ISNA(MATCH(Sheet1!F1124,{"failed","canceled"},0)),"-",MAX(Sheet6!M$1:M1123)+1)</f>
        <v>643</v>
      </c>
    </row>
    <row r="1125" spans="1:13" ht="16" x14ac:dyDescent="0.2">
      <c r="A1125" s="16" t="str">
        <f>IFERROR(INDEX(Sheet1!F:F,MATCH(ROWS($1:1124),$L:$L,0)),"")</f>
        <v>successful</v>
      </c>
      <c r="B1125" s="15">
        <f>IFERROR(INDEX(Sheet1!L:L,MATCH(ROWS($1:1124),$L:$L,0)),"")</f>
        <v>163</v>
      </c>
      <c r="D1125" s="17" t="str">
        <f>IFERROR(INDEX(Sheet1!F:F,MATCH(ROWS($1:1124),$M:$M,0)),"")</f>
        <v>canceled</v>
      </c>
      <c r="E1125">
        <f>IFERROR(INDEX(Sheet1!L:L,MATCH(ROWS($1:1124),$M:$M,0)),"")</f>
        <v>27</v>
      </c>
      <c r="L1125" t="str">
        <f>IF(ISNA(MATCH(Sheet1!F1125,{"successful"},0)),"-",MAX(Sheet6!L$1:L1124)+1)</f>
        <v>-</v>
      </c>
      <c r="M1125">
        <f>IF(ISNA(MATCH(Sheet1!F1125,{"failed","canceled"},0)),"-",MAX(Sheet6!M$1:M1124)+1)</f>
        <v>644</v>
      </c>
    </row>
    <row r="1126" spans="1:13" ht="16" x14ac:dyDescent="0.2">
      <c r="A1126" s="16" t="str">
        <f>IFERROR(INDEX(Sheet1!F:F,MATCH(ROWS($1:1125),$L:$L,0)),"")</f>
        <v>successful</v>
      </c>
      <c r="B1126" s="15">
        <f>IFERROR(INDEX(Sheet1!L:L,MATCH(ROWS($1:1125),$L:$L,0)),"")</f>
        <v>2525</v>
      </c>
      <c r="D1126" s="17" t="str">
        <f>IFERROR(INDEX(Sheet1!F:F,MATCH(ROWS($1:1125),$M:$M,0)),"")</f>
        <v>canceled</v>
      </c>
      <c r="E1126">
        <f>IFERROR(INDEX(Sheet1!L:L,MATCH(ROWS($1:1125),$M:$M,0)),"")</f>
        <v>14</v>
      </c>
      <c r="L1126" t="str">
        <f>IF(ISNA(MATCH(Sheet1!F1126,{"successful"},0)),"-",MAX(Sheet6!L$1:L1125)+1)</f>
        <v>-</v>
      </c>
      <c r="M1126">
        <f>IF(ISNA(MATCH(Sheet1!F1126,{"failed","canceled"},0)),"-",MAX(Sheet6!M$1:M1125)+1)</f>
        <v>645</v>
      </c>
    </row>
    <row r="1127" spans="1:13" ht="16" x14ac:dyDescent="0.2">
      <c r="A1127" s="16" t="str">
        <f>IFERROR(INDEX(Sheet1!F:F,MATCH(ROWS($1:1126),$L:$L,0)),"")</f>
        <v>successful</v>
      </c>
      <c r="B1127" s="15">
        <f>IFERROR(INDEX(Sheet1!L:L,MATCH(ROWS($1:1126),$L:$L,0)),"")</f>
        <v>2035</v>
      </c>
      <c r="D1127" s="17" t="str">
        <f>IFERROR(INDEX(Sheet1!F:F,MATCH(ROWS($1:1126),$M:$M,0)),"")</f>
        <v>canceled</v>
      </c>
      <c r="E1127">
        <f>IFERROR(INDEX(Sheet1!L:L,MATCH(ROWS($1:1126),$M:$M,0)),"")</f>
        <v>2</v>
      </c>
      <c r="L1127" t="str">
        <f>IF(ISNA(MATCH(Sheet1!F1127,{"successful"},0)),"-",MAX(Sheet6!L$1:L1126)+1)</f>
        <v>-</v>
      </c>
      <c r="M1127">
        <f>IF(ISNA(MATCH(Sheet1!F1127,{"failed","canceled"},0)),"-",MAX(Sheet6!M$1:M1126)+1)</f>
        <v>646</v>
      </c>
    </row>
    <row r="1128" spans="1:13" ht="16" x14ac:dyDescent="0.2">
      <c r="A1128" s="16" t="str">
        <f>IFERROR(INDEX(Sheet1!F:F,MATCH(ROWS($1:1127),$L:$L,0)),"")</f>
        <v>successful</v>
      </c>
      <c r="B1128" s="15">
        <f>IFERROR(INDEX(Sheet1!L:L,MATCH(ROWS($1:1127),$L:$L,0)),"")</f>
        <v>290</v>
      </c>
      <c r="D1128" s="17" t="str">
        <f>IFERROR(INDEX(Sheet1!F:F,MATCH(ROWS($1:1127),$M:$M,0)),"")</f>
        <v>canceled</v>
      </c>
      <c r="E1128">
        <f>IFERROR(INDEX(Sheet1!L:L,MATCH(ROWS($1:1127),$M:$M,0)),"")</f>
        <v>0</v>
      </c>
      <c r="L1128" t="str">
        <f>IF(ISNA(MATCH(Sheet1!F1128,{"successful"},0)),"-",MAX(Sheet6!L$1:L1127)+1)</f>
        <v>-</v>
      </c>
      <c r="M1128">
        <f>IF(ISNA(MATCH(Sheet1!F1128,{"failed","canceled"},0)),"-",MAX(Sheet6!M$1:M1127)+1)</f>
        <v>647</v>
      </c>
    </row>
    <row r="1129" spans="1:13" ht="16" x14ac:dyDescent="0.2">
      <c r="A1129" s="16" t="str">
        <f>IFERROR(INDEX(Sheet1!F:F,MATCH(ROWS($1:1128),$L:$L,0)),"")</f>
        <v>successful</v>
      </c>
      <c r="B1129" s="15">
        <f>IFERROR(INDEX(Sheet1!L:L,MATCH(ROWS($1:1128),$L:$L,0)),"")</f>
        <v>1980</v>
      </c>
      <c r="D1129" s="17" t="str">
        <f>IFERROR(INDEX(Sheet1!F:F,MATCH(ROWS($1:1128),$M:$M,0)),"")</f>
        <v>canceled</v>
      </c>
      <c r="E1129">
        <f>IFERROR(INDEX(Sheet1!L:L,MATCH(ROWS($1:1128),$M:$M,0)),"")</f>
        <v>4</v>
      </c>
      <c r="L1129" t="str">
        <f>IF(ISNA(MATCH(Sheet1!F1129,{"successful"},0)),"-",MAX(Sheet6!L$1:L1128)+1)</f>
        <v>-</v>
      </c>
      <c r="M1129">
        <f>IF(ISNA(MATCH(Sheet1!F1129,{"failed","canceled"},0)),"-",MAX(Sheet6!M$1:M1128)+1)</f>
        <v>648</v>
      </c>
    </row>
    <row r="1130" spans="1:13" ht="16" x14ac:dyDescent="0.2">
      <c r="A1130" s="16" t="str">
        <f>IFERROR(INDEX(Sheet1!F:F,MATCH(ROWS($1:1129),$L:$L,0)),"")</f>
        <v>successful</v>
      </c>
      <c r="B1130" s="15">
        <f>IFERROR(INDEX(Sheet1!L:L,MATCH(ROWS($1:1129),$L:$L,0)),"")</f>
        <v>57</v>
      </c>
      <c r="D1130" s="17" t="str">
        <f>IFERROR(INDEX(Sheet1!F:F,MATCH(ROWS($1:1129),$M:$M,0)),"")</f>
        <v>canceled</v>
      </c>
      <c r="E1130">
        <f>IFERROR(INDEX(Sheet1!L:L,MATCH(ROWS($1:1129),$M:$M,0)),"")</f>
        <v>0</v>
      </c>
      <c r="L1130" t="str">
        <f>IF(ISNA(MATCH(Sheet1!F1130,{"successful"},0)),"-",MAX(Sheet6!L$1:L1129)+1)</f>
        <v>-</v>
      </c>
      <c r="M1130">
        <f>IF(ISNA(MATCH(Sheet1!F1130,{"failed","canceled"},0)),"-",MAX(Sheet6!M$1:M1129)+1)</f>
        <v>649</v>
      </c>
    </row>
    <row r="1131" spans="1:13" ht="16" x14ac:dyDescent="0.2">
      <c r="A1131" s="16" t="str">
        <f>IFERROR(INDEX(Sheet1!F:F,MATCH(ROWS($1:1130),$L:$L,0)),"")</f>
        <v>successful</v>
      </c>
      <c r="B1131" s="15">
        <f>IFERROR(INDEX(Sheet1!L:L,MATCH(ROWS($1:1130),$L:$L,0)),"")</f>
        <v>380</v>
      </c>
      <c r="D1131" s="17" t="str">
        <f>IFERROR(INDEX(Sheet1!F:F,MATCH(ROWS($1:1130),$M:$M,0)),"")</f>
        <v>canceled</v>
      </c>
      <c r="E1131">
        <f>IFERROR(INDEX(Sheet1!L:L,MATCH(ROWS($1:1130),$M:$M,0)),"")</f>
        <v>6</v>
      </c>
      <c r="L1131" t="str">
        <f>IF(ISNA(MATCH(Sheet1!F1131,{"successful"},0)),"-",MAX(Sheet6!L$1:L1130)+1)</f>
        <v>-</v>
      </c>
      <c r="M1131">
        <f>IF(ISNA(MATCH(Sheet1!F1131,{"failed","canceled"},0)),"-",MAX(Sheet6!M$1:M1130)+1)</f>
        <v>650</v>
      </c>
    </row>
    <row r="1132" spans="1:13" ht="16" x14ac:dyDescent="0.2">
      <c r="A1132" s="16" t="str">
        <f>IFERROR(INDEX(Sheet1!F:F,MATCH(ROWS($1:1131),$L:$L,0)),"")</f>
        <v>successful</v>
      </c>
      <c r="B1132" s="15">
        <f>IFERROR(INDEX(Sheet1!L:L,MATCH(ROWS($1:1131),$L:$L,0)),"")</f>
        <v>128</v>
      </c>
      <c r="D1132" s="17" t="str">
        <f>IFERROR(INDEX(Sheet1!F:F,MATCH(ROWS($1:1131),$M:$M,0)),"")</f>
        <v>canceled</v>
      </c>
      <c r="E1132">
        <f>IFERROR(INDEX(Sheet1!L:L,MATCH(ROWS($1:1131),$M:$M,0)),"")</f>
        <v>1</v>
      </c>
      <c r="L1132" t="str">
        <f>IF(ISNA(MATCH(Sheet1!F1132,{"successful"},0)),"-",MAX(Sheet6!L$1:L1131)+1)</f>
        <v>-</v>
      </c>
      <c r="M1132">
        <f>IF(ISNA(MATCH(Sheet1!F1132,{"failed","canceled"},0)),"-",MAX(Sheet6!M$1:M1131)+1)</f>
        <v>651</v>
      </c>
    </row>
    <row r="1133" spans="1:13" ht="16" x14ac:dyDescent="0.2">
      <c r="A1133" s="16" t="str">
        <f>IFERROR(INDEX(Sheet1!F:F,MATCH(ROWS($1:1132),$L:$L,0)),"")</f>
        <v>successful</v>
      </c>
      <c r="B1133" s="15">
        <f>IFERROR(INDEX(Sheet1!L:L,MATCH(ROWS($1:1132),$L:$L,0)),"")</f>
        <v>180</v>
      </c>
      <c r="D1133" s="17" t="str">
        <f>IFERROR(INDEX(Sheet1!F:F,MATCH(ROWS($1:1132),$M:$M,0)),"")</f>
        <v>canceled</v>
      </c>
      <c r="E1133">
        <f>IFERROR(INDEX(Sheet1!L:L,MATCH(ROWS($1:1132),$M:$M,0)),"")</f>
        <v>1</v>
      </c>
      <c r="L1133" t="str">
        <f>IF(ISNA(MATCH(Sheet1!F1133,{"successful"},0)),"-",MAX(Sheet6!L$1:L1132)+1)</f>
        <v>-</v>
      </c>
      <c r="M1133">
        <f>IF(ISNA(MATCH(Sheet1!F1133,{"failed","canceled"},0)),"-",MAX(Sheet6!M$1:M1132)+1)</f>
        <v>652</v>
      </c>
    </row>
    <row r="1134" spans="1:13" ht="16" x14ac:dyDescent="0.2">
      <c r="A1134" s="16" t="str">
        <f>IFERROR(INDEX(Sheet1!F:F,MATCH(ROWS($1:1133),$L:$L,0)),"")</f>
        <v>successful</v>
      </c>
      <c r="B1134" s="15">
        <f>IFERROR(INDEX(Sheet1!L:L,MATCH(ROWS($1:1133),$L:$L,0)),"")</f>
        <v>571</v>
      </c>
      <c r="D1134" s="17" t="str">
        <f>IFERROR(INDEX(Sheet1!F:F,MATCH(ROWS($1:1133),$M:$M,0)),"")</f>
        <v>canceled</v>
      </c>
      <c r="E1134">
        <f>IFERROR(INDEX(Sheet1!L:L,MATCH(ROWS($1:1133),$M:$M,0)),"")</f>
        <v>0</v>
      </c>
      <c r="L1134" t="str">
        <f>IF(ISNA(MATCH(Sheet1!F1134,{"successful"},0)),"-",MAX(Sheet6!L$1:L1133)+1)</f>
        <v>-</v>
      </c>
      <c r="M1134">
        <f>IF(ISNA(MATCH(Sheet1!F1134,{"failed","canceled"},0)),"-",MAX(Sheet6!M$1:M1133)+1)</f>
        <v>653</v>
      </c>
    </row>
    <row r="1135" spans="1:13" ht="16" x14ac:dyDescent="0.2">
      <c r="A1135" s="16" t="str">
        <f>IFERROR(INDEX(Sheet1!F:F,MATCH(ROWS($1:1134),$L:$L,0)),"")</f>
        <v>successful</v>
      </c>
      <c r="B1135" s="15">
        <f>IFERROR(INDEX(Sheet1!L:L,MATCH(ROWS($1:1134),$L:$L,0)),"")</f>
        <v>480</v>
      </c>
      <c r="D1135" s="17" t="str">
        <f>IFERROR(INDEX(Sheet1!F:F,MATCH(ROWS($1:1134),$M:$M,0)),"")</f>
        <v>canceled</v>
      </c>
      <c r="E1135">
        <f>IFERROR(INDEX(Sheet1!L:L,MATCH(ROWS($1:1134),$M:$M,0)),"")</f>
        <v>4</v>
      </c>
      <c r="L1135" t="str">
        <f>IF(ISNA(MATCH(Sheet1!F1135,{"successful"},0)),"-",MAX(Sheet6!L$1:L1134)+1)</f>
        <v>-</v>
      </c>
      <c r="M1135">
        <f>IF(ISNA(MATCH(Sheet1!F1135,{"failed","canceled"},0)),"-",MAX(Sheet6!M$1:M1134)+1)</f>
        <v>654</v>
      </c>
    </row>
    <row r="1136" spans="1:13" ht="16" x14ac:dyDescent="0.2">
      <c r="A1136" s="16" t="str">
        <f>IFERROR(INDEX(Sheet1!F:F,MATCH(ROWS($1:1135),$L:$L,0)),"")</f>
        <v>successful</v>
      </c>
      <c r="B1136" s="15">
        <f>IFERROR(INDEX(Sheet1!L:L,MATCH(ROWS($1:1135),$L:$L,0)),"")</f>
        <v>249</v>
      </c>
      <c r="D1136" s="17" t="str">
        <f>IFERROR(INDEX(Sheet1!F:F,MATCH(ROWS($1:1135),$M:$M,0)),"")</f>
        <v>canceled</v>
      </c>
      <c r="E1136">
        <f>IFERROR(INDEX(Sheet1!L:L,MATCH(ROWS($1:1135),$M:$M,0)),"")</f>
        <v>0</v>
      </c>
      <c r="L1136" t="str">
        <f>IF(ISNA(MATCH(Sheet1!F1136,{"successful"},0)),"-",MAX(Sheet6!L$1:L1135)+1)</f>
        <v>-</v>
      </c>
      <c r="M1136">
        <f>IF(ISNA(MATCH(Sheet1!F1136,{"failed","canceled"},0)),"-",MAX(Sheet6!M$1:M1135)+1)</f>
        <v>655</v>
      </c>
    </row>
    <row r="1137" spans="1:13" ht="16" x14ac:dyDescent="0.2">
      <c r="A1137" s="16" t="str">
        <f>IFERROR(INDEX(Sheet1!F:F,MATCH(ROWS($1:1136),$L:$L,0)),"")</f>
        <v>successful</v>
      </c>
      <c r="B1137" s="15">
        <f>IFERROR(INDEX(Sheet1!L:L,MATCH(ROWS($1:1136),$L:$L,0)),"")</f>
        <v>84</v>
      </c>
      <c r="D1137" s="17" t="str">
        <f>IFERROR(INDEX(Sheet1!F:F,MATCH(ROWS($1:1136),$M:$M,0)),"")</f>
        <v>canceled</v>
      </c>
      <c r="E1137">
        <f>IFERROR(INDEX(Sheet1!L:L,MATCH(ROWS($1:1136),$M:$M,0)),"")</f>
        <v>0</v>
      </c>
      <c r="L1137" t="str">
        <f>IF(ISNA(MATCH(Sheet1!F1137,{"successful"},0)),"-",MAX(Sheet6!L$1:L1136)+1)</f>
        <v>-</v>
      </c>
      <c r="M1137">
        <f>IF(ISNA(MATCH(Sheet1!F1137,{"failed","canceled"},0)),"-",MAX(Sheet6!M$1:M1136)+1)</f>
        <v>656</v>
      </c>
    </row>
    <row r="1138" spans="1:13" ht="16" x14ac:dyDescent="0.2">
      <c r="A1138" s="16" t="str">
        <f>IFERROR(INDEX(Sheet1!F:F,MATCH(ROWS($1:1137),$L:$L,0)),"")</f>
        <v>successful</v>
      </c>
      <c r="B1138" s="15">
        <f>IFERROR(INDEX(Sheet1!L:L,MATCH(ROWS($1:1137),$L:$L,0)),"")</f>
        <v>197</v>
      </c>
      <c r="D1138" s="17" t="str">
        <f>IFERROR(INDEX(Sheet1!F:F,MATCH(ROWS($1:1137),$M:$M,0)),"")</f>
        <v>canceled</v>
      </c>
      <c r="E1138">
        <f>IFERROR(INDEX(Sheet1!L:L,MATCH(ROWS($1:1137),$M:$M,0)),"")</f>
        <v>0</v>
      </c>
      <c r="L1138" t="str">
        <f>IF(ISNA(MATCH(Sheet1!F1138,{"successful"},0)),"-",MAX(Sheet6!L$1:L1137)+1)</f>
        <v>-</v>
      </c>
      <c r="M1138">
        <f>IF(ISNA(MATCH(Sheet1!F1138,{"failed","canceled"},0)),"-",MAX(Sheet6!M$1:M1137)+1)</f>
        <v>657</v>
      </c>
    </row>
    <row r="1139" spans="1:13" ht="16" x14ac:dyDescent="0.2">
      <c r="A1139" s="16" t="str">
        <f>IFERROR(INDEX(Sheet1!F:F,MATCH(ROWS($1:1138),$L:$L,0)),"")</f>
        <v>successful</v>
      </c>
      <c r="B1139" s="15">
        <f>IFERROR(INDEX(Sheet1!L:L,MATCH(ROWS($1:1138),$L:$L,0)),"")</f>
        <v>271</v>
      </c>
      <c r="D1139" s="17" t="str">
        <f>IFERROR(INDEX(Sheet1!F:F,MATCH(ROWS($1:1138),$M:$M,0)),"")</f>
        <v>canceled</v>
      </c>
      <c r="E1139">
        <f>IFERROR(INDEX(Sheet1!L:L,MATCH(ROWS($1:1138),$M:$M,0)),"")</f>
        <v>3</v>
      </c>
      <c r="L1139" t="str">
        <f>IF(ISNA(MATCH(Sheet1!F1139,{"successful"},0)),"-",MAX(Sheet6!L$1:L1138)+1)</f>
        <v>-</v>
      </c>
      <c r="M1139">
        <f>IF(ISNA(MATCH(Sheet1!F1139,{"failed","canceled"},0)),"-",MAX(Sheet6!M$1:M1138)+1)</f>
        <v>658</v>
      </c>
    </row>
    <row r="1140" spans="1:13" ht="16" x14ac:dyDescent="0.2">
      <c r="A1140" s="16" t="str">
        <f>IFERROR(INDEX(Sheet1!F:F,MATCH(ROWS($1:1139),$L:$L,0)),"")</f>
        <v>successful</v>
      </c>
      <c r="B1140" s="15">
        <f>IFERROR(INDEX(Sheet1!L:L,MATCH(ROWS($1:1139),$L:$L,0)),"")</f>
        <v>50</v>
      </c>
      <c r="D1140" s="17" t="str">
        <f>IFERROR(INDEX(Sheet1!F:F,MATCH(ROWS($1:1139),$M:$M,0)),"")</f>
        <v>canceled</v>
      </c>
      <c r="E1140">
        <f>IFERROR(INDEX(Sheet1!L:L,MATCH(ROWS($1:1139),$M:$M,0)),"")</f>
        <v>7</v>
      </c>
      <c r="L1140" t="str">
        <f>IF(ISNA(MATCH(Sheet1!F1140,{"successful"},0)),"-",MAX(Sheet6!L$1:L1139)+1)</f>
        <v>-</v>
      </c>
      <c r="M1140">
        <f>IF(ISNA(MATCH(Sheet1!F1140,{"failed","canceled"},0)),"-",MAX(Sheet6!M$1:M1139)+1)</f>
        <v>659</v>
      </c>
    </row>
    <row r="1141" spans="1:13" ht="16" x14ac:dyDescent="0.2">
      <c r="A1141" s="16" t="str">
        <f>IFERROR(INDEX(Sheet1!F:F,MATCH(ROWS($1:1140),$L:$L,0)),"")</f>
        <v>successful</v>
      </c>
      <c r="B1141" s="15">
        <f>IFERROR(INDEX(Sheet1!L:L,MATCH(ROWS($1:1140),$L:$L,0)),"")</f>
        <v>169</v>
      </c>
      <c r="D1141" s="17" t="str">
        <f>IFERROR(INDEX(Sheet1!F:F,MATCH(ROWS($1:1140),$M:$M,0)),"")</f>
        <v>canceled</v>
      </c>
      <c r="E1141">
        <f>IFERROR(INDEX(Sheet1!L:L,MATCH(ROWS($1:1140),$M:$M,0)),"")</f>
        <v>2</v>
      </c>
      <c r="L1141" t="str">
        <f>IF(ISNA(MATCH(Sheet1!F1141,{"successful"},0)),"-",MAX(Sheet6!L$1:L1140)+1)</f>
        <v>-</v>
      </c>
      <c r="M1141">
        <f>IF(ISNA(MATCH(Sheet1!F1141,{"failed","canceled"},0)),"-",MAX(Sheet6!M$1:M1140)+1)</f>
        <v>660</v>
      </c>
    </row>
    <row r="1142" spans="1:13" ht="16" x14ac:dyDescent="0.2">
      <c r="A1142" s="16" t="str">
        <f>IFERROR(INDEX(Sheet1!F:F,MATCH(ROWS($1:1141),$L:$L,0)),"")</f>
        <v>successful</v>
      </c>
      <c r="B1142" s="15">
        <f>IFERROR(INDEX(Sheet1!L:L,MATCH(ROWS($1:1141),$L:$L,0)),"")</f>
        <v>205</v>
      </c>
      <c r="D1142" s="17" t="str">
        <f>IFERROR(INDEX(Sheet1!F:F,MATCH(ROWS($1:1141),$M:$M,0)),"")</f>
        <v>canceled</v>
      </c>
      <c r="E1142">
        <f>IFERROR(INDEX(Sheet1!L:L,MATCH(ROWS($1:1141),$M:$M,0)),"")</f>
        <v>3</v>
      </c>
      <c r="L1142" t="str">
        <f>IF(ISNA(MATCH(Sheet1!F1142,{"successful"},0)),"-",MAX(Sheet6!L$1:L1141)+1)</f>
        <v>-</v>
      </c>
      <c r="M1142">
        <f>IF(ISNA(MATCH(Sheet1!F1142,{"failed","canceled"},0)),"-",MAX(Sheet6!M$1:M1141)+1)</f>
        <v>661</v>
      </c>
    </row>
    <row r="1143" spans="1:13" ht="16" x14ac:dyDescent="0.2">
      <c r="A1143" s="16" t="str">
        <f>IFERROR(INDEX(Sheet1!F:F,MATCH(ROWS($1:1142),$L:$L,0)),"")</f>
        <v>successful</v>
      </c>
      <c r="B1143" s="15">
        <f>IFERROR(INDEX(Sheet1!L:L,MATCH(ROWS($1:1142),$L:$L,0)),"")</f>
        <v>206</v>
      </c>
      <c r="D1143" s="17" t="str">
        <f>IFERROR(INDEX(Sheet1!F:F,MATCH(ROWS($1:1142),$M:$M,0)),"")</f>
        <v>canceled</v>
      </c>
      <c r="E1143">
        <f>IFERROR(INDEX(Sheet1!L:L,MATCH(ROWS($1:1142),$M:$M,0)),"")</f>
        <v>8</v>
      </c>
      <c r="L1143" t="str">
        <f>IF(ISNA(MATCH(Sheet1!F1143,{"successful"},0)),"-",MAX(Sheet6!L$1:L1142)+1)</f>
        <v>-</v>
      </c>
      <c r="M1143">
        <f>IF(ISNA(MATCH(Sheet1!F1143,{"failed","canceled"},0)),"-",MAX(Sheet6!M$1:M1142)+1)</f>
        <v>662</v>
      </c>
    </row>
    <row r="1144" spans="1:13" ht="16" x14ac:dyDescent="0.2">
      <c r="A1144" s="16" t="str">
        <f>IFERROR(INDEX(Sheet1!F:F,MATCH(ROWS($1:1143),$L:$L,0)),"")</f>
        <v>successful</v>
      </c>
      <c r="B1144" s="15">
        <f>IFERROR(INDEX(Sheet1!L:L,MATCH(ROWS($1:1143),$L:$L,0)),"")</f>
        <v>84</v>
      </c>
      <c r="D1144" s="17" t="str">
        <f>IFERROR(INDEX(Sheet1!F:F,MATCH(ROWS($1:1143),$M:$M,0)),"")</f>
        <v>canceled</v>
      </c>
      <c r="E1144">
        <f>IFERROR(INDEX(Sheet1!L:L,MATCH(ROWS($1:1143),$M:$M,0)),"")</f>
        <v>7</v>
      </c>
      <c r="L1144" t="str">
        <f>IF(ISNA(MATCH(Sheet1!F1144,{"successful"},0)),"-",MAX(Sheet6!L$1:L1143)+1)</f>
        <v>-</v>
      </c>
      <c r="M1144">
        <f>IF(ISNA(MATCH(Sheet1!F1144,{"failed","canceled"},0)),"-",MAX(Sheet6!M$1:M1143)+1)</f>
        <v>663</v>
      </c>
    </row>
    <row r="1145" spans="1:13" ht="16" x14ac:dyDescent="0.2">
      <c r="A1145" s="16" t="str">
        <f>IFERROR(INDEX(Sheet1!F:F,MATCH(ROWS($1:1144),$L:$L,0)),"")</f>
        <v>successful</v>
      </c>
      <c r="B1145" s="15">
        <f>IFERROR(INDEX(Sheet1!L:L,MATCH(ROWS($1:1144),$L:$L,0)),"")</f>
        <v>210</v>
      </c>
      <c r="D1145" s="17" t="str">
        <f>IFERROR(INDEX(Sheet1!F:F,MATCH(ROWS($1:1144),$M:$M,0)),"")</f>
        <v>canceled</v>
      </c>
      <c r="E1145">
        <f>IFERROR(INDEX(Sheet1!L:L,MATCH(ROWS($1:1144),$M:$M,0)),"")</f>
        <v>0</v>
      </c>
      <c r="L1145" t="str">
        <f>IF(ISNA(MATCH(Sheet1!F1145,{"successful"},0)),"-",MAX(Sheet6!L$1:L1144)+1)</f>
        <v>-</v>
      </c>
      <c r="M1145">
        <f>IF(ISNA(MATCH(Sheet1!F1145,{"failed","canceled"},0)),"-",MAX(Sheet6!M$1:M1144)+1)</f>
        <v>664</v>
      </c>
    </row>
    <row r="1146" spans="1:13" ht="16" x14ac:dyDescent="0.2">
      <c r="A1146" s="16" t="str">
        <f>IFERROR(INDEX(Sheet1!F:F,MATCH(ROWS($1:1145),$L:$L,0)),"")</f>
        <v>successful</v>
      </c>
      <c r="B1146" s="15">
        <f>IFERROR(INDEX(Sheet1!L:L,MATCH(ROWS($1:1145),$L:$L,0)),"")</f>
        <v>181</v>
      </c>
      <c r="D1146" s="17" t="str">
        <f>IFERROR(INDEX(Sheet1!F:F,MATCH(ROWS($1:1145),$M:$M,0)),"")</f>
        <v>canceled</v>
      </c>
      <c r="E1146">
        <f>IFERROR(INDEX(Sheet1!L:L,MATCH(ROWS($1:1145),$M:$M,0)),"")</f>
        <v>3</v>
      </c>
      <c r="L1146" t="str">
        <f>IF(ISNA(MATCH(Sheet1!F1146,{"successful"},0)),"-",MAX(Sheet6!L$1:L1145)+1)</f>
        <v>-</v>
      </c>
      <c r="M1146">
        <f>IF(ISNA(MATCH(Sheet1!F1146,{"failed","canceled"},0)),"-",MAX(Sheet6!M$1:M1145)+1)</f>
        <v>665</v>
      </c>
    </row>
    <row r="1147" spans="1:13" ht="16" x14ac:dyDescent="0.2">
      <c r="A1147" s="16" t="str">
        <f>IFERROR(INDEX(Sheet1!F:F,MATCH(ROWS($1:1146),$L:$L,0)),"")</f>
        <v>successful</v>
      </c>
      <c r="B1147" s="15">
        <f>IFERROR(INDEX(Sheet1!L:L,MATCH(ROWS($1:1146),$L:$L,0)),"")</f>
        <v>60</v>
      </c>
      <c r="D1147" s="17" t="str">
        <f>IFERROR(INDEX(Sheet1!F:F,MATCH(ROWS($1:1146),$M:$M,0)),"")</f>
        <v>canceled</v>
      </c>
      <c r="E1147">
        <f>IFERROR(INDEX(Sheet1!L:L,MATCH(ROWS($1:1146),$M:$M,0)),"")</f>
        <v>8</v>
      </c>
      <c r="L1147" t="str">
        <f>IF(ISNA(MATCH(Sheet1!F1147,{"successful"},0)),"-",MAX(Sheet6!L$1:L1146)+1)</f>
        <v>-</v>
      </c>
      <c r="M1147">
        <f>IF(ISNA(MATCH(Sheet1!F1147,{"failed","canceled"},0)),"-",MAX(Sheet6!M$1:M1146)+1)</f>
        <v>666</v>
      </c>
    </row>
    <row r="1148" spans="1:13" ht="16" x14ac:dyDescent="0.2">
      <c r="A1148" s="16" t="str">
        <f>IFERROR(INDEX(Sheet1!F:F,MATCH(ROWS($1:1147),$L:$L,0)),"")</f>
        <v>successful</v>
      </c>
      <c r="B1148" s="15">
        <f>IFERROR(INDEX(Sheet1!L:L,MATCH(ROWS($1:1147),$L:$L,0)),"")</f>
        <v>445</v>
      </c>
      <c r="D1148" s="17" t="str">
        <f>IFERROR(INDEX(Sheet1!F:F,MATCH(ROWS($1:1147),$M:$M,0)),"")</f>
        <v>canceled</v>
      </c>
      <c r="E1148">
        <f>IFERROR(INDEX(Sheet1!L:L,MATCH(ROWS($1:1147),$M:$M,0)),"")</f>
        <v>1</v>
      </c>
      <c r="L1148" t="str">
        <f>IF(ISNA(MATCH(Sheet1!F1148,{"successful"},0)),"-",MAX(Sheet6!L$1:L1147)+1)</f>
        <v>-</v>
      </c>
      <c r="M1148">
        <f>IF(ISNA(MATCH(Sheet1!F1148,{"failed","canceled"},0)),"-",MAX(Sheet6!M$1:M1147)+1)</f>
        <v>667</v>
      </c>
    </row>
    <row r="1149" spans="1:13" ht="16" x14ac:dyDescent="0.2">
      <c r="A1149" s="16" t="str">
        <f>IFERROR(INDEX(Sheet1!F:F,MATCH(ROWS($1:1148),$L:$L,0)),"")</f>
        <v>successful</v>
      </c>
      <c r="B1149" s="15">
        <f>IFERROR(INDEX(Sheet1!L:L,MATCH(ROWS($1:1148),$L:$L,0)),"")</f>
        <v>17</v>
      </c>
      <c r="D1149" s="17" t="str">
        <f>IFERROR(INDEX(Sheet1!F:F,MATCH(ROWS($1:1148),$M:$M,0)),"")</f>
        <v>canceled</v>
      </c>
      <c r="E1149">
        <f>IFERROR(INDEX(Sheet1!L:L,MATCH(ROWS($1:1148),$M:$M,0)),"")</f>
        <v>0</v>
      </c>
      <c r="L1149" t="str">
        <f>IF(ISNA(MATCH(Sheet1!F1149,{"successful"},0)),"-",MAX(Sheet6!L$1:L1148)+1)</f>
        <v>-</v>
      </c>
      <c r="M1149">
        <f>IF(ISNA(MATCH(Sheet1!F1149,{"failed","canceled"},0)),"-",MAX(Sheet6!M$1:M1148)+1)</f>
        <v>668</v>
      </c>
    </row>
    <row r="1150" spans="1:13" ht="16" x14ac:dyDescent="0.2">
      <c r="A1150" s="16" t="str">
        <f>IFERROR(INDEX(Sheet1!F:F,MATCH(ROWS($1:1149),$L:$L,0)),"")</f>
        <v>successful</v>
      </c>
      <c r="B1150" s="15">
        <f>IFERROR(INDEX(Sheet1!L:L,MATCH(ROWS($1:1149),$L:$L,0)),"")</f>
        <v>194</v>
      </c>
      <c r="D1150" s="17" t="str">
        <f>IFERROR(INDEX(Sheet1!F:F,MATCH(ROWS($1:1149),$M:$M,0)),"")</f>
        <v>canceled</v>
      </c>
      <c r="E1150">
        <f>IFERROR(INDEX(Sheet1!L:L,MATCH(ROWS($1:1149),$M:$M,0)),"")</f>
        <v>1</v>
      </c>
      <c r="L1150" t="str">
        <f>IF(ISNA(MATCH(Sheet1!F1150,{"successful"},0)),"-",MAX(Sheet6!L$1:L1149)+1)</f>
        <v>-</v>
      </c>
      <c r="M1150">
        <f>IF(ISNA(MATCH(Sheet1!F1150,{"failed","canceled"},0)),"-",MAX(Sheet6!M$1:M1149)+1)</f>
        <v>669</v>
      </c>
    </row>
    <row r="1151" spans="1:13" ht="16" x14ac:dyDescent="0.2">
      <c r="A1151" s="16" t="str">
        <f>IFERROR(INDEX(Sheet1!F:F,MATCH(ROWS($1:1150),$L:$L,0)),"")</f>
        <v>successful</v>
      </c>
      <c r="B1151" s="15">
        <f>IFERROR(INDEX(Sheet1!L:L,MATCH(ROWS($1:1150),$L:$L,0)),"")</f>
        <v>404</v>
      </c>
      <c r="D1151" s="17" t="str">
        <f>IFERROR(INDEX(Sheet1!F:F,MATCH(ROWS($1:1150),$M:$M,0)),"")</f>
        <v>canceled</v>
      </c>
      <c r="E1151">
        <f>IFERROR(INDEX(Sheet1!L:L,MATCH(ROWS($1:1150),$M:$M,0)),"")</f>
        <v>0</v>
      </c>
      <c r="L1151" t="str">
        <f>IF(ISNA(MATCH(Sheet1!F1151,{"successful"},0)),"-",MAX(Sheet6!L$1:L1150)+1)</f>
        <v>-</v>
      </c>
      <c r="M1151">
        <f>IF(ISNA(MATCH(Sheet1!F1151,{"failed","canceled"},0)),"-",MAX(Sheet6!M$1:M1150)+1)</f>
        <v>670</v>
      </c>
    </row>
    <row r="1152" spans="1:13" ht="16" x14ac:dyDescent="0.2">
      <c r="A1152" s="16" t="str">
        <f>IFERROR(INDEX(Sheet1!F:F,MATCH(ROWS($1:1151),$L:$L,0)),"")</f>
        <v>successful</v>
      </c>
      <c r="B1152" s="15">
        <f>IFERROR(INDEX(Sheet1!L:L,MATCH(ROWS($1:1151),$L:$L,0)),"")</f>
        <v>194</v>
      </c>
      <c r="D1152" s="17" t="str">
        <f>IFERROR(INDEX(Sheet1!F:F,MATCH(ROWS($1:1151),$M:$M,0)),"")</f>
        <v>canceled</v>
      </c>
      <c r="E1152">
        <f>IFERROR(INDEX(Sheet1!L:L,MATCH(ROWS($1:1151),$M:$M,0)),"")</f>
        <v>1</v>
      </c>
      <c r="L1152" t="str">
        <f>IF(ISNA(MATCH(Sheet1!F1152,{"successful"},0)),"-",MAX(Sheet6!L$1:L1151)+1)</f>
        <v>-</v>
      </c>
      <c r="M1152">
        <f>IF(ISNA(MATCH(Sheet1!F1152,{"failed","canceled"},0)),"-",MAX(Sheet6!M$1:M1151)+1)</f>
        <v>671</v>
      </c>
    </row>
    <row r="1153" spans="1:13" ht="16" x14ac:dyDescent="0.2">
      <c r="A1153" s="16" t="str">
        <f>IFERROR(INDEX(Sheet1!F:F,MATCH(ROWS($1:1152),$L:$L,0)),"")</f>
        <v>successful</v>
      </c>
      <c r="B1153" s="15">
        <f>IFERROR(INDEX(Sheet1!L:L,MATCH(ROWS($1:1152),$L:$L,0)),"")</f>
        <v>902</v>
      </c>
      <c r="D1153" s="17" t="str">
        <f>IFERROR(INDEX(Sheet1!F:F,MATCH(ROWS($1:1152),$M:$M,0)),"")</f>
        <v>canceled</v>
      </c>
      <c r="E1153">
        <f>IFERROR(INDEX(Sheet1!L:L,MATCH(ROWS($1:1152),$M:$M,0)),"")</f>
        <v>2</v>
      </c>
      <c r="L1153" t="str">
        <f>IF(ISNA(MATCH(Sheet1!F1153,{"successful"},0)),"-",MAX(Sheet6!L$1:L1152)+1)</f>
        <v>-</v>
      </c>
      <c r="M1153">
        <f>IF(ISNA(MATCH(Sheet1!F1153,{"failed","canceled"},0)),"-",MAX(Sheet6!M$1:M1152)+1)</f>
        <v>672</v>
      </c>
    </row>
    <row r="1154" spans="1:13" ht="16" x14ac:dyDescent="0.2">
      <c r="A1154" s="16" t="str">
        <f>IFERROR(INDEX(Sheet1!F:F,MATCH(ROWS($1:1153),$L:$L,0)),"")</f>
        <v>successful</v>
      </c>
      <c r="B1154" s="15">
        <f>IFERROR(INDEX(Sheet1!L:L,MATCH(ROWS($1:1153),$L:$L,0)),"")</f>
        <v>1670</v>
      </c>
      <c r="D1154" s="17" t="str">
        <f>IFERROR(INDEX(Sheet1!F:F,MATCH(ROWS($1:1153),$M:$M,0)),"")</f>
        <v>canceled</v>
      </c>
      <c r="E1154">
        <f>IFERROR(INDEX(Sheet1!L:L,MATCH(ROWS($1:1153),$M:$M,0)),"")</f>
        <v>0</v>
      </c>
      <c r="L1154" t="str">
        <f>IF(ISNA(MATCH(Sheet1!F1154,{"successful"},0)),"-",MAX(Sheet6!L$1:L1153)+1)</f>
        <v>-</v>
      </c>
      <c r="M1154">
        <f>IF(ISNA(MATCH(Sheet1!F1154,{"failed","canceled"},0)),"-",MAX(Sheet6!M$1:M1153)+1)</f>
        <v>673</v>
      </c>
    </row>
    <row r="1155" spans="1:13" ht="16" x14ac:dyDescent="0.2">
      <c r="A1155" s="16" t="str">
        <f>IFERROR(INDEX(Sheet1!F:F,MATCH(ROWS($1:1154),$L:$L,0)),"")</f>
        <v>successful</v>
      </c>
      <c r="B1155" s="15">
        <f>IFERROR(INDEX(Sheet1!L:L,MATCH(ROWS($1:1154),$L:$L,0)),"")</f>
        <v>1328</v>
      </c>
      <c r="D1155" s="17" t="str">
        <f>IFERROR(INDEX(Sheet1!F:F,MATCH(ROWS($1:1154),$M:$M,0)),"")</f>
        <v>canceled</v>
      </c>
      <c r="E1155">
        <f>IFERROR(INDEX(Sheet1!L:L,MATCH(ROWS($1:1154),$M:$M,0)),"")</f>
        <v>1</v>
      </c>
      <c r="L1155" t="str">
        <f>IF(ISNA(MATCH(Sheet1!F1155,{"successful"},0)),"-",MAX(Sheet6!L$1:L1154)+1)</f>
        <v>-</v>
      </c>
      <c r="M1155">
        <f>IF(ISNA(MATCH(Sheet1!F1155,{"failed","canceled"},0)),"-",MAX(Sheet6!M$1:M1154)+1)</f>
        <v>674</v>
      </c>
    </row>
    <row r="1156" spans="1:13" ht="16" x14ac:dyDescent="0.2">
      <c r="A1156" s="16" t="str">
        <f>IFERROR(INDEX(Sheet1!F:F,MATCH(ROWS($1:1155),$L:$L,0)),"")</f>
        <v>successful</v>
      </c>
      <c r="B1156" s="15">
        <f>IFERROR(INDEX(Sheet1!L:L,MATCH(ROWS($1:1155),$L:$L,0)),"")</f>
        <v>944</v>
      </c>
      <c r="D1156" s="17" t="str">
        <f>IFERROR(INDEX(Sheet1!F:F,MATCH(ROWS($1:1155),$M:$M,0)),"")</f>
        <v>canceled</v>
      </c>
      <c r="E1156">
        <f>IFERROR(INDEX(Sheet1!L:L,MATCH(ROWS($1:1155),$M:$M,0)),"")</f>
        <v>0</v>
      </c>
      <c r="L1156" t="str">
        <f>IF(ISNA(MATCH(Sheet1!F1156,{"successful"},0)),"-",MAX(Sheet6!L$1:L1155)+1)</f>
        <v>-</v>
      </c>
      <c r="M1156">
        <f>IF(ISNA(MATCH(Sheet1!F1156,{"failed","canceled"},0)),"-",MAX(Sheet6!M$1:M1155)+1)</f>
        <v>675</v>
      </c>
    </row>
    <row r="1157" spans="1:13" ht="16" x14ac:dyDescent="0.2">
      <c r="A1157" s="16" t="str">
        <f>IFERROR(INDEX(Sheet1!F:F,MATCH(ROWS($1:1156),$L:$L,0)),"")</f>
        <v>successful</v>
      </c>
      <c r="B1157" s="15">
        <f>IFERROR(INDEX(Sheet1!L:L,MATCH(ROWS($1:1156),$L:$L,0)),"")</f>
        <v>147</v>
      </c>
      <c r="D1157" s="17" t="str">
        <f>IFERROR(INDEX(Sheet1!F:F,MATCH(ROWS($1:1156),$M:$M,0)),"")</f>
        <v>canceled</v>
      </c>
      <c r="E1157">
        <f>IFERROR(INDEX(Sheet1!L:L,MATCH(ROWS($1:1156),$M:$M,0)),"")</f>
        <v>0</v>
      </c>
      <c r="L1157" t="str">
        <f>IF(ISNA(MATCH(Sheet1!F1157,{"successful"},0)),"-",MAX(Sheet6!L$1:L1156)+1)</f>
        <v>-</v>
      </c>
      <c r="M1157">
        <f>IF(ISNA(MATCH(Sheet1!F1157,{"failed","canceled"},0)),"-",MAX(Sheet6!M$1:M1156)+1)</f>
        <v>676</v>
      </c>
    </row>
    <row r="1158" spans="1:13" ht="16" x14ac:dyDescent="0.2">
      <c r="A1158" s="16" t="str">
        <f>IFERROR(INDEX(Sheet1!F:F,MATCH(ROWS($1:1157),$L:$L,0)),"")</f>
        <v>successful</v>
      </c>
      <c r="B1158" s="15">
        <f>IFERROR(INDEX(Sheet1!L:L,MATCH(ROWS($1:1157),$L:$L,0)),"")</f>
        <v>99</v>
      </c>
      <c r="D1158" s="17" t="str">
        <f>IFERROR(INDEX(Sheet1!F:F,MATCH(ROWS($1:1157),$M:$M,0)),"")</f>
        <v>canceled</v>
      </c>
      <c r="E1158">
        <f>IFERROR(INDEX(Sheet1!L:L,MATCH(ROWS($1:1157),$M:$M,0)),"")</f>
        <v>0</v>
      </c>
      <c r="L1158" t="str">
        <f>IF(ISNA(MATCH(Sheet1!F1158,{"successful"},0)),"-",MAX(Sheet6!L$1:L1157)+1)</f>
        <v>-</v>
      </c>
      <c r="M1158">
        <f>IF(ISNA(MATCH(Sheet1!F1158,{"failed","canceled"},0)),"-",MAX(Sheet6!M$1:M1157)+1)</f>
        <v>677</v>
      </c>
    </row>
    <row r="1159" spans="1:13" ht="16" x14ac:dyDescent="0.2">
      <c r="A1159" s="16" t="str">
        <f>IFERROR(INDEX(Sheet1!F:F,MATCH(ROWS($1:1158),$L:$L,0)),"")</f>
        <v>successful</v>
      </c>
      <c r="B1159" s="15">
        <f>IFERROR(INDEX(Sheet1!L:L,MATCH(ROWS($1:1158),$L:$L,0)),"")</f>
        <v>79</v>
      </c>
      <c r="D1159" s="17" t="str">
        <f>IFERROR(INDEX(Sheet1!F:F,MATCH(ROWS($1:1158),$M:$M,0)),"")</f>
        <v>canceled</v>
      </c>
      <c r="E1159">
        <f>IFERROR(INDEX(Sheet1!L:L,MATCH(ROWS($1:1158),$M:$M,0)),"")</f>
        <v>0</v>
      </c>
      <c r="L1159" t="str">
        <f>IF(ISNA(MATCH(Sheet1!F1159,{"successful"},0)),"-",MAX(Sheet6!L$1:L1158)+1)</f>
        <v>-</v>
      </c>
      <c r="M1159">
        <f>IF(ISNA(MATCH(Sheet1!F1159,{"failed","canceled"},0)),"-",MAX(Sheet6!M$1:M1158)+1)</f>
        <v>678</v>
      </c>
    </row>
    <row r="1160" spans="1:13" ht="16" x14ac:dyDescent="0.2">
      <c r="A1160" s="16" t="str">
        <f>IFERROR(INDEX(Sheet1!F:F,MATCH(ROWS($1:1159),$L:$L,0)),"")</f>
        <v>successful</v>
      </c>
      <c r="B1160" s="15">
        <f>IFERROR(INDEX(Sheet1!L:L,MATCH(ROWS($1:1159),$L:$L,0)),"")</f>
        <v>75</v>
      </c>
      <c r="D1160" s="17" t="str">
        <f>IFERROR(INDEX(Sheet1!F:F,MATCH(ROWS($1:1159),$M:$M,0)),"")</f>
        <v>failed</v>
      </c>
      <c r="E1160">
        <f>IFERROR(INDEX(Sheet1!L:L,MATCH(ROWS($1:1159),$M:$M,0)),"")</f>
        <v>9</v>
      </c>
      <c r="L1160" t="str">
        <f>IF(ISNA(MATCH(Sheet1!F1160,{"successful"},0)),"-",MAX(Sheet6!L$1:L1159)+1)</f>
        <v>-</v>
      </c>
      <c r="M1160">
        <f>IF(ISNA(MATCH(Sheet1!F1160,{"failed","canceled"},0)),"-",MAX(Sheet6!M$1:M1159)+1)</f>
        <v>679</v>
      </c>
    </row>
    <row r="1161" spans="1:13" ht="16" x14ac:dyDescent="0.2">
      <c r="A1161" s="16" t="str">
        <f>IFERROR(INDEX(Sheet1!F:F,MATCH(ROWS($1:1160),$L:$L,0)),"")</f>
        <v>successful</v>
      </c>
      <c r="B1161" s="15">
        <f>IFERROR(INDEX(Sheet1!L:L,MATCH(ROWS($1:1160),$L:$L,0)),"")</f>
        <v>207</v>
      </c>
      <c r="D1161" s="17" t="str">
        <f>IFERROR(INDEX(Sheet1!F:F,MATCH(ROWS($1:1160),$M:$M,0)),"")</f>
        <v>failed</v>
      </c>
      <c r="E1161">
        <f>IFERROR(INDEX(Sheet1!L:L,MATCH(ROWS($1:1160),$M:$M,0)),"")</f>
        <v>1</v>
      </c>
      <c r="L1161" t="str">
        <f>IF(ISNA(MATCH(Sheet1!F1161,{"successful"},0)),"-",MAX(Sheet6!L$1:L1160)+1)</f>
        <v>-</v>
      </c>
      <c r="M1161">
        <f>IF(ISNA(MATCH(Sheet1!F1161,{"failed","canceled"},0)),"-",MAX(Sheet6!M$1:M1160)+1)</f>
        <v>680</v>
      </c>
    </row>
    <row r="1162" spans="1:13" ht="16" x14ac:dyDescent="0.2">
      <c r="A1162" s="16" t="str">
        <f>IFERROR(INDEX(Sheet1!F:F,MATCH(ROWS($1:1161),$L:$L,0)),"")</f>
        <v>successful</v>
      </c>
      <c r="B1162" s="15">
        <f>IFERROR(INDEX(Sheet1!L:L,MATCH(ROWS($1:1161),$L:$L,0)),"")</f>
        <v>102</v>
      </c>
      <c r="D1162" s="17" t="str">
        <f>IFERROR(INDEX(Sheet1!F:F,MATCH(ROWS($1:1161),$M:$M,0)),"")</f>
        <v>failed</v>
      </c>
      <c r="E1162">
        <f>IFERROR(INDEX(Sheet1!L:L,MATCH(ROWS($1:1161),$M:$M,0)),"")</f>
        <v>12</v>
      </c>
      <c r="L1162" t="str">
        <f>IF(ISNA(MATCH(Sheet1!F1162,{"successful"},0)),"-",MAX(Sheet6!L$1:L1161)+1)</f>
        <v>-</v>
      </c>
      <c r="M1162">
        <f>IF(ISNA(MATCH(Sheet1!F1162,{"failed","canceled"},0)),"-",MAX(Sheet6!M$1:M1161)+1)</f>
        <v>681</v>
      </c>
    </row>
    <row r="1163" spans="1:13" ht="16" x14ac:dyDescent="0.2">
      <c r="A1163" s="16" t="str">
        <f>IFERROR(INDEX(Sheet1!F:F,MATCH(ROWS($1:1162),$L:$L,0)),"")</f>
        <v>successful</v>
      </c>
      <c r="B1163" s="15">
        <f>IFERROR(INDEX(Sheet1!L:L,MATCH(ROWS($1:1162),$L:$L,0)),"")</f>
        <v>32</v>
      </c>
      <c r="D1163" s="17" t="str">
        <f>IFERROR(INDEX(Sheet1!F:F,MATCH(ROWS($1:1162),$M:$M,0)),"")</f>
        <v>failed</v>
      </c>
      <c r="E1163">
        <f>IFERROR(INDEX(Sheet1!L:L,MATCH(ROWS($1:1162),$M:$M,0)),"")</f>
        <v>0</v>
      </c>
      <c r="L1163" t="str">
        <f>IF(ISNA(MATCH(Sheet1!F1163,{"successful"},0)),"-",MAX(Sheet6!L$1:L1162)+1)</f>
        <v>-</v>
      </c>
      <c r="M1163">
        <f>IF(ISNA(MATCH(Sheet1!F1163,{"failed","canceled"},0)),"-",MAX(Sheet6!M$1:M1162)+1)</f>
        <v>682</v>
      </c>
    </row>
    <row r="1164" spans="1:13" ht="16" x14ac:dyDescent="0.2">
      <c r="A1164" s="16" t="str">
        <f>IFERROR(INDEX(Sheet1!F:F,MATCH(ROWS($1:1163),$L:$L,0)),"")</f>
        <v>successful</v>
      </c>
      <c r="B1164" s="15">
        <f>IFERROR(INDEX(Sheet1!L:L,MATCH(ROWS($1:1163),$L:$L,0)),"")</f>
        <v>480</v>
      </c>
      <c r="D1164" s="17" t="str">
        <f>IFERROR(INDEX(Sheet1!F:F,MATCH(ROWS($1:1163),$M:$M,0)),"")</f>
        <v>failed</v>
      </c>
      <c r="E1164">
        <f>IFERROR(INDEX(Sheet1!L:L,MATCH(ROWS($1:1163),$M:$M,0)),"")</f>
        <v>20</v>
      </c>
      <c r="L1164" t="str">
        <f>IF(ISNA(MATCH(Sheet1!F1164,{"successful"},0)),"-",MAX(Sheet6!L$1:L1163)+1)</f>
        <v>-</v>
      </c>
      <c r="M1164">
        <f>IF(ISNA(MATCH(Sheet1!F1164,{"failed","canceled"},0)),"-",MAX(Sheet6!M$1:M1163)+1)</f>
        <v>683</v>
      </c>
    </row>
    <row r="1165" spans="1:13" ht="16" x14ac:dyDescent="0.2">
      <c r="A1165" s="16" t="str">
        <f>IFERROR(INDEX(Sheet1!F:F,MATCH(ROWS($1:1164),$L:$L,0)),"")</f>
        <v>successful</v>
      </c>
      <c r="B1165" s="15">
        <f>IFERROR(INDEX(Sheet1!L:L,MATCH(ROWS($1:1164),$L:$L,0)),"")</f>
        <v>11</v>
      </c>
      <c r="D1165" s="17" t="str">
        <f>IFERROR(INDEX(Sheet1!F:F,MATCH(ROWS($1:1164),$M:$M,0)),"")</f>
        <v>failed</v>
      </c>
      <c r="E1165">
        <f>IFERROR(INDEX(Sheet1!L:L,MATCH(ROWS($1:1164),$M:$M,0)),"")</f>
        <v>16</v>
      </c>
      <c r="L1165" t="str">
        <f>IF(ISNA(MATCH(Sheet1!F1165,{"successful"},0)),"-",MAX(Sheet6!L$1:L1164)+1)</f>
        <v>-</v>
      </c>
      <c r="M1165">
        <f>IF(ISNA(MATCH(Sheet1!F1165,{"failed","canceled"},0)),"-",MAX(Sheet6!M$1:M1164)+1)</f>
        <v>684</v>
      </c>
    </row>
    <row r="1166" spans="1:13" ht="16" x14ac:dyDescent="0.2">
      <c r="A1166" s="16" t="str">
        <f>IFERROR(INDEX(Sheet1!F:F,MATCH(ROWS($1:1165),$L:$L,0)),"")</f>
        <v>successful</v>
      </c>
      <c r="B1166" s="15">
        <f>IFERROR(INDEX(Sheet1!L:L,MATCH(ROWS($1:1165),$L:$L,0)),"")</f>
        <v>12</v>
      </c>
      <c r="D1166" s="17" t="str">
        <f>IFERROR(INDEX(Sheet1!F:F,MATCH(ROWS($1:1165),$M:$M,0)),"")</f>
        <v>failed</v>
      </c>
      <c r="E1166">
        <f>IFERROR(INDEX(Sheet1!L:L,MATCH(ROWS($1:1165),$M:$M,0)),"")</f>
        <v>33</v>
      </c>
      <c r="L1166" t="str">
        <f>IF(ISNA(MATCH(Sheet1!F1166,{"successful"},0)),"-",MAX(Sheet6!L$1:L1165)+1)</f>
        <v>-</v>
      </c>
      <c r="M1166">
        <f>IF(ISNA(MATCH(Sheet1!F1166,{"failed","canceled"},0)),"-",MAX(Sheet6!M$1:M1165)+1)</f>
        <v>685</v>
      </c>
    </row>
    <row r="1167" spans="1:13" ht="16" x14ac:dyDescent="0.2">
      <c r="A1167" s="16" t="str">
        <f>IFERROR(INDEX(Sheet1!F:F,MATCH(ROWS($1:1166),$L:$L,0)),"")</f>
        <v>successful</v>
      </c>
      <c r="B1167" s="15">
        <f>IFERROR(INDEX(Sheet1!L:L,MATCH(ROWS($1:1166),$L:$L,0)),"")</f>
        <v>48</v>
      </c>
      <c r="D1167" s="17" t="str">
        <f>IFERROR(INDEX(Sheet1!F:F,MATCH(ROWS($1:1166),$M:$M,0)),"")</f>
        <v>failed</v>
      </c>
      <c r="E1167">
        <f>IFERROR(INDEX(Sheet1!L:L,MATCH(ROWS($1:1166),$M:$M,0)),"")</f>
        <v>2</v>
      </c>
      <c r="L1167" t="str">
        <f>IF(ISNA(MATCH(Sheet1!F1167,{"successful"},0)),"-",MAX(Sheet6!L$1:L1166)+1)</f>
        <v>-</v>
      </c>
      <c r="M1167">
        <f>IF(ISNA(MATCH(Sheet1!F1167,{"failed","canceled"},0)),"-",MAX(Sheet6!M$1:M1166)+1)</f>
        <v>686</v>
      </c>
    </row>
    <row r="1168" spans="1:13" ht="16" x14ac:dyDescent="0.2">
      <c r="A1168" s="16" t="str">
        <f>IFERROR(INDEX(Sheet1!F:F,MATCH(ROWS($1:1167),$L:$L,0)),"")</f>
        <v>successful</v>
      </c>
      <c r="B1168" s="15">
        <f>IFERROR(INDEX(Sheet1!L:L,MATCH(ROWS($1:1167),$L:$L,0)),"")</f>
        <v>59</v>
      </c>
      <c r="D1168" s="17" t="str">
        <f>IFERROR(INDEX(Sheet1!F:F,MATCH(ROWS($1:1167),$M:$M,0)),"")</f>
        <v>failed</v>
      </c>
      <c r="E1168">
        <f>IFERROR(INDEX(Sheet1!L:L,MATCH(ROWS($1:1167),$M:$M,0)),"")</f>
        <v>6</v>
      </c>
      <c r="L1168" t="str">
        <f>IF(ISNA(MATCH(Sheet1!F1168,{"successful"},0)),"-",MAX(Sheet6!L$1:L1167)+1)</f>
        <v>-</v>
      </c>
      <c r="M1168">
        <f>IF(ISNA(MATCH(Sheet1!F1168,{"failed","canceled"},0)),"-",MAX(Sheet6!M$1:M1167)+1)</f>
        <v>687</v>
      </c>
    </row>
    <row r="1169" spans="1:13" ht="16" x14ac:dyDescent="0.2">
      <c r="A1169" s="16" t="str">
        <f>IFERROR(INDEX(Sheet1!F:F,MATCH(ROWS($1:1168),$L:$L,0)),"")</f>
        <v>successful</v>
      </c>
      <c r="B1169" s="15">
        <f>IFERROR(INDEX(Sheet1!L:L,MATCH(ROWS($1:1168),$L:$L,0)),"")</f>
        <v>79</v>
      </c>
      <c r="D1169" s="17" t="str">
        <f>IFERROR(INDEX(Sheet1!F:F,MATCH(ROWS($1:1168),$M:$M,0)),"")</f>
        <v>failed</v>
      </c>
      <c r="E1169">
        <f>IFERROR(INDEX(Sheet1!L:L,MATCH(ROWS($1:1168),$M:$M,0)),"")</f>
        <v>0</v>
      </c>
      <c r="L1169" t="str">
        <f>IF(ISNA(MATCH(Sheet1!F1169,{"successful"},0)),"-",MAX(Sheet6!L$1:L1168)+1)</f>
        <v>-</v>
      </c>
      <c r="M1169">
        <f>IF(ISNA(MATCH(Sheet1!F1169,{"failed","canceled"},0)),"-",MAX(Sheet6!M$1:M1168)+1)</f>
        <v>688</v>
      </c>
    </row>
    <row r="1170" spans="1:13" ht="16" x14ac:dyDescent="0.2">
      <c r="A1170" s="16" t="str">
        <f>IFERROR(INDEX(Sheet1!F:F,MATCH(ROWS($1:1169),$L:$L,0)),"")</f>
        <v>successful</v>
      </c>
      <c r="B1170" s="15">
        <f>IFERROR(INDEX(Sheet1!L:L,MATCH(ROWS($1:1169),$L:$L,0)),"")</f>
        <v>14</v>
      </c>
      <c r="D1170" s="17" t="str">
        <f>IFERROR(INDEX(Sheet1!F:F,MATCH(ROWS($1:1169),$M:$M,0)),"")</f>
        <v>failed</v>
      </c>
      <c r="E1170">
        <f>IFERROR(INDEX(Sheet1!L:L,MATCH(ROWS($1:1169),$M:$M,0)),"")</f>
        <v>3</v>
      </c>
      <c r="L1170" t="str">
        <f>IF(ISNA(MATCH(Sheet1!F1170,{"successful"},0)),"-",MAX(Sheet6!L$1:L1169)+1)</f>
        <v>-</v>
      </c>
      <c r="M1170">
        <f>IF(ISNA(MATCH(Sheet1!F1170,{"failed","canceled"},0)),"-",MAX(Sheet6!M$1:M1169)+1)</f>
        <v>689</v>
      </c>
    </row>
    <row r="1171" spans="1:13" ht="16" x14ac:dyDescent="0.2">
      <c r="A1171" s="16" t="str">
        <f>IFERROR(INDEX(Sheet1!F:F,MATCH(ROWS($1:1170),$L:$L,0)),"")</f>
        <v>successful</v>
      </c>
      <c r="B1171" s="15">
        <f>IFERROR(INDEX(Sheet1!L:L,MATCH(ROWS($1:1170),$L:$L,0)),"")</f>
        <v>106</v>
      </c>
      <c r="D1171" s="17" t="str">
        <f>IFERROR(INDEX(Sheet1!F:F,MATCH(ROWS($1:1170),$M:$M,0)),"")</f>
        <v>failed</v>
      </c>
      <c r="E1171">
        <f>IFERROR(INDEX(Sheet1!L:L,MATCH(ROWS($1:1170),$M:$M,0)),"")</f>
        <v>0</v>
      </c>
      <c r="L1171" t="str">
        <f>IF(ISNA(MATCH(Sheet1!F1171,{"successful"},0)),"-",MAX(Sheet6!L$1:L1170)+1)</f>
        <v>-</v>
      </c>
      <c r="M1171">
        <f>IF(ISNA(MATCH(Sheet1!F1171,{"failed","canceled"},0)),"-",MAX(Sheet6!M$1:M1170)+1)</f>
        <v>690</v>
      </c>
    </row>
    <row r="1172" spans="1:13" ht="16" x14ac:dyDescent="0.2">
      <c r="A1172" s="16" t="str">
        <f>IFERROR(INDEX(Sheet1!F:F,MATCH(ROWS($1:1171),$L:$L,0)),"")</f>
        <v>successful</v>
      </c>
      <c r="B1172" s="15">
        <f>IFERROR(INDEX(Sheet1!L:L,MATCH(ROWS($1:1171),$L:$L,0)),"")</f>
        <v>25</v>
      </c>
      <c r="D1172" s="17" t="str">
        <f>IFERROR(INDEX(Sheet1!F:F,MATCH(ROWS($1:1171),$M:$M,0)),"")</f>
        <v>failed</v>
      </c>
      <c r="E1172">
        <f>IFERROR(INDEX(Sheet1!L:L,MATCH(ROWS($1:1171),$M:$M,0)),"")</f>
        <v>3</v>
      </c>
      <c r="L1172" t="str">
        <f>IF(ISNA(MATCH(Sheet1!F1172,{"successful"},0)),"-",MAX(Sheet6!L$1:L1171)+1)</f>
        <v>-</v>
      </c>
      <c r="M1172">
        <f>IF(ISNA(MATCH(Sheet1!F1172,{"failed","canceled"},0)),"-",MAX(Sheet6!M$1:M1171)+1)</f>
        <v>691</v>
      </c>
    </row>
    <row r="1173" spans="1:13" ht="16" x14ac:dyDescent="0.2">
      <c r="A1173" s="16" t="str">
        <f>IFERROR(INDEX(Sheet1!F:F,MATCH(ROWS($1:1172),$L:$L,0)),"")</f>
        <v>successful</v>
      </c>
      <c r="B1173" s="15">
        <f>IFERROR(INDEX(Sheet1!L:L,MATCH(ROWS($1:1172),$L:$L,0)),"")</f>
        <v>25</v>
      </c>
      <c r="D1173" s="17" t="str">
        <f>IFERROR(INDEX(Sheet1!F:F,MATCH(ROWS($1:1172),$M:$M,0)),"")</f>
        <v>failed</v>
      </c>
      <c r="E1173">
        <f>IFERROR(INDEX(Sheet1!L:L,MATCH(ROWS($1:1172),$M:$M,0)),"")</f>
        <v>13</v>
      </c>
      <c r="L1173" t="str">
        <f>IF(ISNA(MATCH(Sheet1!F1173,{"successful"},0)),"-",MAX(Sheet6!L$1:L1172)+1)</f>
        <v>-</v>
      </c>
      <c r="M1173">
        <f>IF(ISNA(MATCH(Sheet1!F1173,{"failed","canceled"},0)),"-",MAX(Sheet6!M$1:M1172)+1)</f>
        <v>692</v>
      </c>
    </row>
    <row r="1174" spans="1:13" ht="16" x14ac:dyDescent="0.2">
      <c r="A1174" s="16" t="str">
        <f>IFERROR(INDEX(Sheet1!F:F,MATCH(ROWS($1:1173),$L:$L,0)),"")</f>
        <v>successful</v>
      </c>
      <c r="B1174" s="15">
        <f>IFERROR(INDEX(Sheet1!L:L,MATCH(ROWS($1:1173),$L:$L,0)),"")</f>
        <v>29</v>
      </c>
      <c r="D1174" s="17" t="str">
        <f>IFERROR(INDEX(Sheet1!F:F,MATCH(ROWS($1:1173),$M:$M,0)),"")</f>
        <v>failed</v>
      </c>
      <c r="E1174">
        <f>IFERROR(INDEX(Sheet1!L:L,MATCH(ROWS($1:1173),$M:$M,0)),"")</f>
        <v>6</v>
      </c>
      <c r="L1174" t="str">
        <f>IF(ISNA(MATCH(Sheet1!F1174,{"successful"},0)),"-",MAX(Sheet6!L$1:L1173)+1)</f>
        <v>-</v>
      </c>
      <c r="M1174">
        <f>IF(ISNA(MATCH(Sheet1!F1174,{"failed","canceled"},0)),"-",MAX(Sheet6!M$1:M1173)+1)</f>
        <v>693</v>
      </c>
    </row>
    <row r="1175" spans="1:13" ht="16" x14ac:dyDescent="0.2">
      <c r="A1175" s="16" t="str">
        <f>IFERROR(INDEX(Sheet1!F:F,MATCH(ROWS($1:1174),$L:$L,0)),"")</f>
        <v>successful</v>
      </c>
      <c r="B1175" s="15">
        <f>IFERROR(INDEX(Sheet1!L:L,MATCH(ROWS($1:1174),$L:$L,0)),"")</f>
        <v>43</v>
      </c>
      <c r="D1175" s="17" t="str">
        <f>IFERROR(INDEX(Sheet1!F:F,MATCH(ROWS($1:1174),$M:$M,0)),"")</f>
        <v>failed</v>
      </c>
      <c r="E1175">
        <f>IFERROR(INDEX(Sheet1!L:L,MATCH(ROWS($1:1174),$M:$M,0)),"")</f>
        <v>1</v>
      </c>
      <c r="L1175" t="str">
        <f>IF(ISNA(MATCH(Sheet1!F1175,{"successful"},0)),"-",MAX(Sheet6!L$1:L1174)+1)</f>
        <v>-</v>
      </c>
      <c r="M1175">
        <f>IF(ISNA(MATCH(Sheet1!F1175,{"failed","canceled"},0)),"-",MAX(Sheet6!M$1:M1174)+1)</f>
        <v>694</v>
      </c>
    </row>
    <row r="1176" spans="1:13" ht="16" x14ac:dyDescent="0.2">
      <c r="A1176" s="16" t="str">
        <f>IFERROR(INDEX(Sheet1!F:F,MATCH(ROWS($1:1175),$L:$L,0)),"")</f>
        <v>successful</v>
      </c>
      <c r="B1176" s="15">
        <f>IFERROR(INDEX(Sheet1!L:L,MATCH(ROWS($1:1175),$L:$L,0)),"")</f>
        <v>46</v>
      </c>
      <c r="D1176" s="17" t="str">
        <f>IFERROR(INDEX(Sheet1!F:F,MATCH(ROWS($1:1175),$M:$M,0)),"")</f>
        <v>failed</v>
      </c>
      <c r="E1176">
        <f>IFERROR(INDEX(Sheet1!L:L,MATCH(ROWS($1:1175),$M:$M,0)),"")</f>
        <v>0</v>
      </c>
      <c r="L1176" t="str">
        <f>IF(ISNA(MATCH(Sheet1!F1176,{"successful"},0)),"-",MAX(Sheet6!L$1:L1175)+1)</f>
        <v>-</v>
      </c>
      <c r="M1176">
        <f>IF(ISNA(MATCH(Sheet1!F1176,{"failed","canceled"},0)),"-",MAX(Sheet6!M$1:M1175)+1)</f>
        <v>695</v>
      </c>
    </row>
    <row r="1177" spans="1:13" ht="16" x14ac:dyDescent="0.2">
      <c r="A1177" s="16" t="str">
        <f>IFERROR(INDEX(Sheet1!F:F,MATCH(ROWS($1:1176),$L:$L,0)),"")</f>
        <v>successful</v>
      </c>
      <c r="B1177" s="15">
        <f>IFERROR(INDEX(Sheet1!L:L,MATCH(ROWS($1:1176),$L:$L,0)),"")</f>
        <v>27</v>
      </c>
      <c r="D1177" s="17" t="str">
        <f>IFERROR(INDEX(Sheet1!F:F,MATCH(ROWS($1:1176),$M:$M,0)),"")</f>
        <v>failed</v>
      </c>
      <c r="E1177">
        <f>IFERROR(INDEX(Sheet1!L:L,MATCH(ROWS($1:1176),$M:$M,0)),"")</f>
        <v>5</v>
      </c>
      <c r="L1177" t="str">
        <f>IF(ISNA(MATCH(Sheet1!F1177,{"successful"},0)),"-",MAX(Sheet6!L$1:L1176)+1)</f>
        <v>-</v>
      </c>
      <c r="M1177">
        <f>IF(ISNA(MATCH(Sheet1!F1177,{"failed","canceled"},0)),"-",MAX(Sheet6!M$1:M1176)+1)</f>
        <v>696</v>
      </c>
    </row>
    <row r="1178" spans="1:13" ht="16" x14ac:dyDescent="0.2">
      <c r="A1178" s="16" t="str">
        <f>IFERROR(INDEX(Sheet1!F:F,MATCH(ROWS($1:1177),$L:$L,0)),"")</f>
        <v>successful</v>
      </c>
      <c r="B1178" s="15">
        <f>IFERROR(INDEX(Sheet1!L:L,MATCH(ROWS($1:1177),$L:$L,0)),"")</f>
        <v>112</v>
      </c>
      <c r="D1178" s="17" t="str">
        <f>IFERROR(INDEX(Sheet1!F:F,MATCH(ROWS($1:1177),$M:$M,0)),"")</f>
        <v>failed</v>
      </c>
      <c r="E1178">
        <f>IFERROR(INDEX(Sheet1!L:L,MATCH(ROWS($1:1177),$M:$M,0)),"")</f>
        <v>0</v>
      </c>
      <c r="L1178" t="str">
        <f>IF(ISNA(MATCH(Sheet1!F1178,{"successful"},0)),"-",MAX(Sheet6!L$1:L1177)+1)</f>
        <v>-</v>
      </c>
      <c r="M1178">
        <f>IF(ISNA(MATCH(Sheet1!F1178,{"failed","canceled"},0)),"-",MAX(Sheet6!M$1:M1177)+1)</f>
        <v>697</v>
      </c>
    </row>
    <row r="1179" spans="1:13" ht="16" x14ac:dyDescent="0.2">
      <c r="A1179" s="16" t="str">
        <f>IFERROR(INDEX(Sheet1!F:F,MATCH(ROWS($1:1178),$L:$L,0)),"")</f>
        <v>successful</v>
      </c>
      <c r="B1179" s="15">
        <f>IFERROR(INDEX(Sheet1!L:L,MATCH(ROWS($1:1178),$L:$L,0)),"")</f>
        <v>34</v>
      </c>
      <c r="D1179" s="17" t="str">
        <f>IFERROR(INDEX(Sheet1!F:F,MATCH(ROWS($1:1178),$M:$M,0)),"")</f>
        <v>failed</v>
      </c>
      <c r="E1179">
        <f>IFERROR(INDEX(Sheet1!L:L,MATCH(ROWS($1:1178),$M:$M,0)),"")</f>
        <v>36</v>
      </c>
      <c r="L1179" t="str">
        <f>IF(ISNA(MATCH(Sheet1!F1179,{"successful"},0)),"-",MAX(Sheet6!L$1:L1178)+1)</f>
        <v>-</v>
      </c>
      <c r="M1179">
        <f>IF(ISNA(MATCH(Sheet1!F1179,{"failed","canceled"},0)),"-",MAX(Sheet6!M$1:M1178)+1)</f>
        <v>698</v>
      </c>
    </row>
    <row r="1180" spans="1:13" ht="16" x14ac:dyDescent="0.2">
      <c r="A1180" s="16" t="str">
        <f>IFERROR(INDEX(Sheet1!F:F,MATCH(ROWS($1:1179),$L:$L,0)),"")</f>
        <v>successful</v>
      </c>
      <c r="B1180" s="15">
        <f>IFERROR(INDEX(Sheet1!L:L,MATCH(ROWS($1:1179),$L:$L,0)),"")</f>
        <v>145</v>
      </c>
      <c r="D1180" s="17" t="str">
        <f>IFERROR(INDEX(Sheet1!F:F,MATCH(ROWS($1:1179),$M:$M,0)),"")</f>
        <v>failed</v>
      </c>
      <c r="E1180">
        <f>IFERROR(INDEX(Sheet1!L:L,MATCH(ROWS($1:1179),$M:$M,0)),"")</f>
        <v>1</v>
      </c>
      <c r="L1180" t="str">
        <f>IF(ISNA(MATCH(Sheet1!F1180,{"successful"},0)),"-",MAX(Sheet6!L$1:L1179)+1)</f>
        <v>-</v>
      </c>
      <c r="M1180">
        <f>IF(ISNA(MATCH(Sheet1!F1180,{"failed","canceled"},0)),"-",MAX(Sheet6!M$1:M1179)+1)</f>
        <v>699</v>
      </c>
    </row>
    <row r="1181" spans="1:13" ht="16" x14ac:dyDescent="0.2">
      <c r="A1181" s="16" t="str">
        <f>IFERROR(INDEX(Sheet1!F:F,MATCH(ROWS($1:1180),$L:$L,0)),"")</f>
        <v>successful</v>
      </c>
      <c r="B1181" s="15">
        <f>IFERROR(INDEX(Sheet1!L:L,MATCH(ROWS($1:1180),$L:$L,0)),"")</f>
        <v>19</v>
      </c>
      <c r="D1181" s="17" t="str">
        <f>IFERROR(INDEX(Sheet1!F:F,MATCH(ROWS($1:1180),$M:$M,0)),"")</f>
        <v>failed</v>
      </c>
      <c r="E1181">
        <f>IFERROR(INDEX(Sheet1!L:L,MATCH(ROWS($1:1180),$M:$M,0)),"")</f>
        <v>1</v>
      </c>
      <c r="L1181" t="str">
        <f>IF(ISNA(MATCH(Sheet1!F1181,{"successful"},0)),"-",MAX(Sheet6!L$1:L1180)+1)</f>
        <v>-</v>
      </c>
      <c r="M1181">
        <f>IF(ISNA(MATCH(Sheet1!F1181,{"failed","canceled"},0)),"-",MAX(Sheet6!M$1:M1180)+1)</f>
        <v>700</v>
      </c>
    </row>
    <row r="1182" spans="1:13" ht="16" x14ac:dyDescent="0.2">
      <c r="A1182" s="16" t="str">
        <f>IFERROR(INDEX(Sheet1!F:F,MATCH(ROWS($1:1181),$L:$L,0)),"")</f>
        <v>successful</v>
      </c>
      <c r="B1182" s="15">
        <f>IFERROR(INDEX(Sheet1!L:L,MATCH(ROWS($1:1181),$L:$L,0)),"")</f>
        <v>288</v>
      </c>
      <c r="D1182" s="17" t="str">
        <f>IFERROR(INDEX(Sheet1!F:F,MATCH(ROWS($1:1181),$M:$M,0)),"")</f>
        <v>failed</v>
      </c>
      <c r="E1182">
        <f>IFERROR(INDEX(Sheet1!L:L,MATCH(ROWS($1:1181),$M:$M,0)),"")</f>
        <v>1</v>
      </c>
      <c r="L1182" t="str">
        <f>IF(ISNA(MATCH(Sheet1!F1182,{"successful"},0)),"-",MAX(Sheet6!L$1:L1181)+1)</f>
        <v>-</v>
      </c>
      <c r="M1182">
        <f>IF(ISNA(MATCH(Sheet1!F1182,{"failed","canceled"},0)),"-",MAX(Sheet6!M$1:M1181)+1)</f>
        <v>701</v>
      </c>
    </row>
    <row r="1183" spans="1:13" ht="16" x14ac:dyDescent="0.2">
      <c r="A1183" s="16" t="str">
        <f>IFERROR(INDEX(Sheet1!F:F,MATCH(ROWS($1:1182),$L:$L,0)),"")</f>
        <v>successful</v>
      </c>
      <c r="B1183" s="15">
        <f>IFERROR(INDEX(Sheet1!L:L,MATCH(ROWS($1:1182),$L:$L,0)),"")</f>
        <v>14</v>
      </c>
      <c r="D1183" s="17" t="str">
        <f>IFERROR(INDEX(Sheet1!F:F,MATCH(ROWS($1:1182),$M:$M,0)),"")</f>
        <v>failed</v>
      </c>
      <c r="E1183">
        <f>IFERROR(INDEX(Sheet1!L:L,MATCH(ROWS($1:1182),$M:$M,0)),"")</f>
        <v>9</v>
      </c>
      <c r="L1183" t="str">
        <f>IF(ISNA(MATCH(Sheet1!F1183,{"successful"},0)),"-",MAX(Sheet6!L$1:L1182)+1)</f>
        <v>-</v>
      </c>
      <c r="M1183">
        <f>IF(ISNA(MATCH(Sheet1!F1183,{"failed","canceled"},0)),"-",MAX(Sheet6!M$1:M1182)+1)</f>
        <v>702</v>
      </c>
    </row>
    <row r="1184" spans="1:13" ht="16" x14ac:dyDescent="0.2">
      <c r="A1184" s="16" t="str">
        <f>IFERROR(INDEX(Sheet1!F:F,MATCH(ROWS($1:1183),$L:$L,0)),"")</f>
        <v>successful</v>
      </c>
      <c r="B1184" s="15">
        <f>IFERROR(INDEX(Sheet1!L:L,MATCH(ROWS($1:1183),$L:$L,0)),"")</f>
        <v>7</v>
      </c>
      <c r="D1184" s="17" t="str">
        <f>IFERROR(INDEX(Sheet1!F:F,MATCH(ROWS($1:1183),$M:$M,0)),"")</f>
        <v>failed</v>
      </c>
      <c r="E1184">
        <f>IFERROR(INDEX(Sheet1!L:L,MATCH(ROWS($1:1183),$M:$M,0)),"")</f>
        <v>1</v>
      </c>
      <c r="L1184" t="str">
        <f>IF(ISNA(MATCH(Sheet1!F1184,{"successful"},0)),"-",MAX(Sheet6!L$1:L1183)+1)</f>
        <v>-</v>
      </c>
      <c r="M1184">
        <f>IF(ISNA(MATCH(Sheet1!F1184,{"failed","canceled"},0)),"-",MAX(Sheet6!M$1:M1183)+1)</f>
        <v>703</v>
      </c>
    </row>
    <row r="1185" spans="1:13" ht="16" x14ac:dyDescent="0.2">
      <c r="A1185" s="16" t="str">
        <f>IFERROR(INDEX(Sheet1!F:F,MATCH(ROWS($1:1184),$L:$L,0)),"")</f>
        <v>successful</v>
      </c>
      <c r="B1185" s="15">
        <f>IFERROR(INDEX(Sheet1!L:L,MATCH(ROWS($1:1184),$L:$L,0)),"")</f>
        <v>211</v>
      </c>
      <c r="D1185" s="17" t="str">
        <f>IFERROR(INDEX(Sheet1!F:F,MATCH(ROWS($1:1184),$M:$M,0)),"")</f>
        <v>failed</v>
      </c>
      <c r="E1185">
        <f>IFERROR(INDEX(Sheet1!L:L,MATCH(ROWS($1:1184),$M:$M,0)),"")</f>
        <v>0</v>
      </c>
      <c r="L1185" t="str">
        <f>IF(ISNA(MATCH(Sheet1!F1185,{"successful"},0)),"-",MAX(Sheet6!L$1:L1184)+1)</f>
        <v>-</v>
      </c>
      <c r="M1185">
        <f>IF(ISNA(MATCH(Sheet1!F1185,{"failed","canceled"},0)),"-",MAX(Sheet6!M$1:M1184)+1)</f>
        <v>704</v>
      </c>
    </row>
    <row r="1186" spans="1:13" ht="16" x14ac:dyDescent="0.2">
      <c r="A1186" s="16" t="str">
        <f>IFERROR(INDEX(Sheet1!F:F,MATCH(ROWS($1:1185),$L:$L,0)),"")</f>
        <v>successful</v>
      </c>
      <c r="B1186" s="15">
        <f>IFERROR(INDEX(Sheet1!L:L,MATCH(ROWS($1:1185),$L:$L,0)),"")</f>
        <v>85</v>
      </c>
      <c r="D1186" s="17" t="str">
        <f>IFERROR(INDEX(Sheet1!F:F,MATCH(ROWS($1:1185),$M:$M,0)),"")</f>
        <v>failed</v>
      </c>
      <c r="E1186">
        <f>IFERROR(INDEX(Sheet1!L:L,MATCH(ROWS($1:1185),$M:$M,0)),"")</f>
        <v>1</v>
      </c>
      <c r="L1186">
        <f>IF(ISNA(MATCH(Sheet1!F1186,{"successful"},0)),"-",MAX(Sheet6!L$1:L1185)+1)</f>
        <v>481</v>
      </c>
      <c r="M1186" t="str">
        <f>IF(ISNA(MATCH(Sheet1!F1186,{"failed","canceled"},0)),"-",MAX(Sheet6!M$1:M1185)+1)</f>
        <v>-</v>
      </c>
    </row>
    <row r="1187" spans="1:13" ht="16" x14ac:dyDescent="0.2">
      <c r="A1187" s="16" t="str">
        <f>IFERROR(INDEX(Sheet1!F:F,MATCH(ROWS($1:1186),$L:$L,0)),"")</f>
        <v>successful</v>
      </c>
      <c r="B1187" s="15">
        <f>IFERROR(INDEX(Sheet1!L:L,MATCH(ROWS($1:1186),$L:$L,0)),"")</f>
        <v>103</v>
      </c>
      <c r="D1187" s="17" t="str">
        <f>IFERROR(INDEX(Sheet1!F:F,MATCH(ROWS($1:1186),$M:$M,0)),"")</f>
        <v>failed</v>
      </c>
      <c r="E1187">
        <f>IFERROR(INDEX(Sheet1!L:L,MATCH(ROWS($1:1186),$M:$M,0)),"")</f>
        <v>1</v>
      </c>
      <c r="L1187">
        <f>IF(ISNA(MATCH(Sheet1!F1187,{"successful"},0)),"-",MAX(Sheet6!L$1:L1186)+1)</f>
        <v>482</v>
      </c>
      <c r="M1187" t="str">
        <f>IF(ISNA(MATCH(Sheet1!F1187,{"failed","canceled"},0)),"-",MAX(Sheet6!M$1:M1186)+1)</f>
        <v>-</v>
      </c>
    </row>
    <row r="1188" spans="1:13" ht="16" x14ac:dyDescent="0.2">
      <c r="A1188" s="16" t="str">
        <f>IFERROR(INDEX(Sheet1!F:F,MATCH(ROWS($1:1187),$L:$L,0)),"")</f>
        <v>successful</v>
      </c>
      <c r="B1188" s="15">
        <f>IFERROR(INDEX(Sheet1!L:L,MATCH(ROWS($1:1187),$L:$L,0)),"")</f>
        <v>113</v>
      </c>
      <c r="D1188" s="17" t="str">
        <f>IFERROR(INDEX(Sheet1!F:F,MATCH(ROWS($1:1187),$M:$M,0)),"")</f>
        <v>failed</v>
      </c>
      <c r="E1188">
        <f>IFERROR(INDEX(Sheet1!L:L,MATCH(ROWS($1:1187),$M:$M,0)),"")</f>
        <v>4</v>
      </c>
      <c r="L1188">
        <f>IF(ISNA(MATCH(Sheet1!F1188,{"successful"},0)),"-",MAX(Sheet6!L$1:L1187)+1)</f>
        <v>483</v>
      </c>
      <c r="M1188" t="str">
        <f>IF(ISNA(MATCH(Sheet1!F1188,{"failed","canceled"},0)),"-",MAX(Sheet6!M$1:M1187)+1)</f>
        <v>-</v>
      </c>
    </row>
    <row r="1189" spans="1:13" ht="16" x14ac:dyDescent="0.2">
      <c r="A1189" s="16" t="str">
        <f>IFERROR(INDEX(Sheet1!F:F,MATCH(ROWS($1:1188),$L:$L,0)),"")</f>
        <v>successful</v>
      </c>
      <c r="B1189" s="15">
        <f>IFERROR(INDEX(Sheet1!L:L,MATCH(ROWS($1:1188),$L:$L,0)),"")</f>
        <v>167</v>
      </c>
      <c r="D1189" s="17" t="str">
        <f>IFERROR(INDEX(Sheet1!F:F,MATCH(ROWS($1:1188),$M:$M,0)),"")</f>
        <v>failed</v>
      </c>
      <c r="E1189">
        <f>IFERROR(INDEX(Sheet1!L:L,MATCH(ROWS($1:1188),$M:$M,0)),"")</f>
        <v>2</v>
      </c>
      <c r="L1189">
        <f>IF(ISNA(MATCH(Sheet1!F1189,{"successful"},0)),"-",MAX(Sheet6!L$1:L1188)+1)</f>
        <v>484</v>
      </c>
      <c r="M1189" t="str">
        <f>IF(ISNA(MATCH(Sheet1!F1189,{"failed","canceled"},0)),"-",MAX(Sheet6!M$1:M1188)+1)</f>
        <v>-</v>
      </c>
    </row>
    <row r="1190" spans="1:13" ht="16" x14ac:dyDescent="0.2">
      <c r="A1190" s="16" t="str">
        <f>IFERROR(INDEX(Sheet1!F:F,MATCH(ROWS($1:1189),$L:$L,0)),"")</f>
        <v>successful</v>
      </c>
      <c r="B1190" s="15">
        <f>IFERROR(INDEX(Sheet1!L:L,MATCH(ROWS($1:1189),$L:$L,0)),"")</f>
        <v>73</v>
      </c>
      <c r="D1190" s="17" t="str">
        <f>IFERROR(INDEX(Sheet1!F:F,MATCH(ROWS($1:1189),$M:$M,0)),"")</f>
        <v>failed</v>
      </c>
      <c r="E1190">
        <f>IFERROR(INDEX(Sheet1!L:L,MATCH(ROWS($1:1189),$M:$M,0)),"")</f>
        <v>2</v>
      </c>
      <c r="L1190">
        <f>IF(ISNA(MATCH(Sheet1!F1190,{"successful"},0)),"-",MAX(Sheet6!L$1:L1189)+1)</f>
        <v>485</v>
      </c>
      <c r="M1190" t="str">
        <f>IF(ISNA(MATCH(Sheet1!F1190,{"failed","canceled"},0)),"-",MAX(Sheet6!M$1:M1189)+1)</f>
        <v>-</v>
      </c>
    </row>
    <row r="1191" spans="1:13" ht="16" x14ac:dyDescent="0.2">
      <c r="A1191" s="16" t="str">
        <f>IFERROR(INDEX(Sheet1!F:F,MATCH(ROWS($1:1190),$L:$L,0)),"")</f>
        <v>successful</v>
      </c>
      <c r="B1191" s="15">
        <f>IFERROR(INDEX(Sheet1!L:L,MATCH(ROWS($1:1190),$L:$L,0)),"")</f>
        <v>75</v>
      </c>
      <c r="D1191" s="17" t="str">
        <f>IFERROR(INDEX(Sheet1!F:F,MATCH(ROWS($1:1190),$M:$M,0)),"")</f>
        <v>failed</v>
      </c>
      <c r="E1191">
        <f>IFERROR(INDEX(Sheet1!L:L,MATCH(ROWS($1:1190),$M:$M,0)),"")</f>
        <v>2</v>
      </c>
      <c r="L1191">
        <f>IF(ISNA(MATCH(Sheet1!F1191,{"successful"},0)),"-",MAX(Sheet6!L$1:L1190)+1)</f>
        <v>486</v>
      </c>
      <c r="M1191" t="str">
        <f>IF(ISNA(MATCH(Sheet1!F1191,{"failed","canceled"},0)),"-",MAX(Sheet6!M$1:M1190)+1)</f>
        <v>-</v>
      </c>
    </row>
    <row r="1192" spans="1:13" ht="16" x14ac:dyDescent="0.2">
      <c r="A1192" s="16" t="str">
        <f>IFERROR(INDEX(Sheet1!F:F,MATCH(ROWS($1:1191),$L:$L,0)),"")</f>
        <v>successful</v>
      </c>
      <c r="B1192" s="15">
        <f>IFERROR(INDEX(Sheet1!L:L,MATCH(ROWS($1:1191),$L:$L,0)),"")</f>
        <v>614</v>
      </c>
      <c r="D1192" s="17" t="str">
        <f>IFERROR(INDEX(Sheet1!F:F,MATCH(ROWS($1:1191),$M:$M,0)),"")</f>
        <v>failed</v>
      </c>
      <c r="E1192">
        <f>IFERROR(INDEX(Sheet1!L:L,MATCH(ROWS($1:1191),$M:$M,0)),"")</f>
        <v>0</v>
      </c>
      <c r="L1192">
        <f>IF(ISNA(MATCH(Sheet1!F1192,{"successful"},0)),"-",MAX(Sheet6!L$1:L1191)+1)</f>
        <v>487</v>
      </c>
      <c r="M1192" t="str">
        <f>IF(ISNA(MATCH(Sheet1!F1192,{"failed","canceled"},0)),"-",MAX(Sheet6!M$1:M1191)+1)</f>
        <v>-</v>
      </c>
    </row>
    <row r="1193" spans="1:13" ht="16" x14ac:dyDescent="0.2">
      <c r="A1193" s="16" t="str">
        <f>IFERROR(INDEX(Sheet1!F:F,MATCH(ROWS($1:1192),$L:$L,0)),"")</f>
        <v>successful</v>
      </c>
      <c r="B1193" s="15">
        <f>IFERROR(INDEX(Sheet1!L:L,MATCH(ROWS($1:1192),$L:$L,0)),"")</f>
        <v>107</v>
      </c>
      <c r="D1193" s="17" t="str">
        <f>IFERROR(INDEX(Sheet1!F:F,MATCH(ROWS($1:1192),$M:$M,0)),"")</f>
        <v>failed</v>
      </c>
      <c r="E1193">
        <f>IFERROR(INDEX(Sheet1!L:L,MATCH(ROWS($1:1192),$M:$M,0)),"")</f>
        <v>2</v>
      </c>
      <c r="L1193">
        <f>IF(ISNA(MATCH(Sheet1!F1193,{"successful"},0)),"-",MAX(Sheet6!L$1:L1192)+1)</f>
        <v>488</v>
      </c>
      <c r="M1193" t="str">
        <f>IF(ISNA(MATCH(Sheet1!F1193,{"failed","canceled"},0)),"-",MAX(Sheet6!M$1:M1192)+1)</f>
        <v>-</v>
      </c>
    </row>
    <row r="1194" spans="1:13" ht="16" x14ac:dyDescent="0.2">
      <c r="A1194" s="16" t="str">
        <f>IFERROR(INDEX(Sheet1!F:F,MATCH(ROWS($1:1193),$L:$L,0)),"")</f>
        <v>successful</v>
      </c>
      <c r="B1194" s="15">
        <f>IFERROR(INDEX(Sheet1!L:L,MATCH(ROWS($1:1193),$L:$L,0)),"")</f>
        <v>1224</v>
      </c>
      <c r="D1194" s="17" t="str">
        <f>IFERROR(INDEX(Sheet1!F:F,MATCH(ROWS($1:1193),$M:$M,0)),"")</f>
        <v>failed</v>
      </c>
      <c r="E1194">
        <f>IFERROR(INDEX(Sheet1!L:L,MATCH(ROWS($1:1193),$M:$M,0)),"")</f>
        <v>4</v>
      </c>
      <c r="L1194">
        <f>IF(ISNA(MATCH(Sheet1!F1194,{"successful"},0)),"-",MAX(Sheet6!L$1:L1193)+1)</f>
        <v>489</v>
      </c>
      <c r="M1194" t="str">
        <f>IF(ISNA(MATCH(Sheet1!F1194,{"failed","canceled"},0)),"-",MAX(Sheet6!M$1:M1193)+1)</f>
        <v>-</v>
      </c>
    </row>
    <row r="1195" spans="1:13" ht="16" x14ac:dyDescent="0.2">
      <c r="A1195" s="16" t="str">
        <f>IFERROR(INDEX(Sheet1!F:F,MATCH(ROWS($1:1194),$L:$L,0)),"")</f>
        <v>successful</v>
      </c>
      <c r="B1195" s="15">
        <f>IFERROR(INDEX(Sheet1!L:L,MATCH(ROWS($1:1194),$L:$L,0)),"")</f>
        <v>104</v>
      </c>
      <c r="D1195" s="17" t="str">
        <f>IFERROR(INDEX(Sheet1!F:F,MATCH(ROWS($1:1194),$M:$M,0)),"")</f>
        <v>failed</v>
      </c>
      <c r="E1195">
        <f>IFERROR(INDEX(Sheet1!L:L,MATCH(ROWS($1:1194),$M:$M,0)),"")</f>
        <v>2</v>
      </c>
      <c r="L1195">
        <f>IF(ISNA(MATCH(Sheet1!F1195,{"successful"},0)),"-",MAX(Sheet6!L$1:L1194)+1)</f>
        <v>490</v>
      </c>
      <c r="M1195" t="str">
        <f>IF(ISNA(MATCH(Sheet1!F1195,{"failed","canceled"},0)),"-",MAX(Sheet6!M$1:M1194)+1)</f>
        <v>-</v>
      </c>
    </row>
    <row r="1196" spans="1:13" ht="16" x14ac:dyDescent="0.2">
      <c r="A1196" s="16" t="str">
        <f>IFERROR(INDEX(Sheet1!F:F,MATCH(ROWS($1:1195),$L:$L,0)),"")</f>
        <v>successful</v>
      </c>
      <c r="B1196" s="15">
        <f>IFERROR(INDEX(Sheet1!L:L,MATCH(ROWS($1:1195),$L:$L,0)),"")</f>
        <v>79</v>
      </c>
      <c r="D1196" s="17" t="str">
        <f>IFERROR(INDEX(Sheet1!F:F,MATCH(ROWS($1:1195),$M:$M,0)),"")</f>
        <v>failed</v>
      </c>
      <c r="E1196">
        <f>IFERROR(INDEX(Sheet1!L:L,MATCH(ROWS($1:1195),$M:$M,0)),"")</f>
        <v>0</v>
      </c>
      <c r="L1196">
        <f>IF(ISNA(MATCH(Sheet1!F1196,{"successful"},0)),"-",MAX(Sheet6!L$1:L1195)+1)</f>
        <v>491</v>
      </c>
      <c r="M1196" t="str">
        <f>IF(ISNA(MATCH(Sheet1!F1196,{"failed","canceled"},0)),"-",MAX(Sheet6!M$1:M1195)+1)</f>
        <v>-</v>
      </c>
    </row>
    <row r="1197" spans="1:13" ht="16" x14ac:dyDescent="0.2">
      <c r="A1197" s="16" t="str">
        <f>IFERROR(INDEX(Sheet1!F:F,MATCH(ROWS($1:1196),$L:$L,0)),"")</f>
        <v>successful</v>
      </c>
      <c r="B1197" s="15">
        <f>IFERROR(INDEX(Sheet1!L:L,MATCH(ROWS($1:1196),$L:$L,0)),"")</f>
        <v>157</v>
      </c>
      <c r="D1197" s="17" t="str">
        <f>IFERROR(INDEX(Sheet1!F:F,MATCH(ROWS($1:1196),$M:$M,0)),"")</f>
        <v>failed</v>
      </c>
      <c r="E1197">
        <f>IFERROR(INDEX(Sheet1!L:L,MATCH(ROWS($1:1196),$M:$M,0)),"")</f>
        <v>1</v>
      </c>
      <c r="L1197">
        <f>IF(ISNA(MATCH(Sheet1!F1197,{"successful"},0)),"-",MAX(Sheet6!L$1:L1196)+1)</f>
        <v>492</v>
      </c>
      <c r="M1197" t="str">
        <f>IF(ISNA(MATCH(Sheet1!F1197,{"failed","canceled"},0)),"-",MAX(Sheet6!M$1:M1196)+1)</f>
        <v>-</v>
      </c>
    </row>
    <row r="1198" spans="1:13" ht="16" x14ac:dyDescent="0.2">
      <c r="A1198" s="16" t="str">
        <f>IFERROR(INDEX(Sheet1!F:F,MATCH(ROWS($1:1197),$L:$L,0)),"")</f>
        <v>successful</v>
      </c>
      <c r="B1198" s="15">
        <f>IFERROR(INDEX(Sheet1!L:L,MATCH(ROWS($1:1197),$L:$L,0)),"")</f>
        <v>50</v>
      </c>
      <c r="D1198" s="17" t="str">
        <f>IFERROR(INDEX(Sheet1!F:F,MATCH(ROWS($1:1197),$M:$M,0)),"")</f>
        <v>failed</v>
      </c>
      <c r="E1198">
        <f>IFERROR(INDEX(Sheet1!L:L,MATCH(ROWS($1:1197),$M:$M,0)),"")</f>
        <v>0</v>
      </c>
      <c r="L1198">
        <f>IF(ISNA(MATCH(Sheet1!F1198,{"successful"},0)),"-",MAX(Sheet6!L$1:L1197)+1)</f>
        <v>493</v>
      </c>
      <c r="M1198" t="str">
        <f>IF(ISNA(MATCH(Sheet1!F1198,{"failed","canceled"},0)),"-",MAX(Sheet6!M$1:M1197)+1)</f>
        <v>-</v>
      </c>
    </row>
    <row r="1199" spans="1:13" ht="16" x14ac:dyDescent="0.2">
      <c r="A1199" s="16" t="str">
        <f>IFERROR(INDEX(Sheet1!F:F,MATCH(ROWS($1:1198),$L:$L,0)),"")</f>
        <v>successful</v>
      </c>
      <c r="B1199" s="15">
        <f>IFERROR(INDEX(Sheet1!L:L,MATCH(ROWS($1:1198),$L:$L,0)),"")</f>
        <v>64</v>
      </c>
      <c r="D1199" s="17" t="str">
        <f>IFERROR(INDEX(Sheet1!F:F,MATCH(ROWS($1:1198),$M:$M,0)),"")</f>
        <v>failed</v>
      </c>
      <c r="E1199">
        <f>IFERROR(INDEX(Sheet1!L:L,MATCH(ROWS($1:1198),$M:$M,0)),"")</f>
        <v>2</v>
      </c>
      <c r="L1199">
        <f>IF(ISNA(MATCH(Sheet1!F1199,{"successful"},0)),"-",MAX(Sheet6!L$1:L1198)+1)</f>
        <v>494</v>
      </c>
      <c r="M1199" t="str">
        <f>IF(ISNA(MATCH(Sheet1!F1199,{"failed","canceled"},0)),"-",MAX(Sheet6!M$1:M1198)+1)</f>
        <v>-</v>
      </c>
    </row>
    <row r="1200" spans="1:13" ht="16" x14ac:dyDescent="0.2">
      <c r="A1200" s="16" t="str">
        <f>IFERROR(INDEX(Sheet1!F:F,MATCH(ROWS($1:1199),$L:$L,0)),"")</f>
        <v>successful</v>
      </c>
      <c r="B1200" s="15">
        <f>IFERROR(INDEX(Sheet1!L:L,MATCH(ROWS($1:1199),$L:$L,0)),"")</f>
        <v>200</v>
      </c>
      <c r="D1200" s="17" t="str">
        <f>IFERROR(INDEX(Sheet1!F:F,MATCH(ROWS($1:1199),$M:$M,0)),"")</f>
        <v>failed</v>
      </c>
      <c r="E1200">
        <f>IFERROR(INDEX(Sheet1!L:L,MATCH(ROWS($1:1199),$M:$M,0)),"")</f>
        <v>7</v>
      </c>
      <c r="L1200">
        <f>IF(ISNA(MATCH(Sheet1!F1200,{"successful"},0)),"-",MAX(Sheet6!L$1:L1199)+1)</f>
        <v>495</v>
      </c>
      <c r="M1200" t="str">
        <f>IF(ISNA(MATCH(Sheet1!F1200,{"failed","canceled"},0)),"-",MAX(Sheet6!M$1:M1199)+1)</f>
        <v>-</v>
      </c>
    </row>
    <row r="1201" spans="1:13" ht="16" x14ac:dyDescent="0.2">
      <c r="A1201" s="16" t="str">
        <f>IFERROR(INDEX(Sheet1!F:F,MATCH(ROWS($1:1200),$L:$L,0)),"")</f>
        <v>successful</v>
      </c>
      <c r="B1201" s="15">
        <f>IFERROR(INDEX(Sheet1!L:L,MATCH(ROWS($1:1200),$L:$L,0)),"")</f>
        <v>22</v>
      </c>
      <c r="D1201" s="17" t="str">
        <f>IFERROR(INDEX(Sheet1!F:F,MATCH(ROWS($1:1200),$M:$M,0)),"")</f>
        <v>failed</v>
      </c>
      <c r="E1201">
        <f>IFERROR(INDEX(Sheet1!L:L,MATCH(ROWS($1:1200),$M:$M,0)),"")</f>
        <v>5</v>
      </c>
      <c r="L1201">
        <f>IF(ISNA(MATCH(Sheet1!F1201,{"successful"},0)),"-",MAX(Sheet6!L$1:L1200)+1)</f>
        <v>496</v>
      </c>
      <c r="M1201" t="str">
        <f>IF(ISNA(MATCH(Sheet1!F1201,{"failed","canceled"},0)),"-",MAX(Sheet6!M$1:M1200)+1)</f>
        <v>-</v>
      </c>
    </row>
    <row r="1202" spans="1:13" ht="16" x14ac:dyDescent="0.2">
      <c r="A1202" s="16" t="str">
        <f>IFERROR(INDEX(Sheet1!F:F,MATCH(ROWS($1:1201),$L:$L,0)),"")</f>
        <v>successful</v>
      </c>
      <c r="B1202" s="15">
        <f>IFERROR(INDEX(Sheet1!L:L,MATCH(ROWS($1:1201),$L:$L,0)),"")</f>
        <v>163</v>
      </c>
      <c r="D1202" s="17" t="str">
        <f>IFERROR(INDEX(Sheet1!F:F,MATCH(ROWS($1:1201),$M:$M,0)),"")</f>
        <v>failed</v>
      </c>
      <c r="E1202">
        <f>IFERROR(INDEX(Sheet1!L:L,MATCH(ROWS($1:1201),$M:$M,0)),"")</f>
        <v>0</v>
      </c>
      <c r="L1202">
        <f>IF(ISNA(MATCH(Sheet1!F1202,{"successful"},0)),"-",MAX(Sheet6!L$1:L1201)+1)</f>
        <v>497</v>
      </c>
      <c r="M1202" t="str">
        <f>IF(ISNA(MATCH(Sheet1!F1202,{"failed","canceled"},0)),"-",MAX(Sheet6!M$1:M1201)+1)</f>
        <v>-</v>
      </c>
    </row>
    <row r="1203" spans="1:13" ht="16" x14ac:dyDescent="0.2">
      <c r="A1203" s="16" t="str">
        <f>IFERROR(INDEX(Sheet1!F:F,MATCH(ROWS($1:1202),$L:$L,0)),"")</f>
        <v>successful</v>
      </c>
      <c r="B1203" s="15">
        <f>IFERROR(INDEX(Sheet1!L:L,MATCH(ROWS($1:1202),$L:$L,0)),"")</f>
        <v>77</v>
      </c>
      <c r="D1203" s="17" t="str">
        <f>IFERROR(INDEX(Sheet1!F:F,MATCH(ROWS($1:1202),$M:$M,0)),"")</f>
        <v>failed</v>
      </c>
      <c r="E1203">
        <f>IFERROR(INDEX(Sheet1!L:L,MATCH(ROWS($1:1202),$M:$M,0)),"")</f>
        <v>0</v>
      </c>
      <c r="L1203">
        <f>IF(ISNA(MATCH(Sheet1!F1203,{"successful"},0)),"-",MAX(Sheet6!L$1:L1202)+1)</f>
        <v>498</v>
      </c>
      <c r="M1203" t="str">
        <f>IF(ISNA(MATCH(Sheet1!F1203,{"failed","canceled"},0)),"-",MAX(Sheet6!M$1:M1202)+1)</f>
        <v>-</v>
      </c>
    </row>
    <row r="1204" spans="1:13" ht="16" x14ac:dyDescent="0.2">
      <c r="A1204" s="16" t="str">
        <f>IFERROR(INDEX(Sheet1!F:F,MATCH(ROWS($1:1203),$L:$L,0)),"")</f>
        <v>successful</v>
      </c>
      <c r="B1204" s="15">
        <f>IFERROR(INDEX(Sheet1!L:L,MATCH(ROWS($1:1203),$L:$L,0)),"")</f>
        <v>89</v>
      </c>
      <c r="D1204" s="17" t="str">
        <f>IFERROR(INDEX(Sheet1!F:F,MATCH(ROWS($1:1203),$M:$M,0)),"")</f>
        <v>failed</v>
      </c>
      <c r="E1204">
        <f>IFERROR(INDEX(Sheet1!L:L,MATCH(ROWS($1:1203),$M:$M,0)),"")</f>
        <v>0</v>
      </c>
      <c r="L1204">
        <f>IF(ISNA(MATCH(Sheet1!F1204,{"successful"},0)),"-",MAX(Sheet6!L$1:L1203)+1)</f>
        <v>499</v>
      </c>
      <c r="M1204" t="str">
        <f>IF(ISNA(MATCH(Sheet1!F1204,{"failed","canceled"},0)),"-",MAX(Sheet6!M$1:M1203)+1)</f>
        <v>-</v>
      </c>
    </row>
    <row r="1205" spans="1:13" ht="16" x14ac:dyDescent="0.2">
      <c r="A1205" s="16" t="str">
        <f>IFERROR(INDEX(Sheet1!F:F,MATCH(ROWS($1:1204),$L:$L,0)),"")</f>
        <v>successful</v>
      </c>
      <c r="B1205" s="15">
        <f>IFERROR(INDEX(Sheet1!L:L,MATCH(ROWS($1:1204),$L:$L,0)),"")</f>
        <v>3355</v>
      </c>
      <c r="D1205" s="17" t="str">
        <f>IFERROR(INDEX(Sheet1!F:F,MATCH(ROWS($1:1204),$M:$M,0)),"")</f>
        <v>failed</v>
      </c>
      <c r="E1205">
        <f>IFERROR(INDEX(Sheet1!L:L,MATCH(ROWS($1:1204),$M:$M,0)),"")</f>
        <v>2</v>
      </c>
      <c r="L1205">
        <f>IF(ISNA(MATCH(Sheet1!F1205,{"successful"},0)),"-",MAX(Sheet6!L$1:L1204)+1)</f>
        <v>500</v>
      </c>
      <c r="M1205" t="str">
        <f>IF(ISNA(MATCH(Sheet1!F1205,{"failed","canceled"},0)),"-",MAX(Sheet6!M$1:M1204)+1)</f>
        <v>-</v>
      </c>
    </row>
    <row r="1206" spans="1:13" ht="16" x14ac:dyDescent="0.2">
      <c r="A1206" s="16" t="str">
        <f>IFERROR(INDEX(Sheet1!F:F,MATCH(ROWS($1:1205),$L:$L,0)),"")</f>
        <v>successful</v>
      </c>
      <c r="B1206" s="15">
        <f>IFERROR(INDEX(Sheet1!L:L,MATCH(ROWS($1:1205),$L:$L,0)),"")</f>
        <v>537</v>
      </c>
      <c r="D1206" s="17" t="str">
        <f>IFERROR(INDEX(Sheet1!F:F,MATCH(ROWS($1:1205),$M:$M,0)),"")</f>
        <v>failed</v>
      </c>
      <c r="E1206">
        <f>IFERROR(INDEX(Sheet1!L:L,MATCH(ROWS($1:1205),$M:$M,0)),"")</f>
        <v>0</v>
      </c>
      <c r="L1206">
        <f>IF(ISNA(MATCH(Sheet1!F1206,{"successful"},0)),"-",MAX(Sheet6!L$1:L1205)+1)</f>
        <v>501</v>
      </c>
      <c r="M1206" t="str">
        <f>IF(ISNA(MATCH(Sheet1!F1206,{"failed","canceled"},0)),"-",MAX(Sheet6!M$1:M1205)+1)</f>
        <v>-</v>
      </c>
    </row>
    <row r="1207" spans="1:13" ht="16" x14ac:dyDescent="0.2">
      <c r="A1207" s="16" t="str">
        <f>IFERROR(INDEX(Sheet1!F:F,MATCH(ROWS($1:1206),$L:$L,0)),"")</f>
        <v>successful</v>
      </c>
      <c r="B1207" s="15">
        <f>IFERROR(INDEX(Sheet1!L:L,MATCH(ROWS($1:1206),$L:$L,0)),"")</f>
        <v>125</v>
      </c>
      <c r="D1207" s="17" t="str">
        <f>IFERROR(INDEX(Sheet1!F:F,MATCH(ROWS($1:1206),$M:$M,0)),"")</f>
        <v>failed</v>
      </c>
      <c r="E1207">
        <f>IFERROR(INDEX(Sheet1!L:L,MATCH(ROWS($1:1206),$M:$M,0)),"")</f>
        <v>0</v>
      </c>
      <c r="L1207">
        <f>IF(ISNA(MATCH(Sheet1!F1207,{"successful"},0)),"-",MAX(Sheet6!L$1:L1206)+1)</f>
        <v>502</v>
      </c>
      <c r="M1207" t="str">
        <f>IF(ISNA(MATCH(Sheet1!F1207,{"failed","canceled"},0)),"-",MAX(Sheet6!M$1:M1206)+1)</f>
        <v>-</v>
      </c>
    </row>
    <row r="1208" spans="1:13" ht="16" x14ac:dyDescent="0.2">
      <c r="A1208" s="16" t="str">
        <f>IFERROR(INDEX(Sheet1!F:F,MATCH(ROWS($1:1207),$L:$L,0)),"")</f>
        <v>successful</v>
      </c>
      <c r="B1208" s="15">
        <f>IFERROR(INDEX(Sheet1!L:L,MATCH(ROWS($1:1207),$L:$L,0)),"")</f>
        <v>163</v>
      </c>
      <c r="D1208" s="17" t="str">
        <f>IFERROR(INDEX(Sheet1!F:F,MATCH(ROWS($1:1207),$M:$M,0)),"")</f>
        <v>failed</v>
      </c>
      <c r="E1208">
        <f>IFERROR(INDEX(Sheet1!L:L,MATCH(ROWS($1:1207),$M:$M,0)),"")</f>
        <v>28</v>
      </c>
      <c r="L1208">
        <f>IF(ISNA(MATCH(Sheet1!F1208,{"successful"},0)),"-",MAX(Sheet6!L$1:L1207)+1)</f>
        <v>503</v>
      </c>
      <c r="M1208" t="str">
        <f>IF(ISNA(MATCH(Sheet1!F1208,{"failed","canceled"},0)),"-",MAX(Sheet6!M$1:M1207)+1)</f>
        <v>-</v>
      </c>
    </row>
    <row r="1209" spans="1:13" ht="16" x14ac:dyDescent="0.2">
      <c r="A1209" s="16" t="str">
        <f>IFERROR(INDEX(Sheet1!F:F,MATCH(ROWS($1:1208),$L:$L,0)),"")</f>
        <v>successful</v>
      </c>
      <c r="B1209" s="15">
        <f>IFERROR(INDEX(Sheet1!L:L,MATCH(ROWS($1:1208),$L:$L,0)),"")</f>
        <v>283</v>
      </c>
      <c r="D1209" s="17" t="str">
        <f>IFERROR(INDEX(Sheet1!F:F,MATCH(ROWS($1:1208),$M:$M,0)),"")</f>
        <v>failed</v>
      </c>
      <c r="E1209">
        <f>IFERROR(INDEX(Sheet1!L:L,MATCH(ROWS($1:1208),$M:$M,0)),"")</f>
        <v>2</v>
      </c>
      <c r="L1209">
        <f>IF(ISNA(MATCH(Sheet1!F1209,{"successful"},0)),"-",MAX(Sheet6!L$1:L1208)+1)</f>
        <v>504</v>
      </c>
      <c r="M1209" t="str">
        <f>IF(ISNA(MATCH(Sheet1!F1209,{"failed","canceled"},0)),"-",MAX(Sheet6!M$1:M1208)+1)</f>
        <v>-</v>
      </c>
    </row>
    <row r="1210" spans="1:13" ht="16" x14ac:dyDescent="0.2">
      <c r="A1210" s="16" t="str">
        <f>IFERROR(INDEX(Sheet1!F:F,MATCH(ROWS($1:1209),$L:$L,0)),"")</f>
        <v>successful</v>
      </c>
      <c r="B1210" s="15">
        <f>IFERROR(INDEX(Sheet1!L:L,MATCH(ROWS($1:1209),$L:$L,0)),"")</f>
        <v>352</v>
      </c>
      <c r="D1210" s="17" t="str">
        <f>IFERROR(INDEX(Sheet1!F:F,MATCH(ROWS($1:1209),$M:$M,0)),"")</f>
        <v>failed</v>
      </c>
      <c r="E1210">
        <f>IFERROR(INDEX(Sheet1!L:L,MATCH(ROWS($1:1209),$M:$M,0)),"")</f>
        <v>0</v>
      </c>
      <c r="L1210">
        <f>IF(ISNA(MATCH(Sheet1!F1210,{"successful"},0)),"-",MAX(Sheet6!L$1:L1209)+1)</f>
        <v>505</v>
      </c>
      <c r="M1210" t="str">
        <f>IF(ISNA(MATCH(Sheet1!F1210,{"failed","canceled"},0)),"-",MAX(Sheet6!M$1:M1209)+1)</f>
        <v>-</v>
      </c>
    </row>
    <row r="1211" spans="1:13" ht="16" x14ac:dyDescent="0.2">
      <c r="A1211" s="16" t="str">
        <f>IFERROR(INDEX(Sheet1!F:F,MATCH(ROWS($1:1210),$L:$L,0)),"")</f>
        <v>successful</v>
      </c>
      <c r="B1211" s="15">
        <f>IFERROR(INDEX(Sheet1!L:L,MATCH(ROWS($1:1210),$L:$L,0)),"")</f>
        <v>94</v>
      </c>
      <c r="D1211" s="17" t="str">
        <f>IFERROR(INDEX(Sheet1!F:F,MATCH(ROWS($1:1210),$M:$M,0)),"")</f>
        <v>failed</v>
      </c>
      <c r="E1211">
        <f>IFERROR(INDEX(Sheet1!L:L,MATCH(ROWS($1:1210),$M:$M,0)),"")</f>
        <v>0</v>
      </c>
      <c r="L1211">
        <f>IF(ISNA(MATCH(Sheet1!F1211,{"successful"},0)),"-",MAX(Sheet6!L$1:L1210)+1)</f>
        <v>506</v>
      </c>
      <c r="M1211" t="str">
        <f>IF(ISNA(MATCH(Sheet1!F1211,{"failed","canceled"},0)),"-",MAX(Sheet6!M$1:M1210)+1)</f>
        <v>-</v>
      </c>
    </row>
    <row r="1212" spans="1:13" ht="16" x14ac:dyDescent="0.2">
      <c r="A1212" s="16" t="str">
        <f>IFERROR(INDEX(Sheet1!F:F,MATCH(ROWS($1:1211),$L:$L,0)),"")</f>
        <v>successful</v>
      </c>
      <c r="B1212" s="15">
        <f>IFERROR(INDEX(Sheet1!L:L,MATCH(ROWS($1:1211),$L:$L,0)),"")</f>
        <v>67</v>
      </c>
      <c r="D1212" s="17" t="str">
        <f>IFERROR(INDEX(Sheet1!F:F,MATCH(ROWS($1:1211),$M:$M,0)),"")</f>
        <v>failed</v>
      </c>
      <c r="E1212">
        <f>IFERROR(INDEX(Sheet1!L:L,MATCH(ROWS($1:1211),$M:$M,0)),"")</f>
        <v>0</v>
      </c>
      <c r="L1212">
        <f>IF(ISNA(MATCH(Sheet1!F1212,{"successful"},0)),"-",MAX(Sheet6!L$1:L1211)+1)</f>
        <v>507</v>
      </c>
      <c r="M1212" t="str">
        <f>IF(ISNA(MATCH(Sheet1!F1212,{"failed","canceled"},0)),"-",MAX(Sheet6!M$1:M1211)+1)</f>
        <v>-</v>
      </c>
    </row>
    <row r="1213" spans="1:13" ht="16" x14ac:dyDescent="0.2">
      <c r="A1213" s="16" t="str">
        <f>IFERROR(INDEX(Sheet1!F:F,MATCH(ROWS($1:1212),$L:$L,0)),"")</f>
        <v>successful</v>
      </c>
      <c r="B1213" s="15">
        <f>IFERROR(INDEX(Sheet1!L:L,MATCH(ROWS($1:1212),$L:$L,0)),"")</f>
        <v>221</v>
      </c>
      <c r="D1213" s="17" t="str">
        <f>IFERROR(INDEX(Sheet1!F:F,MATCH(ROWS($1:1212),$M:$M,0)),"")</f>
        <v>failed</v>
      </c>
      <c r="E1213">
        <f>IFERROR(INDEX(Sheet1!L:L,MATCH(ROWS($1:1212),$M:$M,0)),"")</f>
        <v>4</v>
      </c>
      <c r="L1213">
        <f>IF(ISNA(MATCH(Sheet1!F1213,{"successful"},0)),"-",MAX(Sheet6!L$1:L1212)+1)</f>
        <v>508</v>
      </c>
      <c r="M1213" t="str">
        <f>IF(ISNA(MATCH(Sheet1!F1213,{"failed","canceled"},0)),"-",MAX(Sheet6!M$1:M1212)+1)</f>
        <v>-</v>
      </c>
    </row>
    <row r="1214" spans="1:13" ht="16" x14ac:dyDescent="0.2">
      <c r="A1214" s="16" t="str">
        <f>IFERROR(INDEX(Sheet1!F:F,MATCH(ROWS($1:1213),$L:$L,0)),"")</f>
        <v>successful</v>
      </c>
      <c r="B1214" s="15">
        <f>IFERROR(INDEX(Sheet1!L:L,MATCH(ROWS($1:1213),$L:$L,0)),"")</f>
        <v>2165</v>
      </c>
      <c r="D1214" s="17" t="str">
        <f>IFERROR(INDEX(Sheet1!F:F,MATCH(ROWS($1:1213),$M:$M,0)),"")</f>
        <v>failed</v>
      </c>
      <c r="E1214">
        <f>IFERROR(INDEX(Sheet1!L:L,MATCH(ROWS($1:1213),$M:$M,0)),"")</f>
        <v>12</v>
      </c>
      <c r="L1214">
        <f>IF(ISNA(MATCH(Sheet1!F1214,{"successful"},0)),"-",MAX(Sheet6!L$1:L1213)+1)</f>
        <v>509</v>
      </c>
      <c r="M1214" t="str">
        <f>IF(ISNA(MATCH(Sheet1!F1214,{"failed","canceled"},0)),"-",MAX(Sheet6!M$1:M1213)+1)</f>
        <v>-</v>
      </c>
    </row>
    <row r="1215" spans="1:13" ht="16" x14ac:dyDescent="0.2">
      <c r="A1215" s="16" t="str">
        <f>IFERROR(INDEX(Sheet1!F:F,MATCH(ROWS($1:1214),$L:$L,0)),"")</f>
        <v>successful</v>
      </c>
      <c r="B1215" s="15">
        <f>IFERROR(INDEX(Sheet1!L:L,MATCH(ROWS($1:1214),$L:$L,0)),"")</f>
        <v>179</v>
      </c>
      <c r="D1215" s="17" t="str">
        <f>IFERROR(INDEX(Sheet1!F:F,MATCH(ROWS($1:1214),$M:$M,0)),"")</f>
        <v>failed</v>
      </c>
      <c r="E1215">
        <f>IFERROR(INDEX(Sheet1!L:L,MATCH(ROWS($1:1214),$M:$M,0)),"")</f>
        <v>0</v>
      </c>
      <c r="L1215">
        <f>IF(ISNA(MATCH(Sheet1!F1215,{"successful"},0)),"-",MAX(Sheet6!L$1:L1214)+1)</f>
        <v>510</v>
      </c>
      <c r="M1215" t="str">
        <f>IF(ISNA(MATCH(Sheet1!F1215,{"failed","canceled"},0)),"-",MAX(Sheet6!M$1:M1214)+1)</f>
        <v>-</v>
      </c>
    </row>
    <row r="1216" spans="1:13" ht="16" x14ac:dyDescent="0.2">
      <c r="A1216" s="16" t="str">
        <f>IFERROR(INDEX(Sheet1!F:F,MATCH(ROWS($1:1215),$L:$L,0)),"")</f>
        <v>successful</v>
      </c>
      <c r="B1216" s="15">
        <f>IFERROR(INDEX(Sheet1!L:L,MATCH(ROWS($1:1215),$L:$L,0)),"")</f>
        <v>123</v>
      </c>
      <c r="D1216" s="17" t="str">
        <f>IFERROR(INDEX(Sheet1!F:F,MATCH(ROWS($1:1215),$M:$M,0)),"")</f>
        <v>failed</v>
      </c>
      <c r="E1216">
        <f>IFERROR(INDEX(Sheet1!L:L,MATCH(ROWS($1:1215),$M:$M,0)),"")</f>
        <v>33</v>
      </c>
      <c r="L1216">
        <f>IF(ISNA(MATCH(Sheet1!F1216,{"successful"},0)),"-",MAX(Sheet6!L$1:L1215)+1)</f>
        <v>511</v>
      </c>
      <c r="M1216" t="str">
        <f>IF(ISNA(MATCH(Sheet1!F1216,{"failed","canceled"},0)),"-",MAX(Sheet6!M$1:M1215)+1)</f>
        <v>-</v>
      </c>
    </row>
    <row r="1217" spans="1:13" ht="16" x14ac:dyDescent="0.2">
      <c r="A1217" s="16" t="str">
        <f>IFERROR(INDEX(Sheet1!F:F,MATCH(ROWS($1:1216),$L:$L,0)),"")</f>
        <v>successful</v>
      </c>
      <c r="B1217" s="15">
        <f>IFERROR(INDEX(Sheet1!L:L,MATCH(ROWS($1:1216),$L:$L,0)),"")</f>
        <v>1104</v>
      </c>
      <c r="D1217" s="17" t="str">
        <f>IFERROR(INDEX(Sheet1!F:F,MATCH(ROWS($1:1216),$M:$M,0)),"")</f>
        <v>failed</v>
      </c>
      <c r="E1217">
        <f>IFERROR(INDEX(Sheet1!L:L,MATCH(ROWS($1:1216),$M:$M,0)),"")</f>
        <v>0</v>
      </c>
      <c r="L1217">
        <f>IF(ISNA(MATCH(Sheet1!F1217,{"successful"},0)),"-",MAX(Sheet6!L$1:L1216)+1)</f>
        <v>512</v>
      </c>
      <c r="M1217" t="str">
        <f>IF(ISNA(MATCH(Sheet1!F1217,{"failed","canceled"},0)),"-",MAX(Sheet6!M$1:M1216)+1)</f>
        <v>-</v>
      </c>
    </row>
    <row r="1218" spans="1:13" ht="16" x14ac:dyDescent="0.2">
      <c r="A1218" s="16" t="str">
        <f>IFERROR(INDEX(Sheet1!F:F,MATCH(ROWS($1:1217),$L:$L,0)),"")</f>
        <v>successful</v>
      </c>
      <c r="B1218" s="15">
        <f>IFERROR(INDEX(Sheet1!L:L,MATCH(ROWS($1:1217),$L:$L,0)),"")</f>
        <v>403</v>
      </c>
      <c r="D1218" s="17" t="str">
        <f>IFERROR(INDEX(Sheet1!F:F,MATCH(ROWS($1:1217),$M:$M,0)),"")</f>
        <v>failed</v>
      </c>
      <c r="E1218">
        <f>IFERROR(INDEX(Sheet1!L:L,MATCH(ROWS($1:1217),$M:$M,0)),"")</f>
        <v>4</v>
      </c>
      <c r="L1218">
        <f>IF(ISNA(MATCH(Sheet1!F1218,{"successful"},0)),"-",MAX(Sheet6!L$1:L1217)+1)</f>
        <v>513</v>
      </c>
      <c r="M1218" t="str">
        <f>IF(ISNA(MATCH(Sheet1!F1218,{"failed","canceled"},0)),"-",MAX(Sheet6!M$1:M1217)+1)</f>
        <v>-</v>
      </c>
    </row>
    <row r="1219" spans="1:13" ht="16" x14ac:dyDescent="0.2">
      <c r="A1219" s="16" t="str">
        <f>IFERROR(INDEX(Sheet1!F:F,MATCH(ROWS($1:1218),$L:$L,0)),"")</f>
        <v>successful</v>
      </c>
      <c r="B1219" s="15">
        <f>IFERROR(INDEX(Sheet1!L:L,MATCH(ROWS($1:1218),$L:$L,0)),"")</f>
        <v>109</v>
      </c>
      <c r="D1219" s="17" t="str">
        <f>IFERROR(INDEX(Sheet1!F:F,MATCH(ROWS($1:1218),$M:$M,0)),"")</f>
        <v>failed</v>
      </c>
      <c r="E1219">
        <f>IFERROR(INDEX(Sheet1!L:L,MATCH(ROWS($1:1218),$M:$M,0)),"")</f>
        <v>0</v>
      </c>
      <c r="L1219">
        <f>IF(ISNA(MATCH(Sheet1!F1219,{"successful"},0)),"-",MAX(Sheet6!L$1:L1218)+1)</f>
        <v>514</v>
      </c>
      <c r="M1219" t="str">
        <f>IF(ISNA(MATCH(Sheet1!F1219,{"failed","canceled"},0)),"-",MAX(Sheet6!M$1:M1218)+1)</f>
        <v>-</v>
      </c>
    </row>
    <row r="1220" spans="1:13" ht="16" x14ac:dyDescent="0.2">
      <c r="A1220" s="16" t="str">
        <f>IFERROR(INDEX(Sheet1!F:F,MATCH(ROWS($1:1219),$L:$L,0)),"")</f>
        <v>successful</v>
      </c>
      <c r="B1220" s="15">
        <f>IFERROR(INDEX(Sheet1!L:L,MATCH(ROWS($1:1219),$L:$L,0)),"")</f>
        <v>372</v>
      </c>
      <c r="D1220" s="17" t="str">
        <f>IFERROR(INDEX(Sheet1!F:F,MATCH(ROWS($1:1219),$M:$M,0)),"")</f>
        <v>canceled</v>
      </c>
      <c r="E1220">
        <f>IFERROR(INDEX(Sheet1!L:L,MATCH(ROWS($1:1219),$M:$M,0)),"")</f>
        <v>0</v>
      </c>
      <c r="L1220">
        <f>IF(ISNA(MATCH(Sheet1!F1220,{"successful"},0)),"-",MAX(Sheet6!L$1:L1219)+1)</f>
        <v>515</v>
      </c>
      <c r="M1220" t="str">
        <f>IF(ISNA(MATCH(Sheet1!F1220,{"failed","canceled"},0)),"-",MAX(Sheet6!M$1:M1219)+1)</f>
        <v>-</v>
      </c>
    </row>
    <row r="1221" spans="1:13" ht="16" x14ac:dyDescent="0.2">
      <c r="A1221" s="16" t="str">
        <f>IFERROR(INDEX(Sheet1!F:F,MATCH(ROWS($1:1220),$L:$L,0)),"")</f>
        <v>successful</v>
      </c>
      <c r="B1221" s="15">
        <f>IFERROR(INDEX(Sheet1!L:L,MATCH(ROWS($1:1220),$L:$L,0)),"")</f>
        <v>311</v>
      </c>
      <c r="D1221" s="17" t="str">
        <f>IFERROR(INDEX(Sheet1!F:F,MATCH(ROWS($1:1220),$M:$M,0)),"")</f>
        <v>canceled</v>
      </c>
      <c r="E1221">
        <f>IFERROR(INDEX(Sheet1!L:L,MATCH(ROWS($1:1220),$M:$M,0)),"")</f>
        <v>3</v>
      </c>
      <c r="L1221">
        <f>IF(ISNA(MATCH(Sheet1!F1221,{"successful"},0)),"-",MAX(Sheet6!L$1:L1220)+1)</f>
        <v>516</v>
      </c>
      <c r="M1221" t="str">
        <f>IF(ISNA(MATCH(Sheet1!F1221,{"failed","canceled"},0)),"-",MAX(Sheet6!M$1:M1220)+1)</f>
        <v>-</v>
      </c>
    </row>
    <row r="1222" spans="1:13" ht="16" x14ac:dyDescent="0.2">
      <c r="A1222" s="16" t="str">
        <f>IFERROR(INDEX(Sheet1!F:F,MATCH(ROWS($1:1221),$L:$L,0)),"")</f>
        <v>successful</v>
      </c>
      <c r="B1222" s="15">
        <f>IFERROR(INDEX(Sheet1!L:L,MATCH(ROWS($1:1221),$L:$L,0)),"")</f>
        <v>61</v>
      </c>
      <c r="D1222" s="17" t="str">
        <f>IFERROR(INDEX(Sheet1!F:F,MATCH(ROWS($1:1221),$M:$M,0)),"")</f>
        <v>canceled</v>
      </c>
      <c r="E1222">
        <f>IFERROR(INDEX(Sheet1!L:L,MATCH(ROWS($1:1221),$M:$M,0)),"")</f>
        <v>0</v>
      </c>
      <c r="L1222">
        <f>IF(ISNA(MATCH(Sheet1!F1222,{"successful"},0)),"-",MAX(Sheet6!L$1:L1221)+1)</f>
        <v>517</v>
      </c>
      <c r="M1222" t="str">
        <f>IF(ISNA(MATCH(Sheet1!F1222,{"failed","canceled"},0)),"-",MAX(Sheet6!M$1:M1221)+1)</f>
        <v>-</v>
      </c>
    </row>
    <row r="1223" spans="1:13" ht="16" x14ac:dyDescent="0.2">
      <c r="A1223" s="16" t="str">
        <f>IFERROR(INDEX(Sheet1!F:F,MATCH(ROWS($1:1222),$L:$L,0)),"")</f>
        <v>successful</v>
      </c>
      <c r="B1223" s="15">
        <f>IFERROR(INDEX(Sheet1!L:L,MATCH(ROWS($1:1222),$L:$L,0)),"")</f>
        <v>115</v>
      </c>
      <c r="D1223" s="17" t="str">
        <f>IFERROR(INDEX(Sheet1!F:F,MATCH(ROWS($1:1222),$M:$M,0)),"")</f>
        <v>canceled</v>
      </c>
      <c r="E1223">
        <f>IFERROR(INDEX(Sheet1!L:L,MATCH(ROWS($1:1222),$M:$M,0)),"")</f>
        <v>0</v>
      </c>
      <c r="L1223">
        <f>IF(ISNA(MATCH(Sheet1!F1223,{"successful"},0)),"-",MAX(Sheet6!L$1:L1222)+1)</f>
        <v>518</v>
      </c>
      <c r="M1223" t="str">
        <f>IF(ISNA(MATCH(Sheet1!F1223,{"failed","canceled"},0)),"-",MAX(Sheet6!M$1:M1222)+1)</f>
        <v>-</v>
      </c>
    </row>
    <row r="1224" spans="1:13" ht="16" x14ac:dyDescent="0.2">
      <c r="A1224" s="16" t="str">
        <f>IFERROR(INDEX(Sheet1!F:F,MATCH(ROWS($1:1223),$L:$L,0)),"")</f>
        <v>successful</v>
      </c>
      <c r="B1224" s="15">
        <f>IFERROR(INDEX(Sheet1!L:L,MATCH(ROWS($1:1223),$L:$L,0)),"")</f>
        <v>111</v>
      </c>
      <c r="D1224" s="17" t="str">
        <f>IFERROR(INDEX(Sheet1!F:F,MATCH(ROWS($1:1223),$M:$M,0)),"")</f>
        <v>canceled</v>
      </c>
      <c r="E1224">
        <f>IFERROR(INDEX(Sheet1!L:L,MATCH(ROWS($1:1223),$M:$M,0)),"")</f>
        <v>1</v>
      </c>
      <c r="L1224">
        <f>IF(ISNA(MATCH(Sheet1!F1224,{"successful"},0)),"-",MAX(Sheet6!L$1:L1223)+1)</f>
        <v>519</v>
      </c>
      <c r="M1224" t="str">
        <f>IF(ISNA(MATCH(Sheet1!F1224,{"failed","canceled"},0)),"-",MAX(Sheet6!M$1:M1223)+1)</f>
        <v>-</v>
      </c>
    </row>
    <row r="1225" spans="1:13" ht="16" x14ac:dyDescent="0.2">
      <c r="A1225" s="16" t="str">
        <f>IFERROR(INDEX(Sheet1!F:F,MATCH(ROWS($1:1224),$L:$L,0)),"")</f>
        <v>successful</v>
      </c>
      <c r="B1225" s="15">
        <f>IFERROR(INDEX(Sheet1!L:L,MATCH(ROWS($1:1224),$L:$L,0)),"")</f>
        <v>337</v>
      </c>
      <c r="D1225" s="17" t="str">
        <f>IFERROR(INDEX(Sheet1!F:F,MATCH(ROWS($1:1224),$M:$M,0)),"")</f>
        <v>canceled</v>
      </c>
      <c r="E1225">
        <f>IFERROR(INDEX(Sheet1!L:L,MATCH(ROWS($1:1224),$M:$M,0)),"")</f>
        <v>0</v>
      </c>
      <c r="L1225">
        <f>IF(ISNA(MATCH(Sheet1!F1225,{"successful"},0)),"-",MAX(Sheet6!L$1:L1224)+1)</f>
        <v>520</v>
      </c>
      <c r="M1225" t="str">
        <f>IF(ISNA(MATCH(Sheet1!F1225,{"failed","canceled"},0)),"-",MAX(Sheet6!M$1:M1224)+1)</f>
        <v>-</v>
      </c>
    </row>
    <row r="1226" spans="1:13" ht="16" x14ac:dyDescent="0.2">
      <c r="A1226" s="16" t="str">
        <f>IFERROR(INDEX(Sheet1!F:F,MATCH(ROWS($1:1225),$L:$L,0)),"")</f>
        <v>successful</v>
      </c>
      <c r="B1226" s="15">
        <f>IFERROR(INDEX(Sheet1!L:L,MATCH(ROWS($1:1225),$L:$L,0)),"")</f>
        <v>9</v>
      </c>
      <c r="D1226" s="17" t="str">
        <f>IFERROR(INDEX(Sheet1!F:F,MATCH(ROWS($1:1225),$M:$M,0)),"")</f>
        <v>canceled</v>
      </c>
      <c r="E1226">
        <f>IFERROR(INDEX(Sheet1!L:L,MATCH(ROWS($1:1225),$M:$M,0)),"")</f>
        <v>2</v>
      </c>
      <c r="L1226" t="str">
        <f>IF(ISNA(MATCH(Sheet1!F1226,{"successful"},0)),"-",MAX(Sheet6!L$1:L1225)+1)</f>
        <v>-</v>
      </c>
      <c r="M1226">
        <f>IF(ISNA(MATCH(Sheet1!F1226,{"failed","canceled"},0)),"-",MAX(Sheet6!M$1:M1225)+1)</f>
        <v>705</v>
      </c>
    </row>
    <row r="1227" spans="1:13" ht="16" x14ac:dyDescent="0.2">
      <c r="A1227" s="16" t="str">
        <f>IFERROR(INDEX(Sheet1!F:F,MATCH(ROWS($1:1226),$L:$L,0)),"")</f>
        <v>successful</v>
      </c>
      <c r="B1227" s="15">
        <f>IFERROR(INDEX(Sheet1!L:L,MATCH(ROWS($1:1226),$L:$L,0)),"")</f>
        <v>120</v>
      </c>
      <c r="D1227" s="17" t="str">
        <f>IFERROR(INDEX(Sheet1!F:F,MATCH(ROWS($1:1226),$M:$M,0)),"")</f>
        <v>canceled</v>
      </c>
      <c r="E1227">
        <f>IFERROR(INDEX(Sheet1!L:L,MATCH(ROWS($1:1226),$M:$M,0)),"")</f>
        <v>1</v>
      </c>
      <c r="L1227" t="str">
        <f>IF(ISNA(MATCH(Sheet1!F1227,{"successful"},0)),"-",MAX(Sheet6!L$1:L1226)+1)</f>
        <v>-</v>
      </c>
      <c r="M1227">
        <f>IF(ISNA(MATCH(Sheet1!F1227,{"failed","canceled"},0)),"-",MAX(Sheet6!M$1:M1226)+1)</f>
        <v>706</v>
      </c>
    </row>
    <row r="1228" spans="1:13" ht="16" x14ac:dyDescent="0.2">
      <c r="A1228" s="16" t="str">
        <f>IFERROR(INDEX(Sheet1!F:F,MATCH(ROWS($1:1227),$L:$L,0)),"")</f>
        <v>successful</v>
      </c>
      <c r="B1228" s="15">
        <f>IFERROR(INDEX(Sheet1!L:L,MATCH(ROWS($1:1227),$L:$L,0)),"")</f>
        <v>102</v>
      </c>
      <c r="D1228" s="17" t="str">
        <f>IFERROR(INDEX(Sheet1!F:F,MATCH(ROWS($1:1227),$M:$M,0)),"")</f>
        <v>canceled</v>
      </c>
      <c r="E1228">
        <f>IFERROR(INDEX(Sheet1!L:L,MATCH(ROWS($1:1227),$M:$M,0)),"")</f>
        <v>2</v>
      </c>
      <c r="L1228" t="str">
        <f>IF(ISNA(MATCH(Sheet1!F1228,{"successful"},0)),"-",MAX(Sheet6!L$1:L1227)+1)</f>
        <v>-</v>
      </c>
      <c r="M1228">
        <f>IF(ISNA(MATCH(Sheet1!F1228,{"failed","canceled"},0)),"-",MAX(Sheet6!M$1:M1227)+1)</f>
        <v>707</v>
      </c>
    </row>
    <row r="1229" spans="1:13" ht="16" x14ac:dyDescent="0.2">
      <c r="A1229" s="16" t="str">
        <f>IFERROR(INDEX(Sheet1!F:F,MATCH(ROWS($1:1228),$L:$L,0)),"")</f>
        <v>successful</v>
      </c>
      <c r="B1229" s="15">
        <f>IFERROR(INDEX(Sheet1!L:L,MATCH(ROWS($1:1228),$L:$L,0)),"")</f>
        <v>186</v>
      </c>
      <c r="D1229" s="17" t="str">
        <f>IFERROR(INDEX(Sheet1!F:F,MATCH(ROWS($1:1228),$M:$M,0)),"")</f>
        <v>canceled</v>
      </c>
      <c r="E1229">
        <f>IFERROR(INDEX(Sheet1!L:L,MATCH(ROWS($1:1228),$M:$M,0)),"")</f>
        <v>2</v>
      </c>
      <c r="L1229" t="str">
        <f>IF(ISNA(MATCH(Sheet1!F1229,{"successful"},0)),"-",MAX(Sheet6!L$1:L1228)+1)</f>
        <v>-</v>
      </c>
      <c r="M1229">
        <f>IF(ISNA(MATCH(Sheet1!F1229,{"failed","canceled"},0)),"-",MAX(Sheet6!M$1:M1228)+1)</f>
        <v>708</v>
      </c>
    </row>
    <row r="1230" spans="1:13" ht="16" x14ac:dyDescent="0.2">
      <c r="A1230" s="16" t="str">
        <f>IFERROR(INDEX(Sheet1!F:F,MATCH(ROWS($1:1229),$L:$L,0)),"")</f>
        <v>successful</v>
      </c>
      <c r="B1230" s="15">
        <f>IFERROR(INDEX(Sheet1!L:L,MATCH(ROWS($1:1229),$L:$L,0)),"")</f>
        <v>15</v>
      </c>
      <c r="D1230" s="17" t="str">
        <f>IFERROR(INDEX(Sheet1!F:F,MATCH(ROWS($1:1229),$M:$M,0)),"")</f>
        <v>canceled</v>
      </c>
      <c r="E1230">
        <f>IFERROR(INDEX(Sheet1!L:L,MATCH(ROWS($1:1229),$M:$M,0)),"")</f>
        <v>4</v>
      </c>
      <c r="L1230" t="str">
        <f>IF(ISNA(MATCH(Sheet1!F1230,{"successful"},0)),"-",MAX(Sheet6!L$1:L1229)+1)</f>
        <v>-</v>
      </c>
      <c r="M1230">
        <f>IF(ISNA(MATCH(Sheet1!F1230,{"failed","canceled"},0)),"-",MAX(Sheet6!M$1:M1229)+1)</f>
        <v>709</v>
      </c>
    </row>
    <row r="1231" spans="1:13" ht="16" x14ac:dyDescent="0.2">
      <c r="A1231" s="16" t="str">
        <f>IFERROR(INDEX(Sheet1!F:F,MATCH(ROWS($1:1230),$L:$L,0)),"")</f>
        <v>successful</v>
      </c>
      <c r="B1231" s="15">
        <f>IFERROR(INDEX(Sheet1!L:L,MATCH(ROWS($1:1230),$L:$L,0)),"")</f>
        <v>67</v>
      </c>
      <c r="D1231" s="17" t="str">
        <f>IFERROR(INDEX(Sheet1!F:F,MATCH(ROWS($1:1230),$M:$M,0)),"")</f>
        <v>canceled</v>
      </c>
      <c r="E1231">
        <f>IFERROR(INDEX(Sheet1!L:L,MATCH(ROWS($1:1230),$M:$M,0)),"")</f>
        <v>0</v>
      </c>
      <c r="L1231" t="str">
        <f>IF(ISNA(MATCH(Sheet1!F1231,{"successful"},0)),"-",MAX(Sheet6!L$1:L1230)+1)</f>
        <v>-</v>
      </c>
      <c r="M1231">
        <f>IF(ISNA(MATCH(Sheet1!F1231,{"failed","canceled"},0)),"-",MAX(Sheet6!M$1:M1230)+1)</f>
        <v>710</v>
      </c>
    </row>
    <row r="1232" spans="1:13" ht="16" x14ac:dyDescent="0.2">
      <c r="A1232" s="16" t="str">
        <f>IFERROR(INDEX(Sheet1!F:F,MATCH(ROWS($1:1231),$L:$L,0)),"")</f>
        <v>successful</v>
      </c>
      <c r="B1232" s="15">
        <f>IFERROR(INDEX(Sheet1!L:L,MATCH(ROWS($1:1231),$L:$L,0)),"")</f>
        <v>130</v>
      </c>
      <c r="D1232" s="17" t="str">
        <f>IFERROR(INDEX(Sheet1!F:F,MATCH(ROWS($1:1231),$M:$M,0)),"")</f>
        <v>canceled</v>
      </c>
      <c r="E1232">
        <f>IFERROR(INDEX(Sheet1!L:L,MATCH(ROWS($1:1231),$M:$M,0)),"")</f>
        <v>0</v>
      </c>
      <c r="L1232" t="str">
        <f>IF(ISNA(MATCH(Sheet1!F1232,{"successful"},0)),"-",MAX(Sheet6!L$1:L1231)+1)</f>
        <v>-</v>
      </c>
      <c r="M1232">
        <f>IF(ISNA(MATCH(Sheet1!F1232,{"failed","canceled"},0)),"-",MAX(Sheet6!M$1:M1231)+1)</f>
        <v>711</v>
      </c>
    </row>
    <row r="1233" spans="1:13" ht="16" x14ac:dyDescent="0.2">
      <c r="A1233" s="16" t="str">
        <f>IFERROR(INDEX(Sheet1!F:F,MATCH(ROWS($1:1232),$L:$L,0)),"")</f>
        <v>successful</v>
      </c>
      <c r="B1233" s="15">
        <f>IFERROR(INDEX(Sheet1!L:L,MATCH(ROWS($1:1232),$L:$L,0)),"")</f>
        <v>16</v>
      </c>
      <c r="D1233" s="17" t="str">
        <f>IFERROR(INDEX(Sheet1!F:F,MATCH(ROWS($1:1232),$M:$M,0)),"")</f>
        <v>canceled</v>
      </c>
      <c r="E1233">
        <f>IFERROR(INDEX(Sheet1!L:L,MATCH(ROWS($1:1232),$M:$M,0)),"")</f>
        <v>0</v>
      </c>
      <c r="L1233" t="str">
        <f>IF(ISNA(MATCH(Sheet1!F1233,{"successful"},0)),"-",MAX(Sheet6!L$1:L1232)+1)</f>
        <v>-</v>
      </c>
      <c r="M1233">
        <f>IF(ISNA(MATCH(Sheet1!F1233,{"failed","canceled"},0)),"-",MAX(Sheet6!M$1:M1232)+1)</f>
        <v>712</v>
      </c>
    </row>
    <row r="1234" spans="1:13" ht="16" x14ac:dyDescent="0.2">
      <c r="A1234" s="16" t="str">
        <f>IFERROR(INDEX(Sheet1!F:F,MATCH(ROWS($1:1233),$L:$L,0)),"")</f>
        <v>successful</v>
      </c>
      <c r="B1234" s="15">
        <f>IFERROR(INDEX(Sheet1!L:L,MATCH(ROWS($1:1233),$L:$L,0)),"")</f>
        <v>67</v>
      </c>
      <c r="D1234" s="17" t="str">
        <f>IFERROR(INDEX(Sheet1!F:F,MATCH(ROWS($1:1233),$M:$M,0)),"")</f>
        <v>canceled</v>
      </c>
      <c r="E1234">
        <f>IFERROR(INDEX(Sheet1!L:L,MATCH(ROWS($1:1233),$M:$M,0)),"")</f>
        <v>0</v>
      </c>
      <c r="L1234" t="str">
        <f>IF(ISNA(MATCH(Sheet1!F1234,{"successful"},0)),"-",MAX(Sheet6!L$1:L1233)+1)</f>
        <v>-</v>
      </c>
      <c r="M1234">
        <f>IF(ISNA(MATCH(Sheet1!F1234,{"failed","canceled"},0)),"-",MAX(Sheet6!M$1:M1233)+1)</f>
        <v>713</v>
      </c>
    </row>
    <row r="1235" spans="1:13" ht="16" x14ac:dyDescent="0.2">
      <c r="A1235" s="16" t="str">
        <f>IFERROR(INDEX(Sheet1!F:F,MATCH(ROWS($1:1234),$L:$L,0)),"")</f>
        <v>successful</v>
      </c>
      <c r="B1235" s="15">
        <f>IFERROR(INDEX(Sheet1!L:L,MATCH(ROWS($1:1234),$L:$L,0)),"")</f>
        <v>124</v>
      </c>
      <c r="D1235" s="17" t="str">
        <f>IFERROR(INDEX(Sheet1!F:F,MATCH(ROWS($1:1234),$M:$M,0)),"")</f>
        <v>canceled</v>
      </c>
      <c r="E1235">
        <f>IFERROR(INDEX(Sheet1!L:L,MATCH(ROWS($1:1234),$M:$M,0)),"")</f>
        <v>0</v>
      </c>
      <c r="L1235" t="str">
        <f>IF(ISNA(MATCH(Sheet1!F1235,{"successful"},0)),"-",MAX(Sheet6!L$1:L1234)+1)</f>
        <v>-</v>
      </c>
      <c r="M1235">
        <f>IF(ISNA(MATCH(Sheet1!F1235,{"failed","canceled"},0)),"-",MAX(Sheet6!M$1:M1234)+1)</f>
        <v>714</v>
      </c>
    </row>
    <row r="1236" spans="1:13" ht="16" x14ac:dyDescent="0.2">
      <c r="A1236" s="16" t="str">
        <f>IFERROR(INDEX(Sheet1!F:F,MATCH(ROWS($1:1235),$L:$L,0)),"")</f>
        <v>successful</v>
      </c>
      <c r="B1236" s="15">
        <f>IFERROR(INDEX(Sheet1!L:L,MATCH(ROWS($1:1235),$L:$L,0)),"")</f>
        <v>80</v>
      </c>
      <c r="D1236" s="17" t="str">
        <f>IFERROR(INDEX(Sheet1!F:F,MATCH(ROWS($1:1235),$M:$M,0)),"")</f>
        <v>canceled</v>
      </c>
      <c r="E1236">
        <f>IFERROR(INDEX(Sheet1!L:L,MATCH(ROWS($1:1235),$M:$M,0)),"")</f>
        <v>0</v>
      </c>
      <c r="L1236" t="str">
        <f>IF(ISNA(MATCH(Sheet1!F1236,{"successful"},0)),"-",MAX(Sheet6!L$1:L1235)+1)</f>
        <v>-</v>
      </c>
      <c r="M1236">
        <f>IF(ISNA(MATCH(Sheet1!F1236,{"failed","canceled"},0)),"-",MAX(Sheet6!M$1:M1235)+1)</f>
        <v>715</v>
      </c>
    </row>
    <row r="1237" spans="1:13" ht="16" x14ac:dyDescent="0.2">
      <c r="A1237" s="16" t="str">
        <f>IFERROR(INDEX(Sheet1!F:F,MATCH(ROWS($1:1236),$L:$L,0)),"")</f>
        <v>successful</v>
      </c>
      <c r="B1237" s="15">
        <f>IFERROR(INDEX(Sheet1!L:L,MATCH(ROWS($1:1236),$L:$L,0)),"")</f>
        <v>282</v>
      </c>
      <c r="D1237" s="17" t="str">
        <f>IFERROR(INDEX(Sheet1!F:F,MATCH(ROWS($1:1236),$M:$M,0)),"")</f>
        <v>canceled</v>
      </c>
      <c r="E1237">
        <f>IFERROR(INDEX(Sheet1!L:L,MATCH(ROWS($1:1236),$M:$M,0)),"")</f>
        <v>0</v>
      </c>
      <c r="L1237" t="str">
        <f>IF(ISNA(MATCH(Sheet1!F1237,{"successful"},0)),"-",MAX(Sheet6!L$1:L1236)+1)</f>
        <v>-</v>
      </c>
      <c r="M1237">
        <f>IF(ISNA(MATCH(Sheet1!F1237,{"failed","canceled"},0)),"-",MAX(Sheet6!M$1:M1236)+1)</f>
        <v>716</v>
      </c>
    </row>
    <row r="1238" spans="1:13" ht="16" x14ac:dyDescent="0.2">
      <c r="A1238" s="16" t="str">
        <f>IFERROR(INDEX(Sheet1!F:F,MATCH(ROWS($1:1237),$L:$L,0)),"")</f>
        <v>successful</v>
      </c>
      <c r="B1238" s="15">
        <f>IFERROR(INDEX(Sheet1!L:L,MATCH(ROWS($1:1237),$L:$L,0)),"")</f>
        <v>68</v>
      </c>
      <c r="D1238" s="17" t="str">
        <f>IFERROR(INDEX(Sheet1!F:F,MATCH(ROWS($1:1237),$M:$M,0)),"")</f>
        <v>canceled</v>
      </c>
      <c r="E1238">
        <f>IFERROR(INDEX(Sheet1!L:L,MATCH(ROWS($1:1237),$M:$M,0)),"")</f>
        <v>12</v>
      </c>
      <c r="L1238" t="str">
        <f>IF(ISNA(MATCH(Sheet1!F1238,{"successful"},0)),"-",MAX(Sheet6!L$1:L1237)+1)</f>
        <v>-</v>
      </c>
      <c r="M1238">
        <f>IF(ISNA(MATCH(Sheet1!F1238,{"failed","canceled"},0)),"-",MAX(Sheet6!M$1:M1237)+1)</f>
        <v>717</v>
      </c>
    </row>
    <row r="1239" spans="1:13" ht="16" x14ac:dyDescent="0.2">
      <c r="A1239" s="16" t="str">
        <f>IFERROR(INDEX(Sheet1!F:F,MATCH(ROWS($1:1238),$L:$L,0)),"")</f>
        <v>successful</v>
      </c>
      <c r="B1239" s="15">
        <f>IFERROR(INDEX(Sheet1!L:L,MATCH(ROWS($1:1238),$L:$L,0)),"")</f>
        <v>86</v>
      </c>
      <c r="D1239" s="17" t="str">
        <f>IFERROR(INDEX(Sheet1!F:F,MATCH(ROWS($1:1238),$M:$M,0)),"")</f>
        <v>canceled</v>
      </c>
      <c r="E1239">
        <f>IFERROR(INDEX(Sheet1!L:L,MATCH(ROWS($1:1238),$M:$M,0)),"")</f>
        <v>2</v>
      </c>
      <c r="L1239" t="str">
        <f>IF(ISNA(MATCH(Sheet1!F1239,{"successful"},0)),"-",MAX(Sheet6!L$1:L1238)+1)</f>
        <v>-</v>
      </c>
      <c r="M1239">
        <f>IF(ISNA(MATCH(Sheet1!F1239,{"failed","canceled"},0)),"-",MAX(Sheet6!M$1:M1238)+1)</f>
        <v>718</v>
      </c>
    </row>
    <row r="1240" spans="1:13" ht="16" x14ac:dyDescent="0.2">
      <c r="A1240" s="16" t="str">
        <f>IFERROR(INDEX(Sheet1!F:F,MATCH(ROWS($1:1239),$L:$L,0)),"")</f>
        <v>successful</v>
      </c>
      <c r="B1240" s="15">
        <f>IFERROR(INDEX(Sheet1!L:L,MATCH(ROWS($1:1239),$L:$L,0)),"")</f>
        <v>115</v>
      </c>
      <c r="D1240" s="17" t="str">
        <f>IFERROR(INDEX(Sheet1!F:F,MATCH(ROWS($1:1239),$M:$M,0)),"")</f>
        <v>failed</v>
      </c>
      <c r="E1240">
        <f>IFERROR(INDEX(Sheet1!L:L,MATCH(ROWS($1:1239),$M:$M,0)),"")</f>
        <v>11</v>
      </c>
      <c r="L1240" t="str">
        <f>IF(ISNA(MATCH(Sheet1!F1240,{"successful"},0)),"-",MAX(Sheet6!L$1:L1239)+1)</f>
        <v>-</v>
      </c>
      <c r="M1240">
        <f>IF(ISNA(MATCH(Sheet1!F1240,{"failed","canceled"},0)),"-",MAX(Sheet6!M$1:M1239)+1)</f>
        <v>719</v>
      </c>
    </row>
    <row r="1241" spans="1:13" ht="16" x14ac:dyDescent="0.2">
      <c r="A1241" s="16" t="str">
        <f>IFERROR(INDEX(Sheet1!F:F,MATCH(ROWS($1:1240),$L:$L,0)),"")</f>
        <v>successful</v>
      </c>
      <c r="B1241" s="15">
        <f>IFERROR(INDEX(Sheet1!L:L,MATCH(ROWS($1:1240),$L:$L,0)),"")</f>
        <v>75</v>
      </c>
      <c r="D1241" s="17" t="str">
        <f>IFERROR(INDEX(Sheet1!F:F,MATCH(ROWS($1:1240),$M:$M,0)),"")</f>
        <v>failed</v>
      </c>
      <c r="E1241">
        <f>IFERROR(INDEX(Sheet1!L:L,MATCH(ROWS($1:1240),$M:$M,0)),"")</f>
        <v>1</v>
      </c>
      <c r="L1241" t="str">
        <f>IF(ISNA(MATCH(Sheet1!F1241,{"successful"},0)),"-",MAX(Sheet6!L$1:L1240)+1)</f>
        <v>-</v>
      </c>
      <c r="M1241">
        <f>IF(ISNA(MATCH(Sheet1!F1241,{"failed","canceled"},0)),"-",MAX(Sheet6!M$1:M1240)+1)</f>
        <v>720</v>
      </c>
    </row>
    <row r="1242" spans="1:13" ht="16" x14ac:dyDescent="0.2">
      <c r="A1242" s="16" t="str">
        <f>IFERROR(INDEX(Sheet1!F:F,MATCH(ROWS($1:1241),$L:$L,0)),"")</f>
        <v>successful</v>
      </c>
      <c r="B1242" s="15">
        <f>IFERROR(INDEX(Sheet1!L:L,MATCH(ROWS($1:1241),$L:$L,0)),"")</f>
        <v>43</v>
      </c>
      <c r="D1242" s="17" t="str">
        <f>IFERROR(INDEX(Sheet1!F:F,MATCH(ROWS($1:1241),$M:$M,0)),"")</f>
        <v>failed</v>
      </c>
      <c r="E1242">
        <f>IFERROR(INDEX(Sheet1!L:L,MATCH(ROWS($1:1241),$M:$M,0)),"")</f>
        <v>5</v>
      </c>
      <c r="L1242" t="str">
        <f>IF(ISNA(MATCH(Sheet1!F1242,{"successful"},0)),"-",MAX(Sheet6!L$1:L1241)+1)</f>
        <v>-</v>
      </c>
      <c r="M1242">
        <f>IF(ISNA(MATCH(Sheet1!F1242,{"failed","canceled"},0)),"-",MAX(Sheet6!M$1:M1241)+1)</f>
        <v>721</v>
      </c>
    </row>
    <row r="1243" spans="1:13" ht="16" x14ac:dyDescent="0.2">
      <c r="A1243" s="16" t="str">
        <f>IFERROR(INDEX(Sheet1!F:F,MATCH(ROWS($1:1242),$L:$L,0)),"")</f>
        <v>successful</v>
      </c>
      <c r="B1243" s="15">
        <f>IFERROR(INDEX(Sheet1!L:L,MATCH(ROWS($1:1242),$L:$L,0)),"")</f>
        <v>48</v>
      </c>
      <c r="D1243" s="17" t="str">
        <f>IFERROR(INDEX(Sheet1!F:F,MATCH(ROWS($1:1242),$M:$M,0)),"")</f>
        <v>failed</v>
      </c>
      <c r="E1243">
        <f>IFERROR(INDEX(Sheet1!L:L,MATCH(ROWS($1:1242),$M:$M,0)),"")</f>
        <v>0</v>
      </c>
      <c r="L1243" t="str">
        <f>IF(ISNA(MATCH(Sheet1!F1243,{"successful"},0)),"-",MAX(Sheet6!L$1:L1242)+1)</f>
        <v>-</v>
      </c>
      <c r="M1243">
        <f>IF(ISNA(MATCH(Sheet1!F1243,{"failed","canceled"},0)),"-",MAX(Sheet6!M$1:M1242)+1)</f>
        <v>722</v>
      </c>
    </row>
    <row r="1244" spans="1:13" ht="16" x14ac:dyDescent="0.2">
      <c r="A1244" s="16" t="str">
        <f>IFERROR(INDEX(Sheet1!F:F,MATCH(ROWS($1:1243),$L:$L,0)),"")</f>
        <v>successful</v>
      </c>
      <c r="B1244" s="15">
        <f>IFERROR(INDEX(Sheet1!L:L,MATCH(ROWS($1:1243),$L:$L,0)),"")</f>
        <v>52</v>
      </c>
      <c r="D1244" s="17" t="str">
        <f>IFERROR(INDEX(Sheet1!F:F,MATCH(ROWS($1:1243),$M:$M,0)),"")</f>
        <v>failed</v>
      </c>
      <c r="E1244">
        <f>IFERROR(INDEX(Sheet1!L:L,MATCH(ROWS($1:1243),$M:$M,0)),"")</f>
        <v>1</v>
      </c>
      <c r="L1244" t="str">
        <f>IF(ISNA(MATCH(Sheet1!F1244,{"successful"},0)),"-",MAX(Sheet6!L$1:L1243)+1)</f>
        <v>-</v>
      </c>
      <c r="M1244">
        <f>IF(ISNA(MATCH(Sheet1!F1244,{"failed","canceled"},0)),"-",MAX(Sheet6!M$1:M1243)+1)</f>
        <v>723</v>
      </c>
    </row>
    <row r="1245" spans="1:13" ht="16" x14ac:dyDescent="0.2">
      <c r="A1245" s="16" t="str">
        <f>IFERROR(INDEX(Sheet1!F:F,MATCH(ROWS($1:1244),$L:$L,0)),"")</f>
        <v>successful</v>
      </c>
      <c r="B1245" s="15">
        <f>IFERROR(INDEX(Sheet1!L:L,MATCH(ROWS($1:1244),$L:$L,0)),"")</f>
        <v>43</v>
      </c>
      <c r="D1245" s="17" t="str">
        <f>IFERROR(INDEX(Sheet1!F:F,MATCH(ROWS($1:1244),$M:$M,0)),"")</f>
        <v>failed</v>
      </c>
      <c r="E1245">
        <f>IFERROR(INDEX(Sheet1!L:L,MATCH(ROWS($1:1244),$M:$M,0)),"")</f>
        <v>1</v>
      </c>
      <c r="L1245" t="str">
        <f>IF(ISNA(MATCH(Sheet1!F1245,{"successful"},0)),"-",MAX(Sheet6!L$1:L1244)+1)</f>
        <v>-</v>
      </c>
      <c r="M1245">
        <f>IF(ISNA(MATCH(Sheet1!F1245,{"failed","canceled"},0)),"-",MAX(Sheet6!M$1:M1244)+1)</f>
        <v>724</v>
      </c>
    </row>
    <row r="1246" spans="1:13" ht="16" x14ac:dyDescent="0.2">
      <c r="A1246" s="16" t="str">
        <f>IFERROR(INDEX(Sheet1!F:F,MATCH(ROWS($1:1245),$L:$L,0)),"")</f>
        <v>successful</v>
      </c>
      <c r="B1246" s="15">
        <f>IFERROR(INDEX(Sheet1!L:L,MATCH(ROWS($1:1245),$L:$L,0)),"")</f>
        <v>58</v>
      </c>
      <c r="D1246" s="17" t="str">
        <f>IFERROR(INDEX(Sheet1!F:F,MATCH(ROWS($1:1245),$M:$M,0)),"")</f>
        <v>failed</v>
      </c>
      <c r="E1246">
        <f>IFERROR(INDEX(Sheet1!L:L,MATCH(ROWS($1:1245),$M:$M,0)),"")</f>
        <v>6</v>
      </c>
      <c r="L1246">
        <f>IF(ISNA(MATCH(Sheet1!F1246,{"successful"},0)),"-",MAX(Sheet6!L$1:L1245)+1)</f>
        <v>521</v>
      </c>
      <c r="M1246" t="str">
        <f>IF(ISNA(MATCH(Sheet1!F1246,{"failed","canceled"},0)),"-",MAX(Sheet6!M$1:M1245)+1)</f>
        <v>-</v>
      </c>
    </row>
    <row r="1247" spans="1:13" ht="16" x14ac:dyDescent="0.2">
      <c r="A1247" s="16" t="str">
        <f>IFERROR(INDEX(Sheet1!F:F,MATCH(ROWS($1:1246),$L:$L,0)),"")</f>
        <v>successful</v>
      </c>
      <c r="B1247" s="15">
        <f>IFERROR(INDEX(Sheet1!L:L,MATCH(ROWS($1:1246),$L:$L,0)),"")</f>
        <v>47</v>
      </c>
      <c r="D1247" s="17" t="str">
        <f>IFERROR(INDEX(Sheet1!F:F,MATCH(ROWS($1:1246),$M:$M,0)),"")</f>
        <v>failed</v>
      </c>
      <c r="E1247">
        <f>IFERROR(INDEX(Sheet1!L:L,MATCH(ROWS($1:1246),$M:$M,0)),"")</f>
        <v>8</v>
      </c>
      <c r="L1247">
        <f>IF(ISNA(MATCH(Sheet1!F1247,{"successful"},0)),"-",MAX(Sheet6!L$1:L1246)+1)</f>
        <v>522</v>
      </c>
      <c r="M1247" t="str">
        <f>IF(ISNA(MATCH(Sheet1!F1247,{"failed","canceled"},0)),"-",MAX(Sheet6!M$1:M1246)+1)</f>
        <v>-</v>
      </c>
    </row>
    <row r="1248" spans="1:13" ht="16" x14ac:dyDescent="0.2">
      <c r="A1248" s="16" t="str">
        <f>IFERROR(INDEX(Sheet1!F:F,MATCH(ROWS($1:1247),$L:$L,0)),"")</f>
        <v>successful</v>
      </c>
      <c r="B1248" s="15">
        <f>IFERROR(INDEX(Sheet1!L:L,MATCH(ROWS($1:1247),$L:$L,0)),"")</f>
        <v>36</v>
      </c>
      <c r="D1248" s="17" t="str">
        <f>IFERROR(INDEX(Sheet1!F:F,MATCH(ROWS($1:1247),$M:$M,0)),"")</f>
        <v>failed</v>
      </c>
      <c r="E1248">
        <f>IFERROR(INDEX(Sheet1!L:L,MATCH(ROWS($1:1247),$M:$M,0)),"")</f>
        <v>1</v>
      </c>
      <c r="L1248">
        <f>IF(ISNA(MATCH(Sheet1!F1248,{"successful"},0)),"-",MAX(Sheet6!L$1:L1247)+1)</f>
        <v>523</v>
      </c>
      <c r="M1248" t="str">
        <f>IF(ISNA(MATCH(Sheet1!F1248,{"failed","canceled"},0)),"-",MAX(Sheet6!M$1:M1247)+1)</f>
        <v>-</v>
      </c>
    </row>
    <row r="1249" spans="1:13" ht="16" x14ac:dyDescent="0.2">
      <c r="A1249" s="16" t="str">
        <f>IFERROR(INDEX(Sheet1!F:F,MATCH(ROWS($1:1248),$L:$L,0)),"")</f>
        <v>successful</v>
      </c>
      <c r="B1249" s="15">
        <f>IFERROR(INDEX(Sheet1!L:L,MATCH(ROWS($1:1248),$L:$L,0)),"")</f>
        <v>17</v>
      </c>
      <c r="D1249" s="17" t="str">
        <f>IFERROR(INDEX(Sheet1!F:F,MATCH(ROWS($1:1248),$M:$M,0)),"")</f>
        <v>failed</v>
      </c>
      <c r="E1249">
        <f>IFERROR(INDEX(Sheet1!L:L,MATCH(ROWS($1:1248),$M:$M,0)),"")</f>
        <v>0</v>
      </c>
      <c r="L1249">
        <f>IF(ISNA(MATCH(Sheet1!F1249,{"successful"},0)),"-",MAX(Sheet6!L$1:L1248)+1)</f>
        <v>524</v>
      </c>
      <c r="M1249" t="str">
        <f>IF(ISNA(MATCH(Sheet1!F1249,{"failed","canceled"},0)),"-",MAX(Sheet6!M$1:M1248)+1)</f>
        <v>-</v>
      </c>
    </row>
    <row r="1250" spans="1:13" ht="16" x14ac:dyDescent="0.2">
      <c r="A1250" s="16" t="str">
        <f>IFERROR(INDEX(Sheet1!F:F,MATCH(ROWS($1:1249),$L:$L,0)),"")</f>
        <v>successful</v>
      </c>
      <c r="B1250" s="15">
        <f>IFERROR(INDEX(Sheet1!L:L,MATCH(ROWS($1:1249),$L:$L,0)),"")</f>
        <v>104</v>
      </c>
      <c r="D1250" s="17" t="str">
        <f>IFERROR(INDEX(Sheet1!F:F,MATCH(ROWS($1:1249),$M:$M,0)),"")</f>
        <v>failed</v>
      </c>
      <c r="E1250">
        <f>IFERROR(INDEX(Sheet1!L:L,MATCH(ROWS($1:1249),$M:$M,0)),"")</f>
        <v>2</v>
      </c>
      <c r="L1250">
        <f>IF(ISNA(MATCH(Sheet1!F1250,{"successful"},0)),"-",MAX(Sheet6!L$1:L1249)+1)</f>
        <v>525</v>
      </c>
      <c r="M1250" t="str">
        <f>IF(ISNA(MATCH(Sheet1!F1250,{"failed","canceled"},0)),"-",MAX(Sheet6!M$1:M1249)+1)</f>
        <v>-</v>
      </c>
    </row>
    <row r="1251" spans="1:13" ht="16" x14ac:dyDescent="0.2">
      <c r="A1251" s="16" t="str">
        <f>IFERROR(INDEX(Sheet1!F:F,MATCH(ROWS($1:1250),$L:$L,0)),"")</f>
        <v>successful</v>
      </c>
      <c r="B1251" s="15">
        <f>IFERROR(INDEX(Sheet1!L:L,MATCH(ROWS($1:1250),$L:$L,0)),"")</f>
        <v>47</v>
      </c>
      <c r="D1251" s="17" t="str">
        <f>IFERROR(INDEX(Sheet1!F:F,MATCH(ROWS($1:1250),$M:$M,0)),"")</f>
        <v>failed</v>
      </c>
      <c r="E1251">
        <f>IFERROR(INDEX(Sheet1!L:L,MATCH(ROWS($1:1250),$M:$M,0)),"")</f>
        <v>1</v>
      </c>
      <c r="L1251">
        <f>IF(ISNA(MATCH(Sheet1!F1251,{"successful"},0)),"-",MAX(Sheet6!L$1:L1250)+1)</f>
        <v>526</v>
      </c>
      <c r="M1251" t="str">
        <f>IF(ISNA(MATCH(Sheet1!F1251,{"failed","canceled"},0)),"-",MAX(Sheet6!M$1:M1250)+1)</f>
        <v>-</v>
      </c>
    </row>
    <row r="1252" spans="1:13" ht="16" x14ac:dyDescent="0.2">
      <c r="A1252" s="16" t="str">
        <f>IFERROR(INDEX(Sheet1!F:F,MATCH(ROWS($1:1251),$L:$L,0)),"")</f>
        <v>successful</v>
      </c>
      <c r="B1252" s="15">
        <f>IFERROR(INDEX(Sheet1!L:L,MATCH(ROWS($1:1251),$L:$L,0)),"")</f>
        <v>38</v>
      </c>
      <c r="D1252" s="17" t="str">
        <f>IFERROR(INDEX(Sheet1!F:F,MATCH(ROWS($1:1251),$M:$M,0)),"")</f>
        <v>failed</v>
      </c>
      <c r="E1252">
        <f>IFERROR(INDEX(Sheet1!L:L,MATCH(ROWS($1:1251),$M:$M,0)),"")</f>
        <v>0</v>
      </c>
      <c r="L1252">
        <f>IF(ISNA(MATCH(Sheet1!F1252,{"successful"},0)),"-",MAX(Sheet6!L$1:L1251)+1)</f>
        <v>527</v>
      </c>
      <c r="M1252" t="str">
        <f>IF(ISNA(MATCH(Sheet1!F1252,{"failed","canceled"},0)),"-",MAX(Sheet6!M$1:M1251)+1)</f>
        <v>-</v>
      </c>
    </row>
    <row r="1253" spans="1:13" ht="16" x14ac:dyDescent="0.2">
      <c r="A1253" s="16" t="str">
        <f>IFERROR(INDEX(Sheet1!F:F,MATCH(ROWS($1:1252),$L:$L,0)),"")</f>
        <v>successful</v>
      </c>
      <c r="B1253" s="15">
        <f>IFERROR(INDEX(Sheet1!L:L,MATCH(ROWS($1:1252),$L:$L,0)),"")</f>
        <v>81</v>
      </c>
      <c r="D1253" s="17" t="str">
        <f>IFERROR(INDEX(Sheet1!F:F,MATCH(ROWS($1:1252),$M:$M,0)),"")</f>
        <v>failed</v>
      </c>
      <c r="E1253">
        <f>IFERROR(INDEX(Sheet1!L:L,MATCH(ROWS($1:1252),$M:$M,0)),"")</f>
        <v>1</v>
      </c>
      <c r="L1253">
        <f>IF(ISNA(MATCH(Sheet1!F1253,{"successful"},0)),"-",MAX(Sheet6!L$1:L1252)+1)</f>
        <v>528</v>
      </c>
      <c r="M1253" t="str">
        <f>IF(ISNA(MATCH(Sheet1!F1253,{"failed","canceled"},0)),"-",MAX(Sheet6!M$1:M1252)+1)</f>
        <v>-</v>
      </c>
    </row>
    <row r="1254" spans="1:13" ht="16" x14ac:dyDescent="0.2">
      <c r="A1254" s="16" t="str">
        <f>IFERROR(INDEX(Sheet1!F:F,MATCH(ROWS($1:1253),$L:$L,0)),"")</f>
        <v>successful</v>
      </c>
      <c r="B1254" s="15">
        <f>IFERROR(INDEX(Sheet1!L:L,MATCH(ROWS($1:1253),$L:$L,0)),"")</f>
        <v>55</v>
      </c>
      <c r="D1254" s="17" t="str">
        <f>IFERROR(INDEX(Sheet1!F:F,MATCH(ROWS($1:1253),$M:$M,0)),"")</f>
        <v>failed</v>
      </c>
      <c r="E1254">
        <f>IFERROR(INDEX(Sheet1!L:L,MATCH(ROWS($1:1253),$M:$M,0)),"")</f>
        <v>19</v>
      </c>
      <c r="L1254">
        <f>IF(ISNA(MATCH(Sheet1!F1254,{"successful"},0)),"-",MAX(Sheet6!L$1:L1253)+1)</f>
        <v>529</v>
      </c>
      <c r="M1254" t="str">
        <f>IF(ISNA(MATCH(Sheet1!F1254,{"failed","canceled"},0)),"-",MAX(Sheet6!M$1:M1253)+1)</f>
        <v>-</v>
      </c>
    </row>
    <row r="1255" spans="1:13" ht="16" x14ac:dyDescent="0.2">
      <c r="A1255" s="16" t="str">
        <f>IFERROR(INDEX(Sheet1!F:F,MATCH(ROWS($1:1254),$L:$L,0)),"")</f>
        <v>successful</v>
      </c>
      <c r="B1255" s="15">
        <f>IFERROR(INDEX(Sheet1!L:L,MATCH(ROWS($1:1254),$L:$L,0)),"")</f>
        <v>41</v>
      </c>
      <c r="D1255" s="17" t="str">
        <f>IFERROR(INDEX(Sheet1!F:F,MATCH(ROWS($1:1254),$M:$M,0)),"")</f>
        <v>failed</v>
      </c>
      <c r="E1255">
        <f>IFERROR(INDEX(Sheet1!L:L,MATCH(ROWS($1:1254),$M:$M,0)),"")</f>
        <v>27</v>
      </c>
      <c r="L1255">
        <f>IF(ISNA(MATCH(Sheet1!F1255,{"successful"},0)),"-",MAX(Sheet6!L$1:L1254)+1)</f>
        <v>530</v>
      </c>
      <c r="M1255" t="str">
        <f>IF(ISNA(MATCH(Sheet1!F1255,{"failed","canceled"},0)),"-",MAX(Sheet6!M$1:M1254)+1)</f>
        <v>-</v>
      </c>
    </row>
    <row r="1256" spans="1:13" ht="16" x14ac:dyDescent="0.2">
      <c r="A1256" s="16" t="str">
        <f>IFERROR(INDEX(Sheet1!F:F,MATCH(ROWS($1:1255),$L:$L,0)),"")</f>
        <v>successful</v>
      </c>
      <c r="B1256" s="15">
        <f>IFERROR(INDEX(Sheet1!L:L,MATCH(ROWS($1:1255),$L:$L,0)),"")</f>
        <v>79</v>
      </c>
      <c r="D1256" s="17" t="str">
        <f>IFERROR(INDEX(Sheet1!F:F,MATCH(ROWS($1:1255),$M:$M,0)),"")</f>
        <v>failed</v>
      </c>
      <c r="E1256">
        <f>IFERROR(INDEX(Sheet1!L:L,MATCH(ROWS($1:1255),$M:$M,0)),"")</f>
        <v>7</v>
      </c>
      <c r="L1256">
        <f>IF(ISNA(MATCH(Sheet1!F1256,{"successful"},0)),"-",MAX(Sheet6!L$1:L1255)+1)</f>
        <v>531</v>
      </c>
      <c r="M1256" t="str">
        <f>IF(ISNA(MATCH(Sheet1!F1256,{"failed","canceled"},0)),"-",MAX(Sheet6!M$1:M1255)+1)</f>
        <v>-</v>
      </c>
    </row>
    <row r="1257" spans="1:13" ht="16" x14ac:dyDescent="0.2">
      <c r="A1257" s="16" t="str">
        <f>IFERROR(INDEX(Sheet1!F:F,MATCH(ROWS($1:1256),$L:$L,0)),"")</f>
        <v>successful</v>
      </c>
      <c r="B1257" s="15">
        <f>IFERROR(INDEX(Sheet1!L:L,MATCH(ROWS($1:1256),$L:$L,0)),"")</f>
        <v>16</v>
      </c>
      <c r="D1257" s="17" t="str">
        <f>IFERROR(INDEX(Sheet1!F:F,MATCH(ROWS($1:1256),$M:$M,0)),"")</f>
        <v>failed</v>
      </c>
      <c r="E1257">
        <f>IFERROR(INDEX(Sheet1!L:L,MATCH(ROWS($1:1256),$M:$M,0)),"")</f>
        <v>14</v>
      </c>
      <c r="L1257">
        <f>IF(ISNA(MATCH(Sheet1!F1257,{"successful"},0)),"-",MAX(Sheet6!L$1:L1256)+1)</f>
        <v>532</v>
      </c>
      <c r="M1257" t="str">
        <f>IF(ISNA(MATCH(Sheet1!F1257,{"failed","canceled"},0)),"-",MAX(Sheet6!M$1:M1256)+1)</f>
        <v>-</v>
      </c>
    </row>
    <row r="1258" spans="1:13" ht="16" x14ac:dyDescent="0.2">
      <c r="A1258" s="16" t="str">
        <f>IFERROR(INDEX(Sheet1!F:F,MATCH(ROWS($1:1257),$L:$L,0)),"")</f>
        <v>successful</v>
      </c>
      <c r="B1258" s="15">
        <f>IFERROR(INDEX(Sheet1!L:L,MATCH(ROWS($1:1257),$L:$L,0)),"")</f>
        <v>8</v>
      </c>
      <c r="D1258" s="17" t="str">
        <f>IFERROR(INDEX(Sheet1!F:F,MATCH(ROWS($1:1257),$M:$M,0)),"")</f>
        <v>failed</v>
      </c>
      <c r="E1258">
        <f>IFERROR(INDEX(Sheet1!L:L,MATCH(ROWS($1:1257),$M:$M,0)),"")</f>
        <v>5</v>
      </c>
      <c r="L1258">
        <f>IF(ISNA(MATCH(Sheet1!F1258,{"successful"},0)),"-",MAX(Sheet6!L$1:L1257)+1)</f>
        <v>533</v>
      </c>
      <c r="M1258" t="str">
        <f>IF(ISNA(MATCH(Sheet1!F1258,{"failed","canceled"},0)),"-",MAX(Sheet6!M$1:M1257)+1)</f>
        <v>-</v>
      </c>
    </row>
    <row r="1259" spans="1:13" ht="16" x14ac:dyDescent="0.2">
      <c r="A1259" s="16" t="str">
        <f>IFERROR(INDEX(Sheet1!F:F,MATCH(ROWS($1:1258),$L:$L,0)),"")</f>
        <v>successful</v>
      </c>
      <c r="B1259" s="15">
        <f>IFERROR(INDEX(Sheet1!L:L,MATCH(ROWS($1:1258),$L:$L,0)),"")</f>
        <v>95</v>
      </c>
      <c r="D1259" s="17" t="str">
        <f>IFERROR(INDEX(Sheet1!F:F,MATCH(ROWS($1:1258),$M:$M,0)),"")</f>
        <v>failed</v>
      </c>
      <c r="E1259">
        <f>IFERROR(INDEX(Sheet1!L:L,MATCH(ROWS($1:1258),$M:$M,0)),"")</f>
        <v>30</v>
      </c>
      <c r="L1259">
        <f>IF(ISNA(MATCH(Sheet1!F1259,{"successful"},0)),"-",MAX(Sheet6!L$1:L1258)+1)</f>
        <v>534</v>
      </c>
      <c r="M1259" t="str">
        <f>IF(ISNA(MATCH(Sheet1!F1259,{"failed","canceled"},0)),"-",MAX(Sheet6!M$1:M1258)+1)</f>
        <v>-</v>
      </c>
    </row>
    <row r="1260" spans="1:13" ht="16" x14ac:dyDescent="0.2">
      <c r="A1260" s="16" t="str">
        <f>IFERROR(INDEX(Sheet1!F:F,MATCH(ROWS($1:1259),$L:$L,0)),"")</f>
        <v>successful</v>
      </c>
      <c r="B1260" s="15">
        <f>IFERROR(INDEX(Sheet1!L:L,MATCH(ROWS($1:1259),$L:$L,0)),"")</f>
        <v>25</v>
      </c>
      <c r="D1260" s="17" t="str">
        <f>IFERROR(INDEX(Sheet1!F:F,MATCH(ROWS($1:1259),$M:$M,0)),"")</f>
        <v>failed</v>
      </c>
      <c r="E1260">
        <f>IFERROR(INDEX(Sheet1!L:L,MATCH(ROWS($1:1259),$M:$M,0)),"")</f>
        <v>1</v>
      </c>
      <c r="L1260">
        <f>IF(ISNA(MATCH(Sheet1!F1260,{"successful"},0)),"-",MAX(Sheet6!L$1:L1259)+1)</f>
        <v>535</v>
      </c>
      <c r="M1260" t="str">
        <f>IF(ISNA(MATCH(Sheet1!F1260,{"failed","canceled"},0)),"-",MAX(Sheet6!M$1:M1259)+1)</f>
        <v>-</v>
      </c>
    </row>
    <row r="1261" spans="1:13" ht="16" x14ac:dyDescent="0.2">
      <c r="A1261" s="16" t="str">
        <f>IFERROR(INDEX(Sheet1!F:F,MATCH(ROWS($1:1260),$L:$L,0)),"")</f>
        <v>successful</v>
      </c>
      <c r="B1261" s="15">
        <f>IFERROR(INDEX(Sheet1!L:L,MATCH(ROWS($1:1260),$L:$L,0)),"")</f>
        <v>19</v>
      </c>
      <c r="D1261" s="17" t="str">
        <f>IFERROR(INDEX(Sheet1!F:F,MATCH(ROWS($1:1260),$M:$M,0)),"")</f>
        <v>failed</v>
      </c>
      <c r="E1261">
        <f>IFERROR(INDEX(Sheet1!L:L,MATCH(ROWS($1:1260),$M:$M,0)),"")</f>
        <v>0</v>
      </c>
      <c r="L1261">
        <f>IF(ISNA(MATCH(Sheet1!F1261,{"successful"},0)),"-",MAX(Sheet6!L$1:L1260)+1)</f>
        <v>536</v>
      </c>
      <c r="M1261" t="str">
        <f>IF(ISNA(MATCH(Sheet1!F1261,{"failed","canceled"},0)),"-",MAX(Sheet6!M$1:M1260)+1)</f>
        <v>-</v>
      </c>
    </row>
    <row r="1262" spans="1:13" ht="16" x14ac:dyDescent="0.2">
      <c r="A1262" s="16" t="str">
        <f>IFERROR(INDEX(Sheet1!F:F,MATCH(ROWS($1:1261),$L:$L,0)),"")</f>
        <v>successful</v>
      </c>
      <c r="B1262" s="15">
        <f>IFERROR(INDEX(Sheet1!L:L,MATCH(ROWS($1:1261),$L:$L,0)),"")</f>
        <v>90</v>
      </c>
      <c r="D1262" s="17" t="str">
        <f>IFERROR(INDEX(Sheet1!F:F,MATCH(ROWS($1:1261),$M:$M,0)),"")</f>
        <v>canceled</v>
      </c>
      <c r="E1262">
        <f>IFERROR(INDEX(Sheet1!L:L,MATCH(ROWS($1:1261),$M:$M,0)),"")</f>
        <v>1501</v>
      </c>
      <c r="L1262">
        <f>IF(ISNA(MATCH(Sheet1!F1262,{"successful"},0)),"-",MAX(Sheet6!L$1:L1261)+1)</f>
        <v>537</v>
      </c>
      <c r="M1262" t="str">
        <f>IF(ISNA(MATCH(Sheet1!F1262,{"failed","canceled"},0)),"-",MAX(Sheet6!M$1:M1261)+1)</f>
        <v>-</v>
      </c>
    </row>
    <row r="1263" spans="1:13" ht="16" x14ac:dyDescent="0.2">
      <c r="A1263" s="16" t="str">
        <f>IFERROR(INDEX(Sheet1!F:F,MATCH(ROWS($1:1262),$L:$L,0)),"")</f>
        <v>successful</v>
      </c>
      <c r="B1263" s="15">
        <f>IFERROR(INDEX(Sheet1!L:L,MATCH(ROWS($1:1262),$L:$L,0)),"")</f>
        <v>41</v>
      </c>
      <c r="D1263" s="17" t="str">
        <f>IFERROR(INDEX(Sheet1!F:F,MATCH(ROWS($1:1262),$M:$M,0)),"")</f>
        <v>canceled</v>
      </c>
      <c r="E1263">
        <f>IFERROR(INDEX(Sheet1!L:L,MATCH(ROWS($1:1262),$M:$M,0)),"")</f>
        <v>52</v>
      </c>
      <c r="L1263">
        <f>IF(ISNA(MATCH(Sheet1!F1263,{"successful"},0)),"-",MAX(Sheet6!L$1:L1262)+1)</f>
        <v>538</v>
      </c>
      <c r="M1263" t="str">
        <f>IF(ISNA(MATCH(Sheet1!F1263,{"failed","canceled"},0)),"-",MAX(Sheet6!M$1:M1262)+1)</f>
        <v>-</v>
      </c>
    </row>
    <row r="1264" spans="1:13" ht="16" x14ac:dyDescent="0.2">
      <c r="A1264" s="16" t="str">
        <f>IFERROR(INDEX(Sheet1!F:F,MATCH(ROWS($1:1263),$L:$L,0)),"")</f>
        <v>successful</v>
      </c>
      <c r="B1264" s="15">
        <f>IFERROR(INDEX(Sheet1!L:L,MATCH(ROWS($1:1263),$L:$L,0)),"")</f>
        <v>30</v>
      </c>
      <c r="D1264" s="17" t="str">
        <f>IFERROR(INDEX(Sheet1!F:F,MATCH(ROWS($1:1263),$M:$M,0)),"")</f>
        <v>canceled</v>
      </c>
      <c r="E1264">
        <f>IFERROR(INDEX(Sheet1!L:L,MATCH(ROWS($1:1263),$M:$M,0)),"")</f>
        <v>23</v>
      </c>
      <c r="L1264">
        <f>IF(ISNA(MATCH(Sheet1!F1264,{"successful"},0)),"-",MAX(Sheet6!L$1:L1263)+1)</f>
        <v>539</v>
      </c>
      <c r="M1264" t="str">
        <f>IF(ISNA(MATCH(Sheet1!F1264,{"failed","canceled"},0)),"-",MAX(Sheet6!M$1:M1263)+1)</f>
        <v>-</v>
      </c>
    </row>
    <row r="1265" spans="1:13" ht="16" x14ac:dyDescent="0.2">
      <c r="A1265" s="16" t="str">
        <f>IFERROR(INDEX(Sheet1!F:F,MATCH(ROWS($1:1264),$L:$L,0)),"")</f>
        <v>successful</v>
      </c>
      <c r="B1265" s="15">
        <f>IFERROR(INDEX(Sheet1!L:L,MATCH(ROWS($1:1264),$L:$L,0)),"")</f>
        <v>38</v>
      </c>
      <c r="D1265" s="17" t="str">
        <f>IFERROR(INDEX(Sheet1!F:F,MATCH(ROWS($1:1264),$M:$M,0)),"")</f>
        <v>canceled</v>
      </c>
      <c r="E1265">
        <f>IFERROR(INDEX(Sheet1!L:L,MATCH(ROWS($1:1264),$M:$M,0)),"")</f>
        <v>535</v>
      </c>
      <c r="L1265">
        <f>IF(ISNA(MATCH(Sheet1!F1265,{"successful"},0)),"-",MAX(Sheet6!L$1:L1264)+1)</f>
        <v>540</v>
      </c>
      <c r="M1265" t="str">
        <f>IF(ISNA(MATCH(Sheet1!F1265,{"failed","canceled"},0)),"-",MAX(Sheet6!M$1:M1264)+1)</f>
        <v>-</v>
      </c>
    </row>
    <row r="1266" spans="1:13" ht="16" x14ac:dyDescent="0.2">
      <c r="A1266" s="16" t="str">
        <f>IFERROR(INDEX(Sheet1!F:F,MATCH(ROWS($1:1265),$L:$L,0)),"")</f>
        <v>successful</v>
      </c>
      <c r="B1266" s="15">
        <f>IFERROR(INDEX(Sheet1!L:L,MATCH(ROWS($1:1265),$L:$L,0)),"")</f>
        <v>65</v>
      </c>
      <c r="D1266" s="17" t="str">
        <f>IFERROR(INDEX(Sheet1!F:F,MATCH(ROWS($1:1265),$M:$M,0)),"")</f>
        <v>canceled</v>
      </c>
      <c r="E1266">
        <f>IFERROR(INDEX(Sheet1!L:L,MATCH(ROWS($1:1265),$M:$M,0)),"")</f>
        <v>3</v>
      </c>
      <c r="L1266">
        <f>IF(ISNA(MATCH(Sheet1!F1266,{"successful"},0)),"-",MAX(Sheet6!L$1:L1265)+1)</f>
        <v>541</v>
      </c>
      <c r="M1266" t="str">
        <f>IF(ISNA(MATCH(Sheet1!F1266,{"failed","canceled"},0)),"-",MAX(Sheet6!M$1:M1265)+1)</f>
        <v>-</v>
      </c>
    </row>
    <row r="1267" spans="1:13" ht="16" x14ac:dyDescent="0.2">
      <c r="A1267" s="16" t="str">
        <f>IFERROR(INDEX(Sheet1!F:F,MATCH(ROWS($1:1266),$L:$L,0)),"")</f>
        <v>successful</v>
      </c>
      <c r="B1267" s="15">
        <f>IFERROR(INDEX(Sheet1!L:L,MATCH(ROWS($1:1266),$L:$L,0)),"")</f>
        <v>75</v>
      </c>
      <c r="D1267" s="17" t="str">
        <f>IFERROR(INDEX(Sheet1!F:F,MATCH(ROWS($1:1266),$M:$M,0)),"")</f>
        <v>canceled</v>
      </c>
      <c r="E1267">
        <f>IFERROR(INDEX(Sheet1!L:L,MATCH(ROWS($1:1266),$M:$M,0)),"")</f>
        <v>6</v>
      </c>
      <c r="L1267">
        <f>IF(ISNA(MATCH(Sheet1!F1267,{"successful"},0)),"-",MAX(Sheet6!L$1:L1266)+1)</f>
        <v>542</v>
      </c>
      <c r="M1267" t="str">
        <f>IF(ISNA(MATCH(Sheet1!F1267,{"failed","canceled"},0)),"-",MAX(Sheet6!M$1:M1266)+1)</f>
        <v>-</v>
      </c>
    </row>
    <row r="1268" spans="1:13" ht="16" x14ac:dyDescent="0.2">
      <c r="A1268" s="16" t="str">
        <f>IFERROR(INDEX(Sheet1!F:F,MATCH(ROWS($1:1267),$L:$L,0)),"")</f>
        <v>successful</v>
      </c>
      <c r="B1268" s="15">
        <f>IFERROR(INDEX(Sheet1!L:L,MATCH(ROWS($1:1267),$L:$L,0)),"")</f>
        <v>16</v>
      </c>
      <c r="D1268" s="17" t="str">
        <f>IFERROR(INDEX(Sheet1!F:F,MATCH(ROWS($1:1267),$M:$M,0)),"")</f>
        <v>canceled</v>
      </c>
      <c r="E1268">
        <f>IFERROR(INDEX(Sheet1!L:L,MATCH(ROWS($1:1267),$M:$M,0)),"")</f>
        <v>3</v>
      </c>
      <c r="L1268">
        <f>IF(ISNA(MATCH(Sheet1!F1268,{"successful"},0)),"-",MAX(Sheet6!L$1:L1267)+1)</f>
        <v>543</v>
      </c>
      <c r="M1268" t="str">
        <f>IF(ISNA(MATCH(Sheet1!F1268,{"failed","canceled"},0)),"-",MAX(Sheet6!M$1:M1267)+1)</f>
        <v>-</v>
      </c>
    </row>
    <row r="1269" spans="1:13" ht="16" x14ac:dyDescent="0.2">
      <c r="A1269" s="16" t="str">
        <f>IFERROR(INDEX(Sheet1!F:F,MATCH(ROWS($1:1268),$L:$L,0)),"")</f>
        <v>successful</v>
      </c>
      <c r="B1269" s="15">
        <f>IFERROR(INDEX(Sheet1!L:L,MATCH(ROWS($1:1268),$L:$L,0)),"")</f>
        <v>10</v>
      </c>
      <c r="D1269" s="17" t="str">
        <f>IFERROR(INDEX(Sheet1!F:F,MATCH(ROWS($1:1268),$M:$M,0)),"")</f>
        <v>canceled</v>
      </c>
      <c r="E1269">
        <f>IFERROR(INDEX(Sheet1!L:L,MATCH(ROWS($1:1268),$M:$M,0)),"")</f>
        <v>5</v>
      </c>
      <c r="L1269">
        <f>IF(ISNA(MATCH(Sheet1!F1269,{"successful"},0)),"-",MAX(Sheet6!L$1:L1268)+1)</f>
        <v>544</v>
      </c>
      <c r="M1269" t="str">
        <f>IF(ISNA(MATCH(Sheet1!F1269,{"failed","canceled"},0)),"-",MAX(Sheet6!M$1:M1268)+1)</f>
        <v>-</v>
      </c>
    </row>
    <row r="1270" spans="1:13" ht="16" x14ac:dyDescent="0.2">
      <c r="A1270" s="16" t="str">
        <f>IFERROR(INDEX(Sheet1!F:F,MATCH(ROWS($1:1269),$L:$L,0)),"")</f>
        <v>successful</v>
      </c>
      <c r="B1270" s="15">
        <f>IFERROR(INDEX(Sheet1!L:L,MATCH(ROWS($1:1269),$L:$L,0)),"")</f>
        <v>27</v>
      </c>
      <c r="D1270" s="17" t="str">
        <f>IFERROR(INDEX(Sheet1!F:F,MATCH(ROWS($1:1269),$M:$M,0)),"")</f>
        <v>canceled</v>
      </c>
      <c r="E1270">
        <f>IFERROR(INDEX(Sheet1!L:L,MATCH(ROWS($1:1269),$M:$M,0)),"")</f>
        <v>17</v>
      </c>
      <c r="L1270">
        <f>IF(ISNA(MATCH(Sheet1!F1270,{"successful"},0)),"-",MAX(Sheet6!L$1:L1269)+1)</f>
        <v>545</v>
      </c>
      <c r="M1270" t="str">
        <f>IF(ISNA(MATCH(Sheet1!F1270,{"failed","canceled"},0)),"-",MAX(Sheet6!M$1:M1269)+1)</f>
        <v>-</v>
      </c>
    </row>
    <row r="1271" spans="1:13" ht="16" x14ac:dyDescent="0.2">
      <c r="A1271" s="16" t="str">
        <f>IFERROR(INDEX(Sheet1!F:F,MATCH(ROWS($1:1270),$L:$L,0)),"")</f>
        <v>successful</v>
      </c>
      <c r="B1271" s="15">
        <f>IFERROR(INDEX(Sheet1!L:L,MATCH(ROWS($1:1270),$L:$L,0)),"")</f>
        <v>259</v>
      </c>
      <c r="D1271" s="17" t="str">
        <f>IFERROR(INDEX(Sheet1!F:F,MATCH(ROWS($1:1270),$M:$M,0)),"")</f>
        <v>canceled</v>
      </c>
      <c r="E1271">
        <f>IFERROR(INDEX(Sheet1!L:L,MATCH(ROWS($1:1270),$M:$M,0)),"")</f>
        <v>11</v>
      </c>
      <c r="L1271">
        <f>IF(ISNA(MATCH(Sheet1!F1271,{"successful"},0)),"-",MAX(Sheet6!L$1:L1270)+1)</f>
        <v>546</v>
      </c>
      <c r="M1271" t="str">
        <f>IF(ISNA(MATCH(Sheet1!F1271,{"failed","canceled"},0)),"-",MAX(Sheet6!M$1:M1270)+1)</f>
        <v>-</v>
      </c>
    </row>
    <row r="1272" spans="1:13" ht="16" x14ac:dyDescent="0.2">
      <c r="A1272" s="16" t="str">
        <f>IFERROR(INDEX(Sheet1!F:F,MATCH(ROWS($1:1271),$L:$L,0)),"")</f>
        <v>successful</v>
      </c>
      <c r="B1272" s="15">
        <f>IFERROR(INDEX(Sheet1!L:L,MATCH(ROWS($1:1271),$L:$L,0)),"")</f>
        <v>39</v>
      </c>
      <c r="D1272" s="17" t="str">
        <f>IFERROR(INDEX(Sheet1!F:F,MATCH(ROWS($1:1271),$M:$M,0)),"")</f>
        <v>canceled</v>
      </c>
      <c r="E1272">
        <f>IFERROR(INDEX(Sheet1!L:L,MATCH(ROWS($1:1271),$M:$M,0)),"")</f>
        <v>70</v>
      </c>
      <c r="L1272">
        <f>IF(ISNA(MATCH(Sheet1!F1272,{"successful"},0)),"-",MAX(Sheet6!L$1:L1271)+1)</f>
        <v>547</v>
      </c>
      <c r="M1272" t="str">
        <f>IF(ISNA(MATCH(Sheet1!F1272,{"failed","canceled"},0)),"-",MAX(Sheet6!M$1:M1271)+1)</f>
        <v>-</v>
      </c>
    </row>
    <row r="1273" spans="1:13" ht="16" x14ac:dyDescent="0.2">
      <c r="A1273" s="16" t="str">
        <f>IFERROR(INDEX(Sheet1!F:F,MATCH(ROWS($1:1272),$L:$L,0)),"")</f>
        <v>successful</v>
      </c>
      <c r="B1273" s="15">
        <f>IFERROR(INDEX(Sheet1!L:L,MATCH(ROWS($1:1272),$L:$L,0)),"")</f>
        <v>42</v>
      </c>
      <c r="D1273" s="17" t="str">
        <f>IFERROR(INDEX(Sheet1!F:F,MATCH(ROWS($1:1272),$M:$M,0)),"")</f>
        <v>canceled</v>
      </c>
      <c r="E1273">
        <f>IFERROR(INDEX(Sheet1!L:L,MATCH(ROWS($1:1272),$M:$M,0)),"")</f>
        <v>6</v>
      </c>
      <c r="L1273">
        <f>IF(ISNA(MATCH(Sheet1!F1273,{"successful"},0)),"-",MAX(Sheet6!L$1:L1272)+1)</f>
        <v>548</v>
      </c>
      <c r="M1273" t="str">
        <f>IF(ISNA(MATCH(Sheet1!F1273,{"failed","canceled"},0)),"-",MAX(Sheet6!M$1:M1272)+1)</f>
        <v>-</v>
      </c>
    </row>
    <row r="1274" spans="1:13" ht="16" x14ac:dyDescent="0.2">
      <c r="A1274" s="16" t="str">
        <f>IFERROR(INDEX(Sheet1!F:F,MATCH(ROWS($1:1273),$L:$L,0)),"")</f>
        <v>successful</v>
      </c>
      <c r="B1274" s="15">
        <f>IFERROR(INDEX(Sheet1!L:L,MATCH(ROWS($1:1273),$L:$L,0)),"")</f>
        <v>10</v>
      </c>
      <c r="D1274" s="17" t="str">
        <f>IFERROR(INDEX(Sheet1!F:F,MATCH(ROWS($1:1273),$M:$M,0)),"")</f>
        <v>canceled</v>
      </c>
      <c r="E1274">
        <f>IFERROR(INDEX(Sheet1!L:L,MATCH(ROWS($1:1273),$M:$M,0)),"")</f>
        <v>43</v>
      </c>
      <c r="L1274">
        <f>IF(ISNA(MATCH(Sheet1!F1274,{"successful"},0)),"-",MAX(Sheet6!L$1:L1273)+1)</f>
        <v>549</v>
      </c>
      <c r="M1274" t="str">
        <f>IF(ISNA(MATCH(Sheet1!F1274,{"failed","canceled"},0)),"-",MAX(Sheet6!M$1:M1273)+1)</f>
        <v>-</v>
      </c>
    </row>
    <row r="1275" spans="1:13" ht="16" x14ac:dyDescent="0.2">
      <c r="A1275" s="16" t="str">
        <f>IFERROR(INDEX(Sheet1!F:F,MATCH(ROWS($1:1274),$L:$L,0)),"")</f>
        <v>successful</v>
      </c>
      <c r="B1275" s="15">
        <f>IFERROR(INDEX(Sheet1!L:L,MATCH(ROWS($1:1274),$L:$L,0)),"")</f>
        <v>56</v>
      </c>
      <c r="D1275" s="17" t="str">
        <f>IFERROR(INDEX(Sheet1!F:F,MATCH(ROWS($1:1274),$M:$M,0)),"")</f>
        <v>canceled</v>
      </c>
      <c r="E1275">
        <f>IFERROR(INDEX(Sheet1!L:L,MATCH(ROWS($1:1274),$M:$M,0)),"")</f>
        <v>152</v>
      </c>
      <c r="L1275">
        <f>IF(ISNA(MATCH(Sheet1!F1275,{"successful"},0)),"-",MAX(Sheet6!L$1:L1274)+1)</f>
        <v>550</v>
      </c>
      <c r="M1275" t="str">
        <f>IF(ISNA(MATCH(Sheet1!F1275,{"failed","canceled"},0)),"-",MAX(Sheet6!M$1:M1274)+1)</f>
        <v>-</v>
      </c>
    </row>
    <row r="1276" spans="1:13" ht="16" x14ac:dyDescent="0.2">
      <c r="A1276" s="16" t="str">
        <f>IFERROR(INDEX(Sheet1!F:F,MATCH(ROWS($1:1275),$L:$L,0)),"")</f>
        <v>successful</v>
      </c>
      <c r="B1276" s="15">
        <f>IFERROR(INDEX(Sheet1!L:L,MATCH(ROWS($1:1275),$L:$L,0)),"")</f>
        <v>20</v>
      </c>
      <c r="D1276" s="17" t="str">
        <f>IFERROR(INDEX(Sheet1!F:F,MATCH(ROWS($1:1275),$M:$M,0)),"")</f>
        <v>canceled</v>
      </c>
      <c r="E1276">
        <f>IFERROR(INDEX(Sheet1!L:L,MATCH(ROWS($1:1275),$M:$M,0)),"")</f>
        <v>59</v>
      </c>
      <c r="L1276">
        <f>IF(ISNA(MATCH(Sheet1!F1276,{"successful"},0)),"-",MAX(Sheet6!L$1:L1275)+1)</f>
        <v>551</v>
      </c>
      <c r="M1276" t="str">
        <f>IF(ISNA(MATCH(Sheet1!F1276,{"failed","canceled"},0)),"-",MAX(Sheet6!M$1:M1275)+1)</f>
        <v>-</v>
      </c>
    </row>
    <row r="1277" spans="1:13" ht="16" x14ac:dyDescent="0.2">
      <c r="A1277" s="16" t="str">
        <f>IFERROR(INDEX(Sheet1!F:F,MATCH(ROWS($1:1276),$L:$L,0)),"")</f>
        <v>successful</v>
      </c>
      <c r="B1277" s="15">
        <f>IFERROR(INDEX(Sheet1!L:L,MATCH(ROWS($1:1276),$L:$L,0)),"")</f>
        <v>170</v>
      </c>
      <c r="D1277" s="17" t="str">
        <f>IFERROR(INDEX(Sheet1!F:F,MATCH(ROWS($1:1276),$M:$M,0)),"")</f>
        <v>canceled</v>
      </c>
      <c r="E1277">
        <f>IFERROR(INDEX(Sheet1!L:L,MATCH(ROWS($1:1276),$M:$M,0)),"")</f>
        <v>4</v>
      </c>
      <c r="L1277">
        <f>IF(ISNA(MATCH(Sheet1!F1277,{"successful"},0)),"-",MAX(Sheet6!L$1:L1276)+1)</f>
        <v>552</v>
      </c>
      <c r="M1277" t="str">
        <f>IF(ISNA(MATCH(Sheet1!F1277,{"failed","canceled"},0)),"-",MAX(Sheet6!M$1:M1276)+1)</f>
        <v>-</v>
      </c>
    </row>
    <row r="1278" spans="1:13" ht="16" x14ac:dyDescent="0.2">
      <c r="A1278" s="16" t="str">
        <f>IFERROR(INDEX(Sheet1!F:F,MATCH(ROWS($1:1277),$L:$L,0)),"")</f>
        <v>successful</v>
      </c>
      <c r="B1278" s="15">
        <f>IFERROR(INDEX(Sheet1!L:L,MATCH(ROWS($1:1277),$L:$L,0)),"")</f>
        <v>29</v>
      </c>
      <c r="D1278" s="17" t="str">
        <f>IFERROR(INDEX(Sheet1!F:F,MATCH(ROWS($1:1277),$M:$M,0)),"")</f>
        <v>canceled</v>
      </c>
      <c r="E1278">
        <f>IFERROR(INDEX(Sheet1!L:L,MATCH(ROWS($1:1277),$M:$M,0)),"")</f>
        <v>10</v>
      </c>
      <c r="L1278">
        <f>IF(ISNA(MATCH(Sheet1!F1278,{"successful"},0)),"-",MAX(Sheet6!L$1:L1277)+1)</f>
        <v>553</v>
      </c>
      <c r="M1278" t="str">
        <f>IF(ISNA(MATCH(Sheet1!F1278,{"failed","canceled"},0)),"-",MAX(Sheet6!M$1:M1277)+1)</f>
        <v>-</v>
      </c>
    </row>
    <row r="1279" spans="1:13" ht="16" x14ac:dyDescent="0.2">
      <c r="A1279" s="16" t="str">
        <f>IFERROR(INDEX(Sheet1!F:F,MATCH(ROWS($1:1278),$L:$L,0)),"")</f>
        <v>successful</v>
      </c>
      <c r="B1279" s="15">
        <f>IFERROR(INDEX(Sheet1!L:L,MATCH(ROWS($1:1278),$L:$L,0)),"")</f>
        <v>132</v>
      </c>
      <c r="D1279" s="17" t="str">
        <f>IFERROR(INDEX(Sheet1!F:F,MATCH(ROWS($1:1278),$M:$M,0)),"")</f>
        <v>canceled</v>
      </c>
      <c r="E1279">
        <f>IFERROR(INDEX(Sheet1!L:L,MATCH(ROWS($1:1278),$M:$M,0)),"")</f>
        <v>5</v>
      </c>
      <c r="L1279">
        <f>IF(ISNA(MATCH(Sheet1!F1279,{"successful"},0)),"-",MAX(Sheet6!L$1:L1278)+1)</f>
        <v>554</v>
      </c>
      <c r="M1279" t="str">
        <f>IF(ISNA(MATCH(Sheet1!F1279,{"failed","canceled"},0)),"-",MAX(Sheet6!M$1:M1278)+1)</f>
        <v>-</v>
      </c>
    </row>
    <row r="1280" spans="1:13" ht="16" x14ac:dyDescent="0.2">
      <c r="A1280" s="16" t="str">
        <f>IFERROR(INDEX(Sheet1!F:F,MATCH(ROWS($1:1279),$L:$L,0)),"")</f>
        <v>successful</v>
      </c>
      <c r="B1280" s="15">
        <f>IFERROR(INDEX(Sheet1!L:L,MATCH(ROWS($1:1279),$L:$L,0)),"")</f>
        <v>27</v>
      </c>
      <c r="D1280" s="17" t="str">
        <f>IFERROR(INDEX(Sheet1!F:F,MATCH(ROWS($1:1279),$M:$M,0)),"")</f>
        <v>failed</v>
      </c>
      <c r="E1280">
        <f>IFERROR(INDEX(Sheet1!L:L,MATCH(ROWS($1:1279),$M:$M,0)),"")</f>
        <v>60</v>
      </c>
      <c r="L1280">
        <f>IF(ISNA(MATCH(Sheet1!F1280,{"successful"},0)),"-",MAX(Sheet6!L$1:L1279)+1)</f>
        <v>555</v>
      </c>
      <c r="M1280" t="str">
        <f>IF(ISNA(MATCH(Sheet1!F1280,{"failed","canceled"},0)),"-",MAX(Sheet6!M$1:M1279)+1)</f>
        <v>-</v>
      </c>
    </row>
    <row r="1281" spans="1:13" ht="16" x14ac:dyDescent="0.2">
      <c r="A1281" s="16" t="str">
        <f>IFERROR(INDEX(Sheet1!F:F,MATCH(ROWS($1:1280),$L:$L,0)),"")</f>
        <v>successful</v>
      </c>
      <c r="B1281" s="15">
        <f>IFERROR(INDEX(Sheet1!L:L,MATCH(ROWS($1:1280),$L:$L,0)),"")</f>
        <v>26</v>
      </c>
      <c r="D1281" s="17" t="str">
        <f>IFERROR(INDEX(Sheet1!F:F,MATCH(ROWS($1:1280),$M:$M,0)),"")</f>
        <v>failed</v>
      </c>
      <c r="E1281">
        <f>IFERROR(INDEX(Sheet1!L:L,MATCH(ROWS($1:1280),$M:$M,0)),"")</f>
        <v>84</v>
      </c>
      <c r="L1281">
        <f>IF(ISNA(MATCH(Sheet1!F1281,{"successful"},0)),"-",MAX(Sheet6!L$1:L1280)+1)</f>
        <v>556</v>
      </c>
      <c r="M1281" t="str">
        <f>IF(ISNA(MATCH(Sheet1!F1281,{"failed","canceled"},0)),"-",MAX(Sheet6!M$1:M1280)+1)</f>
        <v>-</v>
      </c>
    </row>
    <row r="1282" spans="1:13" ht="16" x14ac:dyDescent="0.2">
      <c r="A1282" s="16" t="str">
        <f>IFERROR(INDEX(Sheet1!F:F,MATCH(ROWS($1:1281),$L:$L,0)),"")</f>
        <v>successful</v>
      </c>
      <c r="B1282" s="15">
        <f>IFERROR(INDEX(Sheet1!L:L,MATCH(ROWS($1:1281),$L:$L,0)),"")</f>
        <v>43</v>
      </c>
      <c r="D1282" s="17" t="str">
        <f>IFERROR(INDEX(Sheet1!F:F,MATCH(ROWS($1:1281),$M:$M,0)),"")</f>
        <v>failed</v>
      </c>
      <c r="E1282">
        <f>IFERROR(INDEX(Sheet1!L:L,MATCH(ROWS($1:1281),$M:$M,0)),"")</f>
        <v>47</v>
      </c>
      <c r="L1282">
        <f>IF(ISNA(MATCH(Sheet1!F1282,{"successful"},0)),"-",MAX(Sheet6!L$1:L1281)+1)</f>
        <v>557</v>
      </c>
      <c r="M1282" t="str">
        <f>IF(ISNA(MATCH(Sheet1!F1282,{"failed","canceled"},0)),"-",MAX(Sheet6!M$1:M1281)+1)</f>
        <v>-</v>
      </c>
    </row>
    <row r="1283" spans="1:13" ht="16" x14ac:dyDescent="0.2">
      <c r="A1283" s="16" t="str">
        <f>IFERROR(INDEX(Sheet1!F:F,MATCH(ROWS($1:1282),$L:$L,0)),"")</f>
        <v>successful</v>
      </c>
      <c r="B1283" s="15">
        <f>IFERROR(INDEX(Sheet1!L:L,MATCH(ROWS($1:1282),$L:$L,0)),"")</f>
        <v>80</v>
      </c>
      <c r="D1283" s="17" t="str">
        <f>IFERROR(INDEX(Sheet1!F:F,MATCH(ROWS($1:1282),$M:$M,0)),"")</f>
        <v>failed</v>
      </c>
      <c r="E1283">
        <f>IFERROR(INDEX(Sheet1!L:L,MATCH(ROWS($1:1282),$M:$M,0)),"")</f>
        <v>66</v>
      </c>
      <c r="L1283">
        <f>IF(ISNA(MATCH(Sheet1!F1283,{"successful"},0)),"-",MAX(Sheet6!L$1:L1282)+1)</f>
        <v>558</v>
      </c>
      <c r="M1283" t="str">
        <f>IF(ISNA(MATCH(Sheet1!F1283,{"failed","canceled"},0)),"-",MAX(Sheet6!M$1:M1282)+1)</f>
        <v>-</v>
      </c>
    </row>
    <row r="1284" spans="1:13" ht="16" x14ac:dyDescent="0.2">
      <c r="A1284" s="16" t="str">
        <f>IFERROR(INDEX(Sheet1!F:F,MATCH(ROWS($1:1283),$L:$L,0)),"")</f>
        <v>successful</v>
      </c>
      <c r="B1284" s="15">
        <f>IFERROR(INDEX(Sheet1!L:L,MATCH(ROWS($1:1283),$L:$L,0)),"")</f>
        <v>33</v>
      </c>
      <c r="D1284" s="17" t="str">
        <f>IFERROR(INDEX(Sheet1!F:F,MATCH(ROWS($1:1283),$M:$M,0)),"")</f>
        <v>failed</v>
      </c>
      <c r="E1284">
        <f>IFERROR(INDEX(Sheet1!L:L,MATCH(ROWS($1:1283),$M:$M,0)),"")</f>
        <v>171</v>
      </c>
      <c r="L1284">
        <f>IF(ISNA(MATCH(Sheet1!F1284,{"successful"},0)),"-",MAX(Sheet6!L$1:L1283)+1)</f>
        <v>559</v>
      </c>
      <c r="M1284" t="str">
        <f>IF(ISNA(MATCH(Sheet1!F1284,{"failed","canceled"},0)),"-",MAX(Sheet6!M$1:M1283)+1)</f>
        <v>-</v>
      </c>
    </row>
    <row r="1285" spans="1:13" ht="16" x14ac:dyDescent="0.2">
      <c r="A1285" s="16" t="str">
        <f>IFERROR(INDEX(Sheet1!F:F,MATCH(ROWS($1:1284),$L:$L,0)),"")</f>
        <v>successful</v>
      </c>
      <c r="B1285" s="15">
        <f>IFERROR(INDEX(Sheet1!L:L,MATCH(ROWS($1:1284),$L:$L,0)),"")</f>
        <v>71</v>
      </c>
      <c r="D1285" s="17" t="str">
        <f>IFERROR(INDEX(Sheet1!F:F,MATCH(ROWS($1:1284),$M:$M,0)),"")</f>
        <v>failed</v>
      </c>
      <c r="E1285">
        <f>IFERROR(INDEX(Sheet1!L:L,MATCH(ROWS($1:1284),$M:$M,0)),"")</f>
        <v>29</v>
      </c>
      <c r="L1285">
        <f>IF(ISNA(MATCH(Sheet1!F1285,{"successful"},0)),"-",MAX(Sheet6!L$1:L1284)+1)</f>
        <v>560</v>
      </c>
      <c r="M1285" t="str">
        <f>IF(ISNA(MATCH(Sheet1!F1285,{"failed","canceled"},0)),"-",MAX(Sheet6!M$1:M1284)+1)</f>
        <v>-</v>
      </c>
    </row>
    <row r="1286" spans="1:13" ht="16" x14ac:dyDescent="0.2">
      <c r="A1286" s="16" t="str">
        <f>IFERROR(INDEX(Sheet1!F:F,MATCH(ROWS($1:1285),$L:$L,0)),"")</f>
        <v>successful</v>
      </c>
      <c r="B1286" s="15">
        <f>IFERROR(INDEX(Sheet1!L:L,MATCH(ROWS($1:1285),$L:$L,0)),"")</f>
        <v>81</v>
      </c>
      <c r="D1286" s="17" t="str">
        <f>IFERROR(INDEX(Sheet1!F:F,MATCH(ROWS($1:1285),$M:$M,0)),"")</f>
        <v>failed</v>
      </c>
      <c r="E1286">
        <f>IFERROR(INDEX(Sheet1!L:L,MATCH(ROWS($1:1285),$M:$M,0)),"")</f>
        <v>9</v>
      </c>
      <c r="L1286">
        <f>IF(ISNA(MATCH(Sheet1!F1286,{"successful"},0)),"-",MAX(Sheet6!L$1:L1285)+1)</f>
        <v>561</v>
      </c>
      <c r="M1286" t="str">
        <f>IF(ISNA(MATCH(Sheet1!F1286,{"failed","canceled"},0)),"-",MAX(Sheet6!M$1:M1285)+1)</f>
        <v>-</v>
      </c>
    </row>
    <row r="1287" spans="1:13" ht="16" x14ac:dyDescent="0.2">
      <c r="A1287" s="16" t="str">
        <f>IFERROR(INDEX(Sheet1!F:F,MATCH(ROWS($1:1286),$L:$L,0)),"")</f>
        <v>successful</v>
      </c>
      <c r="B1287" s="15">
        <f>IFERROR(INDEX(Sheet1!L:L,MATCH(ROWS($1:1286),$L:$L,0)),"")</f>
        <v>76</v>
      </c>
      <c r="D1287" s="17" t="str">
        <f>IFERROR(INDEX(Sheet1!F:F,MATCH(ROWS($1:1286),$M:$M,0)),"")</f>
        <v>failed</v>
      </c>
      <c r="E1287">
        <f>IFERROR(INDEX(Sheet1!L:L,MATCH(ROWS($1:1286),$M:$M,0)),"")</f>
        <v>27</v>
      </c>
      <c r="L1287">
        <f>IF(ISNA(MATCH(Sheet1!F1287,{"successful"},0)),"-",MAX(Sheet6!L$1:L1286)+1)</f>
        <v>562</v>
      </c>
      <c r="M1287" t="str">
        <f>IF(ISNA(MATCH(Sheet1!F1287,{"failed","canceled"},0)),"-",MAX(Sheet6!M$1:M1286)+1)</f>
        <v>-</v>
      </c>
    </row>
    <row r="1288" spans="1:13" ht="16" x14ac:dyDescent="0.2">
      <c r="A1288" s="16" t="str">
        <f>IFERROR(INDEX(Sheet1!F:F,MATCH(ROWS($1:1287),$L:$L,0)),"")</f>
        <v>successful</v>
      </c>
      <c r="B1288" s="15">
        <f>IFERROR(INDEX(Sheet1!L:L,MATCH(ROWS($1:1287),$L:$L,0)),"")</f>
        <v>48</v>
      </c>
      <c r="D1288" s="17" t="str">
        <f>IFERROR(INDEX(Sheet1!F:F,MATCH(ROWS($1:1287),$M:$M,0)),"")</f>
        <v>failed</v>
      </c>
      <c r="E1288">
        <f>IFERROR(INDEX(Sheet1!L:L,MATCH(ROWS($1:1287),$M:$M,0)),"")</f>
        <v>2</v>
      </c>
      <c r="L1288">
        <f>IF(ISNA(MATCH(Sheet1!F1288,{"successful"},0)),"-",MAX(Sheet6!L$1:L1287)+1)</f>
        <v>563</v>
      </c>
      <c r="M1288" t="str">
        <f>IF(ISNA(MATCH(Sheet1!F1288,{"failed","canceled"},0)),"-",MAX(Sheet6!M$1:M1287)+1)</f>
        <v>-</v>
      </c>
    </row>
    <row r="1289" spans="1:13" ht="16" x14ac:dyDescent="0.2">
      <c r="A1289" s="16" t="str">
        <f>IFERROR(INDEX(Sheet1!F:F,MATCH(ROWS($1:1288),$L:$L,0)),"")</f>
        <v>successful</v>
      </c>
      <c r="B1289" s="15">
        <f>IFERROR(INDEX(Sheet1!L:L,MATCH(ROWS($1:1288),$L:$L,0)),"")</f>
        <v>61</v>
      </c>
      <c r="D1289" s="17" t="str">
        <f>IFERROR(INDEX(Sheet1!F:F,MATCH(ROWS($1:1288),$M:$M,0)),"")</f>
        <v>failed</v>
      </c>
      <c r="E1289">
        <f>IFERROR(INDEX(Sheet1!L:L,MATCH(ROWS($1:1288),$M:$M,0)),"")</f>
        <v>3</v>
      </c>
      <c r="L1289">
        <f>IF(ISNA(MATCH(Sheet1!F1289,{"successful"},0)),"-",MAX(Sheet6!L$1:L1288)+1)</f>
        <v>564</v>
      </c>
      <c r="M1289" t="str">
        <f>IF(ISNA(MATCH(Sheet1!F1289,{"failed","canceled"},0)),"-",MAX(Sheet6!M$1:M1288)+1)</f>
        <v>-</v>
      </c>
    </row>
    <row r="1290" spans="1:13" ht="16" x14ac:dyDescent="0.2">
      <c r="A1290" s="16" t="str">
        <f>IFERROR(INDEX(Sheet1!F:F,MATCH(ROWS($1:1289),$L:$L,0)),"")</f>
        <v>successful</v>
      </c>
      <c r="B1290" s="15">
        <f>IFERROR(INDEX(Sheet1!L:L,MATCH(ROWS($1:1289),$L:$L,0)),"")</f>
        <v>60</v>
      </c>
      <c r="D1290" s="17" t="str">
        <f>IFERROR(INDEX(Sheet1!F:F,MATCH(ROWS($1:1289),$M:$M,0)),"")</f>
        <v>failed</v>
      </c>
      <c r="E1290">
        <f>IFERROR(INDEX(Sheet1!L:L,MATCH(ROWS($1:1289),$M:$M,0)),"")</f>
        <v>4</v>
      </c>
      <c r="L1290">
        <f>IF(ISNA(MATCH(Sheet1!F1290,{"successful"},0)),"-",MAX(Sheet6!L$1:L1289)+1)</f>
        <v>565</v>
      </c>
      <c r="M1290" t="str">
        <f>IF(ISNA(MATCH(Sheet1!F1290,{"failed","canceled"},0)),"-",MAX(Sheet6!M$1:M1289)+1)</f>
        <v>-</v>
      </c>
    </row>
    <row r="1291" spans="1:13" ht="16" x14ac:dyDescent="0.2">
      <c r="A1291" s="16" t="str">
        <f>IFERROR(INDEX(Sheet1!F:F,MATCH(ROWS($1:1290),$L:$L,0)),"")</f>
        <v>successful</v>
      </c>
      <c r="B1291" s="15">
        <f>IFERROR(INDEX(Sheet1!L:L,MATCH(ROWS($1:1290),$L:$L,0)),"")</f>
        <v>136</v>
      </c>
      <c r="D1291" s="17" t="str">
        <f>IFERROR(INDEX(Sheet1!F:F,MATCH(ROWS($1:1290),$M:$M,0)),"")</f>
        <v>failed</v>
      </c>
      <c r="E1291">
        <f>IFERROR(INDEX(Sheet1!L:L,MATCH(ROWS($1:1290),$M:$M,0)),"")</f>
        <v>2</v>
      </c>
      <c r="L1291">
        <f>IF(ISNA(MATCH(Sheet1!F1291,{"successful"},0)),"-",MAX(Sheet6!L$1:L1290)+1)</f>
        <v>566</v>
      </c>
      <c r="M1291" t="str">
        <f>IF(ISNA(MATCH(Sheet1!F1291,{"failed","canceled"},0)),"-",MAX(Sheet6!M$1:M1290)+1)</f>
        <v>-</v>
      </c>
    </row>
    <row r="1292" spans="1:13" ht="16" x14ac:dyDescent="0.2">
      <c r="A1292" s="16" t="str">
        <f>IFERROR(INDEX(Sheet1!F:F,MATCH(ROWS($1:1291),$L:$L,0)),"")</f>
        <v>successful</v>
      </c>
      <c r="B1292" s="15">
        <f>IFERROR(INDEX(Sheet1!L:L,MATCH(ROWS($1:1291),$L:$L,0)),"")</f>
        <v>14</v>
      </c>
      <c r="D1292" s="17" t="str">
        <f>IFERROR(INDEX(Sheet1!F:F,MATCH(ROWS($1:1291),$M:$M,0)),"")</f>
        <v>failed</v>
      </c>
      <c r="E1292">
        <f>IFERROR(INDEX(Sheet1!L:L,MATCH(ROWS($1:1291),$M:$M,0)),"")</f>
        <v>20</v>
      </c>
      <c r="L1292">
        <f>IF(ISNA(MATCH(Sheet1!F1292,{"successful"},0)),"-",MAX(Sheet6!L$1:L1291)+1)</f>
        <v>567</v>
      </c>
      <c r="M1292" t="str">
        <f>IF(ISNA(MATCH(Sheet1!F1292,{"failed","canceled"},0)),"-",MAX(Sheet6!M$1:M1291)+1)</f>
        <v>-</v>
      </c>
    </row>
    <row r="1293" spans="1:13" ht="16" x14ac:dyDescent="0.2">
      <c r="A1293" s="16" t="str">
        <f>IFERROR(INDEX(Sheet1!F:F,MATCH(ROWS($1:1292),$L:$L,0)),"")</f>
        <v>successful</v>
      </c>
      <c r="B1293" s="15">
        <f>IFERROR(INDEX(Sheet1!L:L,MATCH(ROWS($1:1292),$L:$L,0)),"")</f>
        <v>78</v>
      </c>
      <c r="D1293" s="17" t="str">
        <f>IFERROR(INDEX(Sheet1!F:F,MATCH(ROWS($1:1292),$M:$M,0)),"")</f>
        <v>failed</v>
      </c>
      <c r="E1293">
        <f>IFERROR(INDEX(Sheet1!L:L,MATCH(ROWS($1:1292),$M:$M,0)),"")</f>
        <v>3</v>
      </c>
      <c r="L1293">
        <f>IF(ISNA(MATCH(Sheet1!F1293,{"successful"},0)),"-",MAX(Sheet6!L$1:L1292)+1)</f>
        <v>568</v>
      </c>
      <c r="M1293" t="str">
        <f>IF(ISNA(MATCH(Sheet1!F1293,{"failed","canceled"},0)),"-",MAX(Sheet6!M$1:M1292)+1)</f>
        <v>-</v>
      </c>
    </row>
    <row r="1294" spans="1:13" ht="16" x14ac:dyDescent="0.2">
      <c r="A1294" s="16" t="str">
        <f>IFERROR(INDEX(Sheet1!F:F,MATCH(ROWS($1:1293),$L:$L,0)),"")</f>
        <v>successful</v>
      </c>
      <c r="B1294" s="15">
        <f>IFERROR(INDEX(Sheet1!L:L,MATCH(ROWS($1:1293),$L:$L,0)),"")</f>
        <v>4</v>
      </c>
      <c r="D1294" s="17" t="str">
        <f>IFERROR(INDEX(Sheet1!F:F,MATCH(ROWS($1:1293),$M:$M,0)),"")</f>
        <v>failed</v>
      </c>
      <c r="E1294">
        <f>IFERROR(INDEX(Sheet1!L:L,MATCH(ROWS($1:1293),$M:$M,0)),"")</f>
        <v>4</v>
      </c>
      <c r="L1294">
        <f>IF(ISNA(MATCH(Sheet1!F1294,{"successful"},0)),"-",MAX(Sheet6!L$1:L1293)+1)</f>
        <v>569</v>
      </c>
      <c r="M1294" t="str">
        <f>IF(ISNA(MATCH(Sheet1!F1294,{"failed","canceled"},0)),"-",MAX(Sheet6!M$1:M1293)+1)</f>
        <v>-</v>
      </c>
    </row>
    <row r="1295" spans="1:13" ht="16" x14ac:dyDescent="0.2">
      <c r="A1295" s="16" t="str">
        <f>IFERROR(INDEX(Sheet1!F:F,MATCH(ROWS($1:1294),$L:$L,0)),"")</f>
        <v>successful</v>
      </c>
      <c r="B1295" s="15">
        <f>IFERROR(INDEX(Sheet1!L:L,MATCH(ROWS($1:1294),$L:$L,0)),"")</f>
        <v>11</v>
      </c>
      <c r="D1295" s="17" t="str">
        <f>IFERROR(INDEX(Sheet1!F:F,MATCH(ROWS($1:1294),$M:$M,0)),"")</f>
        <v>failed</v>
      </c>
      <c r="E1295">
        <f>IFERROR(INDEX(Sheet1!L:L,MATCH(ROWS($1:1294),$M:$M,0)),"")</f>
        <v>1</v>
      </c>
      <c r="L1295">
        <f>IF(ISNA(MATCH(Sheet1!F1295,{"successful"},0)),"-",MAX(Sheet6!L$1:L1294)+1)</f>
        <v>570</v>
      </c>
      <c r="M1295" t="str">
        <f>IF(ISNA(MATCH(Sheet1!F1295,{"failed","canceled"},0)),"-",MAX(Sheet6!M$1:M1294)+1)</f>
        <v>-</v>
      </c>
    </row>
    <row r="1296" spans="1:13" ht="16" x14ac:dyDescent="0.2">
      <c r="A1296" s="16" t="str">
        <f>IFERROR(INDEX(Sheet1!F:F,MATCH(ROWS($1:1295),$L:$L,0)),"")</f>
        <v>successful</v>
      </c>
      <c r="B1296" s="15">
        <f>IFERROR(INDEX(Sheet1!L:L,MATCH(ROWS($1:1295),$L:$L,0)),"")</f>
        <v>185</v>
      </c>
      <c r="D1296" s="17" t="str">
        <f>IFERROR(INDEX(Sheet1!F:F,MATCH(ROWS($1:1295),$M:$M,0)),"")</f>
        <v>failed</v>
      </c>
      <c r="E1296">
        <f>IFERROR(INDEX(Sheet1!L:L,MATCH(ROWS($1:1295),$M:$M,0)),"")</f>
        <v>0</v>
      </c>
      <c r="L1296">
        <f>IF(ISNA(MATCH(Sheet1!F1296,{"successful"},0)),"-",MAX(Sheet6!L$1:L1295)+1)</f>
        <v>571</v>
      </c>
      <c r="M1296" t="str">
        <f>IF(ISNA(MATCH(Sheet1!F1296,{"failed","canceled"},0)),"-",MAX(Sheet6!M$1:M1295)+1)</f>
        <v>-</v>
      </c>
    </row>
    <row r="1297" spans="1:13" ht="16" x14ac:dyDescent="0.2">
      <c r="A1297" s="16" t="str">
        <f>IFERROR(INDEX(Sheet1!F:F,MATCH(ROWS($1:1296),$L:$L,0)),"")</f>
        <v>successful</v>
      </c>
      <c r="B1297" s="15">
        <f>IFERROR(INDEX(Sheet1!L:L,MATCH(ROWS($1:1296),$L:$L,0)),"")</f>
        <v>59</v>
      </c>
      <c r="D1297" s="17" t="str">
        <f>IFERROR(INDEX(Sheet1!F:F,MATCH(ROWS($1:1296),$M:$M,0)),"")</f>
        <v>failed</v>
      </c>
      <c r="E1297">
        <f>IFERROR(INDEX(Sheet1!L:L,MATCH(ROWS($1:1296),$M:$M,0)),"")</f>
        <v>0</v>
      </c>
      <c r="L1297">
        <f>IF(ISNA(MATCH(Sheet1!F1297,{"successful"},0)),"-",MAX(Sheet6!L$1:L1296)+1)</f>
        <v>572</v>
      </c>
      <c r="M1297" t="str">
        <f>IF(ISNA(MATCH(Sheet1!F1297,{"failed","canceled"},0)),"-",MAX(Sheet6!M$1:M1296)+1)</f>
        <v>-</v>
      </c>
    </row>
    <row r="1298" spans="1:13" ht="16" x14ac:dyDescent="0.2">
      <c r="A1298" s="16" t="str">
        <f>IFERROR(INDEX(Sheet1!F:F,MATCH(ROWS($1:1297),$L:$L,0)),"")</f>
        <v>successful</v>
      </c>
      <c r="B1298" s="15">
        <f>IFERROR(INDEX(Sheet1!L:L,MATCH(ROWS($1:1297),$L:$L,0)),"")</f>
        <v>27</v>
      </c>
      <c r="D1298" s="17" t="str">
        <f>IFERROR(INDEX(Sheet1!F:F,MATCH(ROWS($1:1297),$M:$M,0)),"")</f>
        <v>failed</v>
      </c>
      <c r="E1298">
        <f>IFERROR(INDEX(Sheet1!L:L,MATCH(ROWS($1:1297),$M:$M,0)),"")</f>
        <v>14</v>
      </c>
      <c r="L1298">
        <f>IF(ISNA(MATCH(Sheet1!F1298,{"successful"},0)),"-",MAX(Sheet6!L$1:L1297)+1)</f>
        <v>573</v>
      </c>
      <c r="M1298" t="str">
        <f>IF(ISNA(MATCH(Sheet1!F1298,{"failed","canceled"},0)),"-",MAX(Sheet6!M$1:M1297)+1)</f>
        <v>-</v>
      </c>
    </row>
    <row r="1299" spans="1:13" ht="16" x14ac:dyDescent="0.2">
      <c r="A1299" s="16" t="str">
        <f>IFERROR(INDEX(Sheet1!F:F,MATCH(ROWS($1:1298),$L:$L,0)),"")</f>
        <v>successful</v>
      </c>
      <c r="B1299" s="15">
        <f>IFERROR(INDEX(Sheet1!L:L,MATCH(ROWS($1:1298),$L:$L,0)),"")</f>
        <v>63</v>
      </c>
      <c r="D1299" s="17" t="str">
        <f>IFERROR(INDEX(Sheet1!F:F,MATCH(ROWS($1:1298),$M:$M,0)),"")</f>
        <v>failed</v>
      </c>
      <c r="E1299">
        <f>IFERROR(INDEX(Sheet1!L:L,MATCH(ROWS($1:1298),$M:$M,0)),"")</f>
        <v>1</v>
      </c>
      <c r="L1299">
        <f>IF(ISNA(MATCH(Sheet1!F1299,{"successful"},0)),"-",MAX(Sheet6!L$1:L1298)+1)</f>
        <v>574</v>
      </c>
      <c r="M1299" t="str">
        <f>IF(ISNA(MATCH(Sheet1!F1299,{"failed","canceled"},0)),"-",MAX(Sheet6!M$1:M1298)+1)</f>
        <v>-</v>
      </c>
    </row>
    <row r="1300" spans="1:13" ht="16" x14ac:dyDescent="0.2">
      <c r="A1300" s="16" t="str">
        <f>IFERROR(INDEX(Sheet1!F:F,MATCH(ROWS($1:1299),$L:$L,0)),"")</f>
        <v>successful</v>
      </c>
      <c r="B1300" s="15">
        <f>IFERROR(INDEX(Sheet1!L:L,MATCH(ROWS($1:1299),$L:$L,0)),"")</f>
        <v>13</v>
      </c>
      <c r="D1300" s="17" t="str">
        <f>IFERROR(INDEX(Sheet1!F:F,MATCH(ROWS($1:1299),$M:$M,0)),"")</f>
        <v>failed</v>
      </c>
      <c r="E1300">
        <f>IFERROR(INDEX(Sheet1!L:L,MATCH(ROWS($1:1299),$M:$M,0)),"")</f>
        <v>118</v>
      </c>
      <c r="L1300">
        <f>IF(ISNA(MATCH(Sheet1!F1300,{"successful"},0)),"-",MAX(Sheet6!L$1:L1299)+1)</f>
        <v>575</v>
      </c>
      <c r="M1300" t="str">
        <f>IF(ISNA(MATCH(Sheet1!F1300,{"failed","canceled"},0)),"-",MAX(Sheet6!M$1:M1299)+1)</f>
        <v>-</v>
      </c>
    </row>
    <row r="1301" spans="1:13" ht="16" x14ac:dyDescent="0.2">
      <c r="A1301" s="16" t="str">
        <f>IFERROR(INDEX(Sheet1!F:F,MATCH(ROWS($1:1300),$L:$L,0)),"")</f>
        <v>successful</v>
      </c>
      <c r="B1301" s="15">
        <f>IFERROR(INDEX(Sheet1!L:L,MATCH(ROWS($1:1300),$L:$L,0)),"")</f>
        <v>13</v>
      </c>
      <c r="D1301" s="17" t="str">
        <f>IFERROR(INDEX(Sheet1!F:F,MATCH(ROWS($1:1300),$M:$M,0)),"")</f>
        <v>failed</v>
      </c>
      <c r="E1301">
        <f>IFERROR(INDEX(Sheet1!L:L,MATCH(ROWS($1:1300),$M:$M,0)),"")</f>
        <v>2</v>
      </c>
      <c r="L1301">
        <f>IF(ISNA(MATCH(Sheet1!F1301,{"successful"},0)),"-",MAX(Sheet6!L$1:L1300)+1)</f>
        <v>576</v>
      </c>
      <c r="M1301" t="str">
        <f>IF(ISNA(MATCH(Sheet1!F1301,{"failed","canceled"},0)),"-",MAX(Sheet6!M$1:M1300)+1)</f>
        <v>-</v>
      </c>
    </row>
    <row r="1302" spans="1:13" ht="16" x14ac:dyDescent="0.2">
      <c r="A1302" s="16" t="str">
        <f>IFERROR(INDEX(Sheet1!F:F,MATCH(ROWS($1:1301),$L:$L,0)),"")</f>
        <v>successful</v>
      </c>
      <c r="B1302" s="15">
        <f>IFERROR(INDEX(Sheet1!L:L,MATCH(ROWS($1:1301),$L:$L,0)),"")</f>
        <v>57</v>
      </c>
      <c r="D1302" s="17" t="str">
        <f>IFERROR(INDEX(Sheet1!F:F,MATCH(ROWS($1:1301),$M:$M,0)),"")</f>
        <v>failed</v>
      </c>
      <c r="E1302">
        <f>IFERROR(INDEX(Sheet1!L:L,MATCH(ROWS($1:1301),$M:$M,0)),"")</f>
        <v>1</v>
      </c>
      <c r="L1302">
        <f>IF(ISNA(MATCH(Sheet1!F1302,{"successful"},0)),"-",MAX(Sheet6!L$1:L1301)+1)</f>
        <v>577</v>
      </c>
      <c r="M1302" t="str">
        <f>IF(ISNA(MATCH(Sheet1!F1302,{"failed","canceled"},0)),"-",MAX(Sheet6!M$1:M1301)+1)</f>
        <v>-</v>
      </c>
    </row>
    <row r="1303" spans="1:13" ht="16" x14ac:dyDescent="0.2">
      <c r="A1303" s="16" t="str">
        <f>IFERROR(INDEX(Sheet1!F:F,MATCH(ROWS($1:1302),$L:$L,0)),"")</f>
        <v>successful</v>
      </c>
      <c r="B1303" s="15">
        <f>IFERROR(INDEX(Sheet1!L:L,MATCH(ROWS($1:1302),$L:$L,0)),"")</f>
        <v>61</v>
      </c>
      <c r="D1303" s="17" t="str">
        <f>IFERROR(INDEX(Sheet1!F:F,MATCH(ROWS($1:1302),$M:$M,0)),"")</f>
        <v>failed</v>
      </c>
      <c r="E1303">
        <f>IFERROR(INDEX(Sheet1!L:L,MATCH(ROWS($1:1302),$M:$M,0)),"")</f>
        <v>3</v>
      </c>
      <c r="L1303">
        <f>IF(ISNA(MATCH(Sheet1!F1303,{"successful"},0)),"-",MAX(Sheet6!L$1:L1302)+1)</f>
        <v>578</v>
      </c>
      <c r="M1303" t="str">
        <f>IF(ISNA(MATCH(Sheet1!F1303,{"failed","canceled"},0)),"-",MAX(Sheet6!M$1:M1302)+1)</f>
        <v>-</v>
      </c>
    </row>
    <row r="1304" spans="1:13" ht="16" x14ac:dyDescent="0.2">
      <c r="A1304" s="16" t="str">
        <f>IFERROR(INDEX(Sheet1!F:F,MATCH(ROWS($1:1303),$L:$L,0)),"")</f>
        <v>successful</v>
      </c>
      <c r="B1304" s="15">
        <f>IFERROR(INDEX(Sheet1!L:L,MATCH(ROWS($1:1303),$L:$L,0)),"")</f>
        <v>65</v>
      </c>
      <c r="D1304" s="17" t="str">
        <f>IFERROR(INDEX(Sheet1!F:F,MATCH(ROWS($1:1303),$M:$M,0)),"")</f>
        <v>failed</v>
      </c>
      <c r="E1304">
        <f>IFERROR(INDEX(Sheet1!L:L,MATCH(ROWS($1:1303),$M:$M,0)),"")</f>
        <v>1</v>
      </c>
      <c r="L1304">
        <f>IF(ISNA(MATCH(Sheet1!F1304,{"successful"},0)),"-",MAX(Sheet6!L$1:L1303)+1)</f>
        <v>579</v>
      </c>
      <c r="M1304" t="str">
        <f>IF(ISNA(MATCH(Sheet1!F1304,{"failed","canceled"},0)),"-",MAX(Sheet6!M$1:M1303)+1)</f>
        <v>-</v>
      </c>
    </row>
    <row r="1305" spans="1:13" ht="16" x14ac:dyDescent="0.2">
      <c r="A1305" s="16" t="str">
        <f>IFERROR(INDEX(Sheet1!F:F,MATCH(ROWS($1:1304),$L:$L,0)),"")</f>
        <v>successful</v>
      </c>
      <c r="B1305" s="15">
        <f>IFERROR(INDEX(Sheet1!L:L,MATCH(ROWS($1:1304),$L:$L,0)),"")</f>
        <v>134</v>
      </c>
      <c r="D1305" s="17" t="str">
        <f>IFERROR(INDEX(Sheet1!F:F,MATCH(ROWS($1:1304),$M:$M,0)),"")</f>
        <v>failed</v>
      </c>
      <c r="E1305">
        <f>IFERROR(INDEX(Sheet1!L:L,MATCH(ROWS($1:1304),$M:$M,0)),"")</f>
        <v>3</v>
      </c>
      <c r="L1305">
        <f>IF(ISNA(MATCH(Sheet1!F1305,{"successful"},0)),"-",MAX(Sheet6!L$1:L1304)+1)</f>
        <v>580</v>
      </c>
      <c r="M1305" t="str">
        <f>IF(ISNA(MATCH(Sheet1!F1305,{"failed","canceled"},0)),"-",MAX(Sheet6!M$1:M1304)+1)</f>
        <v>-</v>
      </c>
    </row>
    <row r="1306" spans="1:13" ht="16" x14ac:dyDescent="0.2">
      <c r="A1306" s="16" t="str">
        <f>IFERROR(INDEX(Sheet1!F:F,MATCH(ROWS($1:1305),$L:$L,0)),"")</f>
        <v>successful</v>
      </c>
      <c r="B1306" s="15">
        <f>IFERROR(INDEX(Sheet1!L:L,MATCH(ROWS($1:1305),$L:$L,0)),"")</f>
        <v>37</v>
      </c>
      <c r="D1306" s="17" t="str">
        <f>IFERROR(INDEX(Sheet1!F:F,MATCH(ROWS($1:1305),$M:$M,0)),"")</f>
        <v>failed</v>
      </c>
      <c r="E1306">
        <f>IFERROR(INDEX(Sheet1!L:L,MATCH(ROWS($1:1305),$M:$M,0)),"")</f>
        <v>38</v>
      </c>
      <c r="L1306" t="str">
        <f>IF(ISNA(MATCH(Sheet1!F1306,{"successful"},0)),"-",MAX(Sheet6!L$1:L1305)+1)</f>
        <v>-</v>
      </c>
      <c r="M1306">
        <f>IF(ISNA(MATCH(Sheet1!F1306,{"failed","canceled"},0)),"-",MAX(Sheet6!M$1:M1305)+1)</f>
        <v>725</v>
      </c>
    </row>
    <row r="1307" spans="1:13" ht="16" x14ac:dyDescent="0.2">
      <c r="A1307" s="16" t="str">
        <f>IFERROR(INDEX(Sheet1!F:F,MATCH(ROWS($1:1306),$L:$L,0)),"")</f>
        <v>successful</v>
      </c>
      <c r="B1307" s="15">
        <f>IFERROR(INDEX(Sheet1!L:L,MATCH(ROWS($1:1306),$L:$L,0)),"")</f>
        <v>37</v>
      </c>
      <c r="D1307" s="17" t="str">
        <f>IFERROR(INDEX(Sheet1!F:F,MATCH(ROWS($1:1306),$M:$M,0)),"")</f>
        <v>failed</v>
      </c>
      <c r="E1307">
        <f>IFERROR(INDEX(Sheet1!L:L,MATCH(ROWS($1:1306),$M:$M,0)),"")</f>
        <v>52</v>
      </c>
      <c r="L1307" t="str">
        <f>IF(ISNA(MATCH(Sheet1!F1307,{"successful"},0)),"-",MAX(Sheet6!L$1:L1306)+1)</f>
        <v>-</v>
      </c>
      <c r="M1307">
        <f>IF(ISNA(MATCH(Sheet1!F1307,{"failed","canceled"},0)),"-",MAX(Sheet6!M$1:M1306)+1)</f>
        <v>726</v>
      </c>
    </row>
    <row r="1308" spans="1:13" ht="16" x14ac:dyDescent="0.2">
      <c r="A1308" s="16" t="str">
        <f>IFERROR(INDEX(Sheet1!F:F,MATCH(ROWS($1:1307),$L:$L,0)),"")</f>
        <v>successful</v>
      </c>
      <c r="B1308" s="15">
        <f>IFERROR(INDEX(Sheet1!L:L,MATCH(ROWS($1:1307),$L:$L,0)),"")</f>
        <v>150</v>
      </c>
      <c r="D1308" s="17" t="str">
        <f>IFERROR(INDEX(Sheet1!F:F,MATCH(ROWS($1:1307),$M:$M,0)),"")</f>
        <v>failed</v>
      </c>
      <c r="E1308">
        <f>IFERROR(INDEX(Sheet1!L:L,MATCH(ROWS($1:1307),$M:$M,0)),"")</f>
        <v>2</v>
      </c>
      <c r="L1308" t="str">
        <f>IF(ISNA(MATCH(Sheet1!F1308,{"successful"},0)),"-",MAX(Sheet6!L$1:L1307)+1)</f>
        <v>-</v>
      </c>
      <c r="M1308">
        <f>IF(ISNA(MATCH(Sheet1!F1308,{"failed","canceled"},0)),"-",MAX(Sheet6!M$1:M1307)+1)</f>
        <v>727</v>
      </c>
    </row>
    <row r="1309" spans="1:13" ht="16" x14ac:dyDescent="0.2">
      <c r="A1309" s="16" t="str">
        <f>IFERROR(INDEX(Sheet1!F:F,MATCH(ROWS($1:1308),$L:$L,0)),"")</f>
        <v>successful</v>
      </c>
      <c r="B1309" s="15">
        <f>IFERROR(INDEX(Sheet1!L:L,MATCH(ROWS($1:1308),$L:$L,0)),"")</f>
        <v>56</v>
      </c>
      <c r="D1309" s="17" t="str">
        <f>IFERROR(INDEX(Sheet1!F:F,MATCH(ROWS($1:1308),$M:$M,0)),"")</f>
        <v>failed</v>
      </c>
      <c r="E1309">
        <f>IFERROR(INDEX(Sheet1!L:L,MATCH(ROWS($1:1308),$M:$M,0)),"")</f>
        <v>0</v>
      </c>
      <c r="L1309" t="str">
        <f>IF(ISNA(MATCH(Sheet1!F1309,{"successful"},0)),"-",MAX(Sheet6!L$1:L1308)+1)</f>
        <v>-</v>
      </c>
      <c r="M1309">
        <f>IF(ISNA(MATCH(Sheet1!F1309,{"failed","canceled"},0)),"-",MAX(Sheet6!M$1:M1308)+1)</f>
        <v>728</v>
      </c>
    </row>
    <row r="1310" spans="1:13" ht="16" x14ac:dyDescent="0.2">
      <c r="A1310" s="16" t="str">
        <f>IFERROR(INDEX(Sheet1!F:F,MATCH(ROWS($1:1309),$L:$L,0)),"")</f>
        <v>successful</v>
      </c>
      <c r="B1310" s="15">
        <f>IFERROR(INDEX(Sheet1!L:L,MATCH(ROWS($1:1309),$L:$L,0)),"")</f>
        <v>18</v>
      </c>
      <c r="D1310" s="17" t="str">
        <f>IFERROR(INDEX(Sheet1!F:F,MATCH(ROWS($1:1309),$M:$M,0)),"")</f>
        <v>failed</v>
      </c>
      <c r="E1310">
        <f>IFERROR(INDEX(Sheet1!L:L,MATCH(ROWS($1:1309),$M:$M,0)),"")</f>
        <v>4</v>
      </c>
      <c r="L1310" t="str">
        <f>IF(ISNA(MATCH(Sheet1!F1310,{"successful"},0)),"-",MAX(Sheet6!L$1:L1309)+1)</f>
        <v>-</v>
      </c>
      <c r="M1310">
        <f>IF(ISNA(MATCH(Sheet1!F1310,{"failed","canceled"},0)),"-",MAX(Sheet6!M$1:M1309)+1)</f>
        <v>729</v>
      </c>
    </row>
    <row r="1311" spans="1:13" ht="16" x14ac:dyDescent="0.2">
      <c r="A1311" s="16" t="str">
        <f>IFERROR(INDEX(Sheet1!F:F,MATCH(ROWS($1:1310),$L:$L,0)),"")</f>
        <v>successful</v>
      </c>
      <c r="B1311" s="15">
        <f>IFERROR(INDEX(Sheet1!L:L,MATCH(ROWS($1:1310),$L:$L,0)),"")</f>
        <v>60</v>
      </c>
      <c r="D1311" s="17" t="str">
        <f>IFERROR(INDEX(Sheet1!F:F,MATCH(ROWS($1:1310),$M:$M,0)),"")</f>
        <v>failed</v>
      </c>
      <c r="E1311">
        <f>IFERROR(INDEX(Sheet1!L:L,MATCH(ROWS($1:1310),$M:$M,0)),"")</f>
        <v>4</v>
      </c>
      <c r="L1311" t="str">
        <f>IF(ISNA(MATCH(Sheet1!F1311,{"successful"},0)),"-",MAX(Sheet6!L$1:L1310)+1)</f>
        <v>-</v>
      </c>
      <c r="M1311">
        <f>IF(ISNA(MATCH(Sheet1!F1311,{"failed","canceled"},0)),"-",MAX(Sheet6!M$1:M1310)+1)</f>
        <v>730</v>
      </c>
    </row>
    <row r="1312" spans="1:13" ht="16" x14ac:dyDescent="0.2">
      <c r="A1312" s="16" t="str">
        <f>IFERROR(INDEX(Sheet1!F:F,MATCH(ROWS($1:1311),$L:$L,0)),"")</f>
        <v>successful</v>
      </c>
      <c r="B1312" s="15">
        <f>IFERROR(INDEX(Sheet1!L:L,MATCH(ROWS($1:1311),$L:$L,0)),"")</f>
        <v>67</v>
      </c>
      <c r="D1312" s="17" t="str">
        <f>IFERROR(INDEX(Sheet1!F:F,MATCH(ROWS($1:1311),$M:$M,0)),"")</f>
        <v>failed</v>
      </c>
      <c r="E1312">
        <f>IFERROR(INDEX(Sheet1!L:L,MATCH(ROWS($1:1311),$M:$M,0)),"")</f>
        <v>18</v>
      </c>
      <c r="L1312" t="str">
        <f>IF(ISNA(MATCH(Sheet1!F1312,{"successful"},0)),"-",MAX(Sheet6!L$1:L1311)+1)</f>
        <v>-</v>
      </c>
      <c r="M1312">
        <f>IF(ISNA(MATCH(Sheet1!F1312,{"failed","canceled"},0)),"-",MAX(Sheet6!M$1:M1311)+1)</f>
        <v>731</v>
      </c>
    </row>
    <row r="1313" spans="1:13" ht="16" x14ac:dyDescent="0.2">
      <c r="A1313" s="16" t="str">
        <f>IFERROR(INDEX(Sheet1!F:F,MATCH(ROWS($1:1312),$L:$L,0)),"")</f>
        <v>successful</v>
      </c>
      <c r="B1313" s="15">
        <f>IFERROR(INDEX(Sheet1!L:L,MATCH(ROWS($1:1312),$L:$L,0)),"")</f>
        <v>35</v>
      </c>
      <c r="D1313" s="17" t="str">
        <f>IFERROR(INDEX(Sheet1!F:F,MATCH(ROWS($1:1312),$M:$M,0)),"")</f>
        <v>failed</v>
      </c>
      <c r="E1313">
        <f>IFERROR(INDEX(Sheet1!L:L,MATCH(ROWS($1:1312),$M:$M,0)),"")</f>
        <v>0</v>
      </c>
      <c r="L1313" t="str">
        <f>IF(ISNA(MATCH(Sheet1!F1313,{"successful"},0)),"-",MAX(Sheet6!L$1:L1312)+1)</f>
        <v>-</v>
      </c>
      <c r="M1313">
        <f>IF(ISNA(MATCH(Sheet1!F1313,{"failed","canceled"},0)),"-",MAX(Sheet6!M$1:M1312)+1)</f>
        <v>732</v>
      </c>
    </row>
    <row r="1314" spans="1:13" ht="16" x14ac:dyDescent="0.2">
      <c r="A1314" s="16" t="str">
        <f>IFERROR(INDEX(Sheet1!F:F,MATCH(ROWS($1:1313),$L:$L,0)),"")</f>
        <v>successful</v>
      </c>
      <c r="B1314" s="15">
        <f>IFERROR(INDEX(Sheet1!L:L,MATCH(ROWS($1:1313),$L:$L,0)),"")</f>
        <v>34</v>
      </c>
      <c r="D1314" s="17" t="str">
        <f>IFERROR(INDEX(Sheet1!F:F,MATCH(ROWS($1:1313),$M:$M,0)),"")</f>
        <v>failed</v>
      </c>
      <c r="E1314">
        <f>IFERROR(INDEX(Sheet1!L:L,MATCH(ROWS($1:1313),$M:$M,0)),"")</f>
        <v>22</v>
      </c>
      <c r="L1314" t="str">
        <f>IF(ISNA(MATCH(Sheet1!F1314,{"successful"},0)),"-",MAX(Sheet6!L$1:L1313)+1)</f>
        <v>-</v>
      </c>
      <c r="M1314">
        <f>IF(ISNA(MATCH(Sheet1!F1314,{"failed","canceled"},0)),"-",MAX(Sheet6!M$1:M1313)+1)</f>
        <v>733</v>
      </c>
    </row>
    <row r="1315" spans="1:13" ht="16" x14ac:dyDescent="0.2">
      <c r="A1315" s="16" t="str">
        <f>IFERROR(INDEX(Sheet1!F:F,MATCH(ROWS($1:1314),$L:$L,0)),"")</f>
        <v>successful</v>
      </c>
      <c r="B1315" s="15">
        <f>IFERROR(INDEX(Sheet1!L:L,MATCH(ROWS($1:1314),$L:$L,0)),"")</f>
        <v>36</v>
      </c>
      <c r="D1315" s="17" t="str">
        <f>IFERROR(INDEX(Sheet1!F:F,MATCH(ROWS($1:1314),$M:$M,0)),"")</f>
        <v>failed</v>
      </c>
      <c r="E1315">
        <f>IFERROR(INDEX(Sheet1!L:L,MATCH(ROWS($1:1314),$M:$M,0)),"")</f>
        <v>49</v>
      </c>
      <c r="L1315" t="str">
        <f>IF(ISNA(MATCH(Sheet1!F1315,{"successful"},0)),"-",MAX(Sheet6!L$1:L1314)+1)</f>
        <v>-</v>
      </c>
      <c r="M1315">
        <f>IF(ISNA(MATCH(Sheet1!F1315,{"failed","canceled"},0)),"-",MAX(Sheet6!M$1:M1314)+1)</f>
        <v>734</v>
      </c>
    </row>
    <row r="1316" spans="1:13" ht="16" x14ac:dyDescent="0.2">
      <c r="A1316" s="16" t="str">
        <f>IFERROR(INDEX(Sheet1!F:F,MATCH(ROWS($1:1315),$L:$L,0)),"")</f>
        <v>successful</v>
      </c>
      <c r="B1316" s="15">
        <f>IFERROR(INDEX(Sheet1!L:L,MATCH(ROWS($1:1315),$L:$L,0)),"")</f>
        <v>18</v>
      </c>
      <c r="D1316" s="17" t="str">
        <f>IFERROR(INDEX(Sheet1!F:F,MATCH(ROWS($1:1315),$M:$M,0)),"")</f>
        <v>failed</v>
      </c>
      <c r="E1316">
        <f>IFERROR(INDEX(Sheet1!L:L,MATCH(ROWS($1:1315),$M:$M,0)),"")</f>
        <v>19</v>
      </c>
      <c r="L1316" t="str">
        <f>IF(ISNA(MATCH(Sheet1!F1316,{"successful"},0)),"-",MAX(Sheet6!L$1:L1315)+1)</f>
        <v>-</v>
      </c>
      <c r="M1316">
        <f>IF(ISNA(MATCH(Sheet1!F1316,{"failed","canceled"},0)),"-",MAX(Sheet6!M$1:M1315)+1)</f>
        <v>735</v>
      </c>
    </row>
    <row r="1317" spans="1:13" ht="16" x14ac:dyDescent="0.2">
      <c r="A1317" s="16" t="str">
        <f>IFERROR(INDEX(Sheet1!F:F,MATCH(ROWS($1:1316),$L:$L,0)),"")</f>
        <v>successful</v>
      </c>
      <c r="B1317" s="15">
        <f>IFERROR(INDEX(Sheet1!L:L,MATCH(ROWS($1:1316),$L:$L,0)),"")</f>
        <v>25</v>
      </c>
      <c r="D1317" s="17" t="str">
        <f>IFERROR(INDEX(Sheet1!F:F,MATCH(ROWS($1:1316),$M:$M,0)),"")</f>
        <v>failed</v>
      </c>
      <c r="E1317">
        <f>IFERROR(INDEX(Sheet1!L:L,MATCH(ROWS($1:1316),$M:$M,0)),"")</f>
        <v>4</v>
      </c>
      <c r="L1317" t="str">
        <f>IF(ISNA(MATCH(Sheet1!F1317,{"successful"},0)),"-",MAX(Sheet6!L$1:L1316)+1)</f>
        <v>-</v>
      </c>
      <c r="M1317">
        <f>IF(ISNA(MATCH(Sheet1!F1317,{"failed","canceled"},0)),"-",MAX(Sheet6!M$1:M1316)+1)</f>
        <v>736</v>
      </c>
    </row>
    <row r="1318" spans="1:13" ht="16" x14ac:dyDescent="0.2">
      <c r="A1318" s="16" t="str">
        <f>IFERROR(INDEX(Sheet1!F:F,MATCH(ROWS($1:1317),$L:$L,0)),"")</f>
        <v>successful</v>
      </c>
      <c r="B1318" s="15">
        <f>IFERROR(INDEX(Sheet1!L:L,MATCH(ROWS($1:1317),$L:$L,0)),"")</f>
        <v>21</v>
      </c>
      <c r="D1318" s="17" t="str">
        <f>IFERROR(INDEX(Sheet1!F:F,MATCH(ROWS($1:1317),$M:$M,0)),"")</f>
        <v>failed</v>
      </c>
      <c r="E1318">
        <f>IFERROR(INDEX(Sheet1!L:L,MATCH(ROWS($1:1317),$M:$M,0)),"")</f>
        <v>4</v>
      </c>
      <c r="L1318" t="str">
        <f>IF(ISNA(MATCH(Sheet1!F1318,{"successful"},0)),"-",MAX(Sheet6!L$1:L1317)+1)</f>
        <v>-</v>
      </c>
      <c r="M1318">
        <f>IF(ISNA(MATCH(Sheet1!F1318,{"failed","canceled"},0)),"-",MAX(Sheet6!M$1:M1317)+1)</f>
        <v>737</v>
      </c>
    </row>
    <row r="1319" spans="1:13" ht="16" x14ac:dyDescent="0.2">
      <c r="A1319" s="16" t="str">
        <f>IFERROR(INDEX(Sheet1!F:F,MATCH(ROWS($1:1318),$L:$L,0)),"")</f>
        <v>successful</v>
      </c>
      <c r="B1319" s="15">
        <f>IFERROR(INDEX(Sheet1!L:L,MATCH(ROWS($1:1318),$L:$L,0)),"")</f>
        <v>151</v>
      </c>
      <c r="D1319" s="17" t="str">
        <f>IFERROR(INDEX(Sheet1!F:F,MATCH(ROWS($1:1318),$M:$M,0)),"")</f>
        <v>failed</v>
      </c>
      <c r="E1319">
        <f>IFERROR(INDEX(Sheet1!L:L,MATCH(ROWS($1:1318),$M:$M,0)),"")</f>
        <v>2</v>
      </c>
      <c r="L1319" t="str">
        <f>IF(ISNA(MATCH(Sheet1!F1319,{"successful"},0)),"-",MAX(Sheet6!L$1:L1318)+1)</f>
        <v>-</v>
      </c>
      <c r="M1319">
        <f>IF(ISNA(MATCH(Sheet1!F1319,{"failed","canceled"},0)),"-",MAX(Sheet6!M$1:M1318)+1)</f>
        <v>738</v>
      </c>
    </row>
    <row r="1320" spans="1:13" ht="16" x14ac:dyDescent="0.2">
      <c r="A1320" s="16" t="str">
        <f>IFERROR(INDEX(Sheet1!F:F,MATCH(ROWS($1:1319),$L:$L,0)),"")</f>
        <v>successful</v>
      </c>
      <c r="B1320" s="15">
        <f>IFERROR(INDEX(Sheet1!L:L,MATCH(ROWS($1:1319),$L:$L,0)),"")</f>
        <v>489</v>
      </c>
      <c r="D1320" s="17" t="str">
        <f>IFERROR(INDEX(Sheet1!F:F,MATCH(ROWS($1:1319),$M:$M,0)),"")</f>
        <v>failed</v>
      </c>
      <c r="E1320">
        <f>IFERROR(INDEX(Sheet1!L:L,MATCH(ROWS($1:1319),$M:$M,0)),"")</f>
        <v>0</v>
      </c>
      <c r="L1320" t="str">
        <f>IF(ISNA(MATCH(Sheet1!F1320,{"successful"},0)),"-",MAX(Sheet6!L$1:L1319)+1)</f>
        <v>-</v>
      </c>
      <c r="M1320">
        <f>IF(ISNA(MATCH(Sheet1!F1320,{"failed","canceled"},0)),"-",MAX(Sheet6!M$1:M1319)+1)</f>
        <v>739</v>
      </c>
    </row>
    <row r="1321" spans="1:13" ht="16" x14ac:dyDescent="0.2">
      <c r="A1321" s="16" t="str">
        <f>IFERROR(INDEX(Sheet1!F:F,MATCH(ROWS($1:1320),$L:$L,0)),"")</f>
        <v>successful</v>
      </c>
      <c r="B1321" s="15">
        <f>IFERROR(INDEX(Sheet1!L:L,MATCH(ROWS($1:1320),$L:$L,0)),"")</f>
        <v>50</v>
      </c>
      <c r="D1321" s="17" t="str">
        <f>IFERROR(INDEX(Sheet1!F:F,MATCH(ROWS($1:1320),$M:$M,0)),"")</f>
        <v>failed</v>
      </c>
      <c r="E1321">
        <f>IFERROR(INDEX(Sheet1!L:L,MATCH(ROWS($1:1320),$M:$M,0)),"")</f>
        <v>0</v>
      </c>
      <c r="L1321" t="str">
        <f>IF(ISNA(MATCH(Sheet1!F1321,{"successful"},0)),"-",MAX(Sheet6!L$1:L1320)+1)</f>
        <v>-</v>
      </c>
      <c r="M1321">
        <f>IF(ISNA(MATCH(Sheet1!F1321,{"failed","canceled"},0)),"-",MAX(Sheet6!M$1:M1320)+1)</f>
        <v>740</v>
      </c>
    </row>
    <row r="1322" spans="1:13" ht="16" x14ac:dyDescent="0.2">
      <c r="A1322" s="16" t="str">
        <f>IFERROR(INDEX(Sheet1!F:F,MATCH(ROWS($1:1321),$L:$L,0)),"")</f>
        <v>successful</v>
      </c>
      <c r="B1322" s="15">
        <f>IFERROR(INDEX(Sheet1!L:L,MATCH(ROWS($1:1321),$L:$L,0)),"")</f>
        <v>321</v>
      </c>
      <c r="D1322" s="17" t="str">
        <f>IFERROR(INDEX(Sheet1!F:F,MATCH(ROWS($1:1321),$M:$M,0)),"")</f>
        <v>failed</v>
      </c>
      <c r="E1322">
        <f>IFERROR(INDEX(Sheet1!L:L,MATCH(ROWS($1:1321),$M:$M,0)),"")</f>
        <v>14</v>
      </c>
      <c r="L1322" t="str">
        <f>IF(ISNA(MATCH(Sheet1!F1322,{"successful"},0)),"-",MAX(Sheet6!L$1:L1321)+1)</f>
        <v>-</v>
      </c>
      <c r="M1322">
        <f>IF(ISNA(MATCH(Sheet1!F1322,{"failed","canceled"},0)),"-",MAX(Sheet6!M$1:M1321)+1)</f>
        <v>741</v>
      </c>
    </row>
    <row r="1323" spans="1:13" ht="16" x14ac:dyDescent="0.2">
      <c r="A1323" s="16" t="str">
        <f>IFERROR(INDEX(Sheet1!F:F,MATCH(ROWS($1:1322),$L:$L,0)),"")</f>
        <v>successful</v>
      </c>
      <c r="B1323" s="15">
        <f>IFERROR(INDEX(Sheet1!L:L,MATCH(ROWS($1:1322),$L:$L,0)),"")</f>
        <v>1762</v>
      </c>
      <c r="D1323" s="17" t="str">
        <f>IFERROR(INDEX(Sheet1!F:F,MATCH(ROWS($1:1322),$M:$M,0)),"")</f>
        <v>failed</v>
      </c>
      <c r="E1323">
        <f>IFERROR(INDEX(Sheet1!L:L,MATCH(ROWS($1:1322),$M:$M,0)),"")</f>
        <v>8</v>
      </c>
      <c r="L1323" t="str">
        <f>IF(ISNA(MATCH(Sheet1!F1323,{"successful"},0)),"-",MAX(Sheet6!L$1:L1322)+1)</f>
        <v>-</v>
      </c>
      <c r="M1323">
        <f>IF(ISNA(MATCH(Sheet1!F1323,{"failed","canceled"},0)),"-",MAX(Sheet6!M$1:M1322)+1)</f>
        <v>742</v>
      </c>
    </row>
    <row r="1324" spans="1:13" ht="16" x14ac:dyDescent="0.2">
      <c r="A1324" s="16" t="str">
        <f>IFERROR(INDEX(Sheet1!F:F,MATCH(ROWS($1:1323),$L:$L,0)),"")</f>
        <v>successful</v>
      </c>
      <c r="B1324" s="15">
        <f>IFERROR(INDEX(Sheet1!L:L,MATCH(ROWS($1:1323),$L:$L,0)),"")</f>
        <v>385</v>
      </c>
      <c r="D1324" s="17" t="str">
        <f>IFERROR(INDEX(Sheet1!F:F,MATCH(ROWS($1:1323),$M:$M,0)),"")</f>
        <v>failed</v>
      </c>
      <c r="E1324">
        <f>IFERROR(INDEX(Sheet1!L:L,MATCH(ROWS($1:1323),$M:$M,0)),"")</f>
        <v>0</v>
      </c>
      <c r="L1324" t="str">
        <f>IF(ISNA(MATCH(Sheet1!F1324,{"successful"},0)),"-",MAX(Sheet6!L$1:L1323)+1)</f>
        <v>-</v>
      </c>
      <c r="M1324">
        <f>IF(ISNA(MATCH(Sheet1!F1324,{"failed","canceled"},0)),"-",MAX(Sheet6!M$1:M1323)+1)</f>
        <v>743</v>
      </c>
    </row>
    <row r="1325" spans="1:13" ht="16" x14ac:dyDescent="0.2">
      <c r="A1325" s="16" t="str">
        <f>IFERROR(INDEX(Sheet1!F:F,MATCH(ROWS($1:1324),$L:$L,0)),"")</f>
        <v>successful</v>
      </c>
      <c r="B1325" s="15">
        <f>IFERROR(INDEX(Sheet1!L:L,MATCH(ROWS($1:1324),$L:$L,0)),"")</f>
        <v>398</v>
      </c>
      <c r="D1325" s="17" t="str">
        <f>IFERROR(INDEX(Sheet1!F:F,MATCH(ROWS($1:1324),$M:$M,0)),"")</f>
        <v>failed</v>
      </c>
      <c r="E1325">
        <f>IFERROR(INDEX(Sheet1!L:L,MATCH(ROWS($1:1324),$M:$M,0)),"")</f>
        <v>15</v>
      </c>
      <c r="L1325" t="str">
        <f>IF(ISNA(MATCH(Sheet1!F1325,{"successful"},0)),"-",MAX(Sheet6!L$1:L1324)+1)</f>
        <v>-</v>
      </c>
      <c r="M1325">
        <f>IF(ISNA(MATCH(Sheet1!F1325,{"failed","canceled"},0)),"-",MAX(Sheet6!M$1:M1324)+1)</f>
        <v>744</v>
      </c>
    </row>
    <row r="1326" spans="1:13" ht="16" x14ac:dyDescent="0.2">
      <c r="A1326" s="16" t="str">
        <f>IFERROR(INDEX(Sheet1!F:F,MATCH(ROWS($1:1325),$L:$L,0)),"")</f>
        <v>successful</v>
      </c>
      <c r="B1326" s="15">
        <f>IFERROR(INDEX(Sheet1!L:L,MATCH(ROWS($1:1325),$L:$L,0)),"")</f>
        <v>304</v>
      </c>
      <c r="D1326" s="17" t="str">
        <f>IFERROR(INDEX(Sheet1!F:F,MATCH(ROWS($1:1325),$M:$M,0)),"")</f>
        <v>failed</v>
      </c>
      <c r="E1326">
        <f>IFERROR(INDEX(Sheet1!L:L,MATCH(ROWS($1:1325),$M:$M,0)),"")</f>
        <v>33</v>
      </c>
      <c r="L1326" t="str">
        <f>IF(ISNA(MATCH(Sheet1!F1326,{"successful"},0)),"-",MAX(Sheet6!L$1:L1325)+1)</f>
        <v>-</v>
      </c>
      <c r="M1326">
        <f>IF(ISNA(MATCH(Sheet1!F1326,{"failed","canceled"},0)),"-",MAX(Sheet6!M$1:M1325)+1)</f>
        <v>745</v>
      </c>
    </row>
    <row r="1327" spans="1:13" ht="16" x14ac:dyDescent="0.2">
      <c r="A1327" s="16" t="str">
        <f>IFERROR(INDEX(Sheet1!F:F,MATCH(ROWS($1:1326),$L:$L,0)),"")</f>
        <v>successful</v>
      </c>
      <c r="B1327" s="15">
        <f>IFERROR(INDEX(Sheet1!L:L,MATCH(ROWS($1:1326),$L:$L,0)),"")</f>
        <v>676</v>
      </c>
      <c r="D1327" s="17" t="str">
        <f>IFERROR(INDEX(Sheet1!F:F,MATCH(ROWS($1:1326),$M:$M,0)),"")</f>
        <v>failed</v>
      </c>
      <c r="E1327">
        <f>IFERROR(INDEX(Sheet1!L:L,MATCH(ROWS($1:1326),$M:$M,0)),"")</f>
        <v>2</v>
      </c>
      <c r="L1327" t="str">
        <f>IF(ISNA(MATCH(Sheet1!F1327,{"successful"},0)),"-",MAX(Sheet6!L$1:L1326)+1)</f>
        <v>-</v>
      </c>
      <c r="M1327">
        <f>IF(ISNA(MATCH(Sheet1!F1327,{"failed","canceled"},0)),"-",MAX(Sheet6!M$1:M1326)+1)</f>
        <v>746</v>
      </c>
    </row>
    <row r="1328" spans="1:13" ht="16" x14ac:dyDescent="0.2">
      <c r="A1328" s="16" t="str">
        <f>IFERROR(INDEX(Sheet1!F:F,MATCH(ROWS($1:1327),$L:$L,0)),"")</f>
        <v>successful</v>
      </c>
      <c r="B1328" s="15">
        <f>IFERROR(INDEX(Sheet1!L:L,MATCH(ROWS($1:1327),$L:$L,0)),"")</f>
        <v>577</v>
      </c>
      <c r="D1328" s="17" t="str">
        <f>IFERROR(INDEX(Sheet1!F:F,MATCH(ROWS($1:1327),$M:$M,0)),"")</f>
        <v>failed</v>
      </c>
      <c r="E1328">
        <f>IFERROR(INDEX(Sheet1!L:L,MATCH(ROWS($1:1327),$M:$M,0)),"")</f>
        <v>6</v>
      </c>
      <c r="L1328" t="str">
        <f>IF(ISNA(MATCH(Sheet1!F1328,{"successful"},0)),"-",MAX(Sheet6!L$1:L1327)+1)</f>
        <v>-</v>
      </c>
      <c r="M1328">
        <f>IF(ISNA(MATCH(Sheet1!F1328,{"failed","canceled"},0)),"-",MAX(Sheet6!M$1:M1327)+1)</f>
        <v>747</v>
      </c>
    </row>
    <row r="1329" spans="1:13" ht="16" x14ac:dyDescent="0.2">
      <c r="A1329" s="16" t="str">
        <f>IFERROR(INDEX(Sheet1!F:F,MATCH(ROWS($1:1328),$L:$L,0)),"")</f>
        <v>successful</v>
      </c>
      <c r="B1329" s="15">
        <f>IFERROR(INDEX(Sheet1!L:L,MATCH(ROWS($1:1328),$L:$L,0)),"")</f>
        <v>3663</v>
      </c>
      <c r="D1329" s="17" t="str">
        <f>IFERROR(INDEX(Sheet1!F:F,MATCH(ROWS($1:1328),$M:$M,0)),"")</f>
        <v>failed</v>
      </c>
      <c r="E1329">
        <f>IFERROR(INDEX(Sheet1!L:L,MATCH(ROWS($1:1328),$M:$M,0)),"")</f>
        <v>2</v>
      </c>
      <c r="L1329" t="str">
        <f>IF(ISNA(MATCH(Sheet1!F1329,{"successful"},0)),"-",MAX(Sheet6!L$1:L1328)+1)</f>
        <v>-</v>
      </c>
      <c r="M1329">
        <f>IF(ISNA(MATCH(Sheet1!F1329,{"failed","canceled"},0)),"-",MAX(Sheet6!M$1:M1328)+1)</f>
        <v>748</v>
      </c>
    </row>
    <row r="1330" spans="1:13" ht="16" x14ac:dyDescent="0.2">
      <c r="A1330" s="16" t="str">
        <f>IFERROR(INDEX(Sheet1!F:F,MATCH(ROWS($1:1329),$L:$L,0)),"")</f>
        <v>successful</v>
      </c>
      <c r="B1330" s="15">
        <f>IFERROR(INDEX(Sheet1!L:L,MATCH(ROWS($1:1329),$L:$L,0)),"")</f>
        <v>294</v>
      </c>
      <c r="D1330" s="17" t="str">
        <f>IFERROR(INDEX(Sheet1!F:F,MATCH(ROWS($1:1329),$M:$M,0)),"")</f>
        <v>failed</v>
      </c>
      <c r="E1330">
        <f>IFERROR(INDEX(Sheet1!L:L,MATCH(ROWS($1:1329),$M:$M,0)),"")</f>
        <v>0</v>
      </c>
      <c r="L1330" t="str">
        <f>IF(ISNA(MATCH(Sheet1!F1330,{"successful"},0)),"-",MAX(Sheet6!L$1:L1329)+1)</f>
        <v>-</v>
      </c>
      <c r="M1330">
        <f>IF(ISNA(MATCH(Sheet1!F1330,{"failed","canceled"},0)),"-",MAX(Sheet6!M$1:M1329)+1)</f>
        <v>749</v>
      </c>
    </row>
    <row r="1331" spans="1:13" ht="16" x14ac:dyDescent="0.2">
      <c r="A1331" s="16" t="str">
        <f>IFERROR(INDEX(Sheet1!F:F,MATCH(ROWS($1:1330),$L:$L,0)),"")</f>
        <v>successful</v>
      </c>
      <c r="B1331" s="15">
        <f>IFERROR(INDEX(Sheet1!L:L,MATCH(ROWS($1:1330),$L:$L,0)),"")</f>
        <v>28</v>
      </c>
      <c r="D1331" s="17" t="str">
        <f>IFERROR(INDEX(Sheet1!F:F,MATCH(ROWS($1:1330),$M:$M,0)),"")</f>
        <v>failed</v>
      </c>
      <c r="E1331">
        <f>IFERROR(INDEX(Sheet1!L:L,MATCH(ROWS($1:1330),$M:$M,0)),"")</f>
        <v>4</v>
      </c>
      <c r="L1331" t="str">
        <f>IF(ISNA(MATCH(Sheet1!F1331,{"successful"},0)),"-",MAX(Sheet6!L$1:L1330)+1)</f>
        <v>-</v>
      </c>
      <c r="M1331">
        <f>IF(ISNA(MATCH(Sheet1!F1331,{"failed","canceled"},0)),"-",MAX(Sheet6!M$1:M1330)+1)</f>
        <v>750</v>
      </c>
    </row>
    <row r="1332" spans="1:13" ht="16" x14ac:dyDescent="0.2">
      <c r="A1332" s="16" t="str">
        <f>IFERROR(INDEX(Sheet1!F:F,MATCH(ROWS($1:1331),$L:$L,0)),"")</f>
        <v>successful</v>
      </c>
      <c r="B1332" s="15">
        <f>IFERROR(INDEX(Sheet1!L:L,MATCH(ROWS($1:1331),$L:$L,0)),"")</f>
        <v>100</v>
      </c>
      <c r="D1332" s="17" t="str">
        <f>IFERROR(INDEX(Sheet1!F:F,MATCH(ROWS($1:1331),$M:$M,0)),"")</f>
        <v>failed</v>
      </c>
      <c r="E1332">
        <f>IFERROR(INDEX(Sheet1!L:L,MATCH(ROWS($1:1331),$M:$M,0)),"")</f>
        <v>1</v>
      </c>
      <c r="L1332" t="str">
        <f>IF(ISNA(MATCH(Sheet1!F1332,{"successful"},0)),"-",MAX(Sheet6!L$1:L1331)+1)</f>
        <v>-</v>
      </c>
      <c r="M1332">
        <f>IF(ISNA(MATCH(Sheet1!F1332,{"failed","canceled"},0)),"-",MAX(Sheet6!M$1:M1331)+1)</f>
        <v>751</v>
      </c>
    </row>
    <row r="1333" spans="1:13" ht="16" x14ac:dyDescent="0.2">
      <c r="A1333" s="16" t="str">
        <f>IFERROR(INDEX(Sheet1!F:F,MATCH(ROWS($1:1332),$L:$L,0)),"")</f>
        <v>successful</v>
      </c>
      <c r="B1333" s="15">
        <f>IFERROR(INDEX(Sheet1!L:L,MATCH(ROWS($1:1332),$L:$L,0)),"")</f>
        <v>72</v>
      </c>
      <c r="D1333" s="17" t="str">
        <f>IFERROR(INDEX(Sheet1!F:F,MATCH(ROWS($1:1332),$M:$M,0)),"")</f>
        <v>failed</v>
      </c>
      <c r="E1333">
        <f>IFERROR(INDEX(Sheet1!L:L,MATCH(ROWS($1:1332),$M:$M,0)),"")</f>
        <v>3</v>
      </c>
      <c r="L1333" t="str">
        <f>IF(ISNA(MATCH(Sheet1!F1333,{"successful"},0)),"-",MAX(Sheet6!L$1:L1332)+1)</f>
        <v>-</v>
      </c>
      <c r="M1333">
        <f>IF(ISNA(MATCH(Sheet1!F1333,{"failed","canceled"},0)),"-",MAX(Sheet6!M$1:M1332)+1)</f>
        <v>752</v>
      </c>
    </row>
    <row r="1334" spans="1:13" ht="16" x14ac:dyDescent="0.2">
      <c r="A1334" s="16" t="str">
        <f>IFERROR(INDEX(Sheet1!F:F,MATCH(ROWS($1:1333),$L:$L,0)),"")</f>
        <v>successful</v>
      </c>
      <c r="B1334" s="15">
        <f>IFERROR(INDEX(Sheet1!L:L,MATCH(ROWS($1:1333),$L:$L,0)),"")</f>
        <v>238</v>
      </c>
      <c r="D1334" s="17" t="str">
        <f>IFERROR(INDEX(Sheet1!F:F,MATCH(ROWS($1:1333),$M:$M,0)),"")</f>
        <v>failed</v>
      </c>
      <c r="E1334">
        <f>IFERROR(INDEX(Sheet1!L:L,MATCH(ROWS($1:1333),$M:$M,0)),"")</f>
        <v>4</v>
      </c>
      <c r="L1334" t="str">
        <f>IF(ISNA(MATCH(Sheet1!F1334,{"successful"},0)),"-",MAX(Sheet6!L$1:L1333)+1)</f>
        <v>-</v>
      </c>
      <c r="M1334">
        <f>IF(ISNA(MATCH(Sheet1!F1334,{"failed","canceled"},0)),"-",MAX(Sheet6!M$1:M1333)+1)</f>
        <v>753</v>
      </c>
    </row>
    <row r="1335" spans="1:13" ht="16" x14ac:dyDescent="0.2">
      <c r="A1335" s="16" t="str">
        <f>IFERROR(INDEX(Sheet1!F:F,MATCH(ROWS($1:1334),$L:$L,0)),"")</f>
        <v>successful</v>
      </c>
      <c r="B1335" s="15">
        <f>IFERROR(INDEX(Sheet1!L:L,MATCH(ROWS($1:1334),$L:$L,0)),"")</f>
        <v>159</v>
      </c>
      <c r="D1335" s="17" t="str">
        <f>IFERROR(INDEX(Sheet1!F:F,MATCH(ROWS($1:1334),$M:$M,0)),"")</f>
        <v>failed</v>
      </c>
      <c r="E1335">
        <f>IFERROR(INDEX(Sheet1!L:L,MATCH(ROWS($1:1334),$M:$M,0)),"")</f>
        <v>0</v>
      </c>
      <c r="L1335" t="str">
        <f>IF(ISNA(MATCH(Sheet1!F1335,{"successful"},0)),"-",MAX(Sheet6!L$1:L1334)+1)</f>
        <v>-</v>
      </c>
      <c r="M1335">
        <f>IF(ISNA(MATCH(Sheet1!F1335,{"failed","canceled"},0)),"-",MAX(Sheet6!M$1:M1334)+1)</f>
        <v>754</v>
      </c>
    </row>
    <row r="1336" spans="1:13" ht="16" x14ac:dyDescent="0.2">
      <c r="A1336" s="16" t="str">
        <f>IFERROR(INDEX(Sheet1!F:F,MATCH(ROWS($1:1335),$L:$L,0)),"")</f>
        <v>successful</v>
      </c>
      <c r="B1336" s="15">
        <f>IFERROR(INDEX(Sheet1!L:L,MATCH(ROWS($1:1335),$L:$L,0)),"")</f>
        <v>77</v>
      </c>
      <c r="D1336" s="17" t="str">
        <f>IFERROR(INDEX(Sheet1!F:F,MATCH(ROWS($1:1335),$M:$M,0)),"")</f>
        <v>failed</v>
      </c>
      <c r="E1336">
        <f>IFERROR(INDEX(Sheet1!L:L,MATCH(ROWS($1:1335),$M:$M,0)),"")</f>
        <v>4</v>
      </c>
      <c r="L1336" t="str">
        <f>IF(ISNA(MATCH(Sheet1!F1336,{"successful"},0)),"-",MAX(Sheet6!L$1:L1335)+1)</f>
        <v>-</v>
      </c>
      <c r="M1336">
        <f>IF(ISNA(MATCH(Sheet1!F1336,{"failed","canceled"},0)),"-",MAX(Sheet6!M$1:M1335)+1)</f>
        <v>755</v>
      </c>
    </row>
    <row r="1337" spans="1:13" ht="16" x14ac:dyDescent="0.2">
      <c r="A1337" s="16" t="str">
        <f>IFERROR(INDEX(Sheet1!F:F,MATCH(ROWS($1:1336),$L:$L,0)),"")</f>
        <v>successful</v>
      </c>
      <c r="B1337" s="15">
        <f>IFERROR(INDEX(Sheet1!L:L,MATCH(ROWS($1:1336),$L:$L,0)),"")</f>
        <v>53</v>
      </c>
      <c r="D1337" s="17" t="str">
        <f>IFERROR(INDEX(Sheet1!F:F,MATCH(ROWS($1:1336),$M:$M,0)),"")</f>
        <v>failed</v>
      </c>
      <c r="E1337">
        <f>IFERROR(INDEX(Sheet1!L:L,MATCH(ROWS($1:1336),$M:$M,0)),"")</f>
        <v>3</v>
      </c>
      <c r="L1337" t="str">
        <f>IF(ISNA(MATCH(Sheet1!F1337,{"successful"},0)),"-",MAX(Sheet6!L$1:L1336)+1)</f>
        <v>-</v>
      </c>
      <c r="M1337">
        <f>IF(ISNA(MATCH(Sheet1!F1337,{"failed","canceled"},0)),"-",MAX(Sheet6!M$1:M1336)+1)</f>
        <v>756</v>
      </c>
    </row>
    <row r="1338" spans="1:13" ht="16" x14ac:dyDescent="0.2">
      <c r="A1338" s="16" t="str">
        <f>IFERROR(INDEX(Sheet1!F:F,MATCH(ROWS($1:1337),$L:$L,0)),"")</f>
        <v>successful</v>
      </c>
      <c r="B1338" s="15">
        <f>IFERROR(INDEX(Sheet1!L:L,MATCH(ROWS($1:1337),$L:$L,0)),"")</f>
        <v>1251</v>
      </c>
      <c r="D1338" s="17" t="str">
        <f>IFERROR(INDEX(Sheet1!F:F,MATCH(ROWS($1:1337),$M:$M,0)),"")</f>
        <v>failed</v>
      </c>
      <c r="E1338">
        <f>IFERROR(INDEX(Sheet1!L:L,MATCH(ROWS($1:1337),$M:$M,0)),"")</f>
        <v>34</v>
      </c>
      <c r="L1338" t="str">
        <f>IF(ISNA(MATCH(Sheet1!F1338,{"successful"},0)),"-",MAX(Sheet6!L$1:L1337)+1)</f>
        <v>-</v>
      </c>
      <c r="M1338">
        <f>IF(ISNA(MATCH(Sheet1!F1338,{"failed","canceled"},0)),"-",MAX(Sheet6!M$1:M1337)+1)</f>
        <v>757</v>
      </c>
    </row>
    <row r="1339" spans="1:13" ht="16" x14ac:dyDescent="0.2">
      <c r="A1339" s="16" t="str">
        <f>IFERROR(INDEX(Sheet1!F:F,MATCH(ROWS($1:1338),$L:$L,0)),"")</f>
        <v>successful</v>
      </c>
      <c r="B1339" s="15">
        <f>IFERROR(INDEX(Sheet1!L:L,MATCH(ROWS($1:1338),$L:$L,0)),"")</f>
        <v>465</v>
      </c>
      <c r="D1339" s="17" t="str">
        <f>IFERROR(INDEX(Sheet1!F:F,MATCH(ROWS($1:1338),$M:$M,0)),"")</f>
        <v>failed</v>
      </c>
      <c r="E1339">
        <f>IFERROR(INDEX(Sheet1!L:L,MATCH(ROWS($1:1338),$M:$M,0)),"")</f>
        <v>2</v>
      </c>
      <c r="L1339" t="str">
        <f>IF(ISNA(MATCH(Sheet1!F1339,{"successful"},0)),"-",MAX(Sheet6!L$1:L1338)+1)</f>
        <v>-</v>
      </c>
      <c r="M1339">
        <f>IF(ISNA(MATCH(Sheet1!F1339,{"failed","canceled"},0)),"-",MAX(Sheet6!M$1:M1338)+1)</f>
        <v>758</v>
      </c>
    </row>
    <row r="1340" spans="1:13" ht="16" x14ac:dyDescent="0.2">
      <c r="A1340" s="16" t="str">
        <f>IFERROR(INDEX(Sheet1!F:F,MATCH(ROWS($1:1339),$L:$L,0)),"")</f>
        <v>successful</v>
      </c>
      <c r="B1340" s="15">
        <f>IFERROR(INDEX(Sheet1!L:L,MATCH(ROWS($1:1339),$L:$L,0)),"")</f>
        <v>74</v>
      </c>
      <c r="D1340" s="17" t="str">
        <f>IFERROR(INDEX(Sheet1!F:F,MATCH(ROWS($1:1339),$M:$M,0)),"")</f>
        <v>failed</v>
      </c>
      <c r="E1340">
        <f>IFERROR(INDEX(Sheet1!L:L,MATCH(ROWS($1:1339),$M:$M,0)),"")</f>
        <v>33</v>
      </c>
      <c r="L1340" t="str">
        <f>IF(ISNA(MATCH(Sheet1!F1340,{"successful"},0)),"-",MAX(Sheet6!L$1:L1339)+1)</f>
        <v>-</v>
      </c>
      <c r="M1340">
        <f>IF(ISNA(MATCH(Sheet1!F1340,{"failed","canceled"},0)),"-",MAX(Sheet6!M$1:M1339)+1)</f>
        <v>759</v>
      </c>
    </row>
    <row r="1341" spans="1:13" ht="16" x14ac:dyDescent="0.2">
      <c r="A1341" s="16" t="str">
        <f>IFERROR(INDEX(Sheet1!F:F,MATCH(ROWS($1:1340),$L:$L,0)),"")</f>
        <v>successful</v>
      </c>
      <c r="B1341" s="15">
        <f>IFERROR(INDEX(Sheet1!L:L,MATCH(ROWS($1:1340),$L:$L,0)),"")</f>
        <v>62</v>
      </c>
      <c r="D1341" s="17" t="str">
        <f>IFERROR(INDEX(Sheet1!F:F,MATCH(ROWS($1:1340),$M:$M,0)),"")</f>
        <v>failed</v>
      </c>
      <c r="E1341">
        <f>IFERROR(INDEX(Sheet1!L:L,MATCH(ROWS($1:1340),$M:$M,0)),"")</f>
        <v>0</v>
      </c>
      <c r="L1341" t="str">
        <f>IF(ISNA(MATCH(Sheet1!F1341,{"successful"},0)),"-",MAX(Sheet6!L$1:L1340)+1)</f>
        <v>-</v>
      </c>
      <c r="M1341">
        <f>IF(ISNA(MATCH(Sheet1!F1341,{"failed","canceled"},0)),"-",MAX(Sheet6!M$1:M1340)+1)</f>
        <v>760</v>
      </c>
    </row>
    <row r="1342" spans="1:13" ht="16" x14ac:dyDescent="0.2">
      <c r="A1342" s="16" t="str">
        <f>IFERROR(INDEX(Sheet1!F:F,MATCH(ROWS($1:1341),$L:$L,0)),"")</f>
        <v>successful</v>
      </c>
      <c r="B1342" s="15">
        <f>IFERROR(INDEX(Sheet1!L:L,MATCH(ROWS($1:1341),$L:$L,0)),"")</f>
        <v>3468</v>
      </c>
      <c r="D1342" s="17" t="str">
        <f>IFERROR(INDEX(Sheet1!F:F,MATCH(ROWS($1:1341),$M:$M,0)),"")</f>
        <v>failed</v>
      </c>
      <c r="E1342">
        <f>IFERROR(INDEX(Sheet1!L:L,MATCH(ROWS($1:1341),$M:$M,0)),"")</f>
        <v>0</v>
      </c>
      <c r="L1342" t="str">
        <f>IF(ISNA(MATCH(Sheet1!F1342,{"successful"},0)),"-",MAX(Sheet6!L$1:L1341)+1)</f>
        <v>-</v>
      </c>
      <c r="M1342">
        <f>IF(ISNA(MATCH(Sheet1!F1342,{"failed","canceled"},0)),"-",MAX(Sheet6!M$1:M1341)+1)</f>
        <v>761</v>
      </c>
    </row>
    <row r="1343" spans="1:13" ht="16" x14ac:dyDescent="0.2">
      <c r="A1343" s="16" t="str">
        <f>IFERROR(INDEX(Sheet1!F:F,MATCH(ROWS($1:1342),$L:$L,0)),"")</f>
        <v>successful</v>
      </c>
      <c r="B1343" s="15">
        <f>IFERROR(INDEX(Sheet1!L:L,MATCH(ROWS($1:1342),$L:$L,0)),"")</f>
        <v>52</v>
      </c>
      <c r="D1343" s="17" t="str">
        <f>IFERROR(INDEX(Sheet1!F:F,MATCH(ROWS($1:1342),$M:$M,0)),"")</f>
        <v>failed</v>
      </c>
      <c r="E1343">
        <f>IFERROR(INDEX(Sheet1!L:L,MATCH(ROWS($1:1342),$M:$M,0)),"")</f>
        <v>1</v>
      </c>
      <c r="L1343" t="str">
        <f>IF(ISNA(MATCH(Sheet1!F1343,{"successful"},0)),"-",MAX(Sheet6!L$1:L1342)+1)</f>
        <v>-</v>
      </c>
      <c r="M1343">
        <f>IF(ISNA(MATCH(Sheet1!F1343,{"failed","canceled"},0)),"-",MAX(Sheet6!M$1:M1342)+1)</f>
        <v>762</v>
      </c>
    </row>
    <row r="1344" spans="1:13" ht="16" x14ac:dyDescent="0.2">
      <c r="A1344" s="16" t="str">
        <f>IFERROR(INDEX(Sheet1!F:F,MATCH(ROWS($1:1343),$L:$L,0)),"")</f>
        <v>successful</v>
      </c>
      <c r="B1344" s="15">
        <f>IFERROR(INDEX(Sheet1!L:L,MATCH(ROWS($1:1343),$L:$L,0)),"")</f>
        <v>50</v>
      </c>
      <c r="D1344" s="17" t="str">
        <f>IFERROR(INDEX(Sheet1!F:F,MATCH(ROWS($1:1343),$M:$M,0)),"")</f>
        <v>failed</v>
      </c>
      <c r="E1344">
        <f>IFERROR(INDEX(Sheet1!L:L,MATCH(ROWS($1:1343),$M:$M,0)),"")</f>
        <v>13</v>
      </c>
      <c r="L1344" t="str">
        <f>IF(ISNA(MATCH(Sheet1!F1344,{"successful"},0)),"-",MAX(Sheet6!L$1:L1343)+1)</f>
        <v>-</v>
      </c>
      <c r="M1344">
        <f>IF(ISNA(MATCH(Sheet1!F1344,{"failed","canceled"},0)),"-",MAX(Sheet6!M$1:M1343)+1)</f>
        <v>763</v>
      </c>
    </row>
    <row r="1345" spans="1:13" ht="16" x14ac:dyDescent="0.2">
      <c r="A1345" s="16" t="str">
        <f>IFERROR(INDEX(Sheet1!F:F,MATCH(ROWS($1:1344),$L:$L,0)),"")</f>
        <v>successful</v>
      </c>
      <c r="B1345" s="15">
        <f>IFERROR(INDEX(Sheet1!L:L,MATCH(ROWS($1:1344),$L:$L,0)),"")</f>
        <v>45</v>
      </c>
      <c r="D1345" s="17" t="str">
        <f>IFERROR(INDEX(Sheet1!F:F,MATCH(ROWS($1:1344),$M:$M,0)),"")</f>
        <v>failed</v>
      </c>
      <c r="E1345">
        <f>IFERROR(INDEX(Sheet1!L:L,MATCH(ROWS($1:1344),$M:$M,0)),"")</f>
        <v>2</v>
      </c>
      <c r="L1345" t="str">
        <f>IF(ISNA(MATCH(Sheet1!F1345,{"successful"},0)),"-",MAX(Sheet6!L$1:L1344)+1)</f>
        <v>-</v>
      </c>
      <c r="M1345">
        <f>IF(ISNA(MATCH(Sheet1!F1345,{"failed","canceled"},0)),"-",MAX(Sheet6!M$1:M1344)+1)</f>
        <v>764</v>
      </c>
    </row>
    <row r="1346" spans="1:13" ht="16" x14ac:dyDescent="0.2">
      <c r="A1346" s="16" t="str">
        <f>IFERROR(INDEX(Sheet1!F:F,MATCH(ROWS($1:1345),$L:$L,0)),"")</f>
        <v>successful</v>
      </c>
      <c r="B1346" s="15">
        <f>IFERROR(INDEX(Sheet1!L:L,MATCH(ROWS($1:1345),$L:$L,0)),"")</f>
        <v>21</v>
      </c>
      <c r="D1346" s="17" t="str">
        <f>IFERROR(INDEX(Sheet1!F:F,MATCH(ROWS($1:1345),$M:$M,0)),"")</f>
        <v>failed</v>
      </c>
      <c r="E1346">
        <f>IFERROR(INDEX(Sheet1!L:L,MATCH(ROWS($1:1345),$M:$M,0)),"")</f>
        <v>36</v>
      </c>
      <c r="L1346">
        <f>IF(ISNA(MATCH(Sheet1!F1346,{"successful"},0)),"-",MAX(Sheet6!L$1:L1345)+1)</f>
        <v>581</v>
      </c>
      <c r="M1346" t="str">
        <f>IF(ISNA(MATCH(Sheet1!F1346,{"failed","canceled"},0)),"-",MAX(Sheet6!M$1:M1345)+1)</f>
        <v>-</v>
      </c>
    </row>
    <row r="1347" spans="1:13" ht="16" x14ac:dyDescent="0.2">
      <c r="A1347" s="16" t="str">
        <f>IFERROR(INDEX(Sheet1!F:F,MATCH(ROWS($1:1346),$L:$L,0)),"")</f>
        <v>successful</v>
      </c>
      <c r="B1347" s="15">
        <f>IFERROR(INDEX(Sheet1!L:L,MATCH(ROWS($1:1346),$L:$L,0)),"")</f>
        <v>100</v>
      </c>
      <c r="D1347" s="17" t="str">
        <f>IFERROR(INDEX(Sheet1!F:F,MATCH(ROWS($1:1346),$M:$M,0)),"")</f>
        <v>failed</v>
      </c>
      <c r="E1347">
        <f>IFERROR(INDEX(Sheet1!L:L,MATCH(ROWS($1:1346),$M:$M,0)),"")</f>
        <v>1</v>
      </c>
      <c r="L1347">
        <f>IF(ISNA(MATCH(Sheet1!F1347,{"successful"},0)),"-",MAX(Sheet6!L$1:L1346)+1)</f>
        <v>582</v>
      </c>
      <c r="M1347" t="str">
        <f>IF(ISNA(MATCH(Sheet1!F1347,{"failed","canceled"},0)),"-",MAX(Sheet6!M$1:M1346)+1)</f>
        <v>-</v>
      </c>
    </row>
    <row r="1348" spans="1:13" ht="16" x14ac:dyDescent="0.2">
      <c r="A1348" s="16" t="str">
        <f>IFERROR(INDEX(Sheet1!F:F,MATCH(ROWS($1:1347),$L:$L,0)),"")</f>
        <v>successful</v>
      </c>
      <c r="B1348" s="15">
        <f>IFERROR(INDEX(Sheet1!L:L,MATCH(ROWS($1:1347),$L:$L,0)),"")</f>
        <v>81</v>
      </c>
      <c r="D1348" s="17" t="str">
        <f>IFERROR(INDEX(Sheet1!F:F,MATCH(ROWS($1:1347),$M:$M,0)),"")</f>
        <v>failed</v>
      </c>
      <c r="E1348">
        <f>IFERROR(INDEX(Sheet1!L:L,MATCH(ROWS($1:1347),$M:$M,0)),"")</f>
        <v>15</v>
      </c>
      <c r="L1348">
        <f>IF(ISNA(MATCH(Sheet1!F1348,{"successful"},0)),"-",MAX(Sheet6!L$1:L1347)+1)</f>
        <v>583</v>
      </c>
      <c r="M1348" t="str">
        <f>IF(ISNA(MATCH(Sheet1!F1348,{"failed","canceled"},0)),"-",MAX(Sheet6!M$1:M1347)+1)</f>
        <v>-</v>
      </c>
    </row>
    <row r="1349" spans="1:13" ht="16" x14ac:dyDescent="0.2">
      <c r="A1349" s="16" t="str">
        <f>IFERROR(INDEX(Sheet1!F:F,MATCH(ROWS($1:1348),$L:$L,0)),"")</f>
        <v>successful</v>
      </c>
      <c r="B1349" s="15">
        <f>IFERROR(INDEX(Sheet1!L:L,MATCH(ROWS($1:1348),$L:$L,0)),"")</f>
        <v>286</v>
      </c>
      <c r="D1349" s="17" t="str">
        <f>IFERROR(INDEX(Sheet1!F:F,MATCH(ROWS($1:1348),$M:$M,0)),"")</f>
        <v>failed</v>
      </c>
      <c r="E1349">
        <f>IFERROR(INDEX(Sheet1!L:L,MATCH(ROWS($1:1348),$M:$M,0)),"")</f>
        <v>1</v>
      </c>
      <c r="L1349">
        <f>IF(ISNA(MATCH(Sheet1!F1349,{"successful"},0)),"-",MAX(Sheet6!L$1:L1348)+1)</f>
        <v>584</v>
      </c>
      <c r="M1349" t="str">
        <f>IF(ISNA(MATCH(Sheet1!F1349,{"failed","canceled"},0)),"-",MAX(Sheet6!M$1:M1348)+1)</f>
        <v>-</v>
      </c>
    </row>
    <row r="1350" spans="1:13" ht="16" x14ac:dyDescent="0.2">
      <c r="A1350" s="16" t="str">
        <f>IFERROR(INDEX(Sheet1!F:F,MATCH(ROWS($1:1349),$L:$L,0)),"")</f>
        <v>successful</v>
      </c>
      <c r="B1350" s="15">
        <f>IFERROR(INDEX(Sheet1!L:L,MATCH(ROWS($1:1349),$L:$L,0)),"")</f>
        <v>42</v>
      </c>
      <c r="D1350" s="17" t="str">
        <f>IFERROR(INDEX(Sheet1!F:F,MATCH(ROWS($1:1349),$M:$M,0)),"")</f>
        <v>failed</v>
      </c>
      <c r="E1350">
        <f>IFERROR(INDEX(Sheet1!L:L,MATCH(ROWS($1:1349),$M:$M,0)),"")</f>
        <v>0</v>
      </c>
      <c r="L1350">
        <f>IF(ISNA(MATCH(Sheet1!F1350,{"successful"},0)),"-",MAX(Sheet6!L$1:L1349)+1)</f>
        <v>585</v>
      </c>
      <c r="M1350" t="str">
        <f>IF(ISNA(MATCH(Sheet1!F1350,{"failed","canceled"},0)),"-",MAX(Sheet6!M$1:M1349)+1)</f>
        <v>-</v>
      </c>
    </row>
    <row r="1351" spans="1:13" ht="16" x14ac:dyDescent="0.2">
      <c r="A1351" s="16" t="str">
        <f>IFERROR(INDEX(Sheet1!F:F,MATCH(ROWS($1:1350),$L:$L,0)),"")</f>
        <v>successful</v>
      </c>
      <c r="B1351" s="15">
        <f>IFERROR(INDEX(Sheet1!L:L,MATCH(ROWS($1:1350),$L:$L,0)),"")</f>
        <v>199</v>
      </c>
      <c r="D1351" s="17" t="str">
        <f>IFERROR(INDEX(Sheet1!F:F,MATCH(ROWS($1:1350),$M:$M,0)),"")</f>
        <v>failed</v>
      </c>
      <c r="E1351">
        <f>IFERROR(INDEX(Sheet1!L:L,MATCH(ROWS($1:1350),$M:$M,0)),"")</f>
        <v>1</v>
      </c>
      <c r="L1351">
        <f>IF(ISNA(MATCH(Sheet1!F1351,{"successful"},0)),"-",MAX(Sheet6!L$1:L1350)+1)</f>
        <v>586</v>
      </c>
      <c r="M1351" t="str">
        <f>IF(ISNA(MATCH(Sheet1!F1351,{"failed","canceled"},0)),"-",MAX(Sheet6!M$1:M1350)+1)</f>
        <v>-</v>
      </c>
    </row>
    <row r="1352" spans="1:13" ht="16" x14ac:dyDescent="0.2">
      <c r="A1352" s="16" t="str">
        <f>IFERROR(INDEX(Sheet1!F:F,MATCH(ROWS($1:1351),$L:$L,0)),"")</f>
        <v>successful</v>
      </c>
      <c r="B1352" s="15">
        <f>IFERROR(INDEX(Sheet1!L:L,MATCH(ROWS($1:1351),$L:$L,0)),"")</f>
        <v>25</v>
      </c>
      <c r="D1352" s="17" t="str">
        <f>IFERROR(INDEX(Sheet1!F:F,MATCH(ROWS($1:1351),$M:$M,0)),"")</f>
        <v>failed</v>
      </c>
      <c r="E1352">
        <f>IFERROR(INDEX(Sheet1!L:L,MATCH(ROWS($1:1351),$M:$M,0)),"")</f>
        <v>0</v>
      </c>
      <c r="L1352">
        <f>IF(ISNA(MATCH(Sheet1!F1352,{"successful"},0)),"-",MAX(Sheet6!L$1:L1351)+1)</f>
        <v>587</v>
      </c>
      <c r="M1352" t="str">
        <f>IF(ISNA(MATCH(Sheet1!F1352,{"failed","canceled"},0)),"-",MAX(Sheet6!M$1:M1351)+1)</f>
        <v>-</v>
      </c>
    </row>
    <row r="1353" spans="1:13" ht="16" x14ac:dyDescent="0.2">
      <c r="A1353" s="16" t="str">
        <f>IFERROR(INDEX(Sheet1!F:F,MATCH(ROWS($1:1352),$L:$L,0)),"")</f>
        <v>successful</v>
      </c>
      <c r="B1353" s="15">
        <f>IFERROR(INDEX(Sheet1!L:L,MATCH(ROWS($1:1352),$L:$L,0)),"")</f>
        <v>84</v>
      </c>
      <c r="D1353" s="17" t="str">
        <f>IFERROR(INDEX(Sheet1!F:F,MATCH(ROWS($1:1352),$M:$M,0)),"")</f>
        <v>failed</v>
      </c>
      <c r="E1353">
        <f>IFERROR(INDEX(Sheet1!L:L,MATCH(ROWS($1:1352),$M:$M,0)),"")</f>
        <v>0</v>
      </c>
      <c r="L1353">
        <f>IF(ISNA(MATCH(Sheet1!F1353,{"successful"},0)),"-",MAX(Sheet6!L$1:L1352)+1)</f>
        <v>588</v>
      </c>
      <c r="M1353" t="str">
        <f>IF(ISNA(MATCH(Sheet1!F1353,{"failed","canceled"},0)),"-",MAX(Sheet6!M$1:M1352)+1)</f>
        <v>-</v>
      </c>
    </row>
    <row r="1354" spans="1:13" ht="16" x14ac:dyDescent="0.2">
      <c r="A1354" s="16" t="str">
        <f>IFERROR(INDEX(Sheet1!F:F,MATCH(ROWS($1:1353),$L:$L,0)),"")</f>
        <v>successful</v>
      </c>
      <c r="B1354" s="15">
        <f>IFERROR(INDEX(Sheet1!L:L,MATCH(ROWS($1:1353),$L:$L,0)),"")</f>
        <v>50</v>
      </c>
      <c r="D1354" s="17" t="str">
        <f>IFERROR(INDEX(Sheet1!F:F,MATCH(ROWS($1:1353),$M:$M,0)),"")</f>
        <v>failed</v>
      </c>
      <c r="E1354">
        <f>IFERROR(INDEX(Sheet1!L:L,MATCH(ROWS($1:1353),$M:$M,0)),"")</f>
        <v>1</v>
      </c>
      <c r="L1354">
        <f>IF(ISNA(MATCH(Sheet1!F1354,{"successful"},0)),"-",MAX(Sheet6!L$1:L1353)+1)</f>
        <v>589</v>
      </c>
      <c r="M1354" t="str">
        <f>IF(ISNA(MATCH(Sheet1!F1354,{"failed","canceled"},0)),"-",MAX(Sheet6!M$1:M1353)+1)</f>
        <v>-</v>
      </c>
    </row>
    <row r="1355" spans="1:13" ht="16" x14ac:dyDescent="0.2">
      <c r="A1355" s="16" t="str">
        <f>IFERROR(INDEX(Sheet1!F:F,MATCH(ROWS($1:1354),$L:$L,0)),"")</f>
        <v>successful</v>
      </c>
      <c r="B1355" s="15">
        <f>IFERROR(INDEX(Sheet1!L:L,MATCH(ROWS($1:1354),$L:$L,0)),"")</f>
        <v>26</v>
      </c>
      <c r="D1355" s="17" t="str">
        <f>IFERROR(INDEX(Sheet1!F:F,MATCH(ROWS($1:1354),$M:$M,0)),"")</f>
        <v>failed</v>
      </c>
      <c r="E1355">
        <f>IFERROR(INDEX(Sheet1!L:L,MATCH(ROWS($1:1354),$M:$M,0)),"")</f>
        <v>39</v>
      </c>
      <c r="L1355">
        <f>IF(ISNA(MATCH(Sheet1!F1355,{"successful"},0)),"-",MAX(Sheet6!L$1:L1354)+1)</f>
        <v>590</v>
      </c>
      <c r="M1355" t="str">
        <f>IF(ISNA(MATCH(Sheet1!F1355,{"failed","canceled"},0)),"-",MAX(Sheet6!M$1:M1354)+1)</f>
        <v>-</v>
      </c>
    </row>
    <row r="1356" spans="1:13" ht="16" x14ac:dyDescent="0.2">
      <c r="A1356" s="16" t="str">
        <f>IFERROR(INDEX(Sheet1!F:F,MATCH(ROWS($1:1355),$L:$L,0)),"")</f>
        <v>successful</v>
      </c>
      <c r="B1356" s="15">
        <f>IFERROR(INDEX(Sheet1!L:L,MATCH(ROWS($1:1355),$L:$L,0)),"")</f>
        <v>14</v>
      </c>
      <c r="D1356" s="17" t="str">
        <f>IFERROR(INDEX(Sheet1!F:F,MATCH(ROWS($1:1355),$M:$M,0)),"")</f>
        <v>failed</v>
      </c>
      <c r="E1356">
        <f>IFERROR(INDEX(Sheet1!L:L,MATCH(ROWS($1:1355),$M:$M,0)),"")</f>
        <v>0</v>
      </c>
      <c r="L1356">
        <f>IF(ISNA(MATCH(Sheet1!F1356,{"successful"},0)),"-",MAX(Sheet6!L$1:L1355)+1)</f>
        <v>591</v>
      </c>
      <c r="M1356" t="str">
        <f>IF(ISNA(MATCH(Sheet1!F1356,{"failed","canceled"},0)),"-",MAX(Sheet6!M$1:M1355)+1)</f>
        <v>-</v>
      </c>
    </row>
    <row r="1357" spans="1:13" ht="16" x14ac:dyDescent="0.2">
      <c r="A1357" s="16" t="str">
        <f>IFERROR(INDEX(Sheet1!F:F,MATCH(ROWS($1:1356),$L:$L,0)),"")</f>
        <v>successful</v>
      </c>
      <c r="B1357" s="15">
        <f>IFERROR(INDEX(Sheet1!L:L,MATCH(ROWS($1:1356),$L:$L,0)),"")</f>
        <v>49</v>
      </c>
      <c r="D1357" s="17" t="str">
        <f>IFERROR(INDEX(Sheet1!F:F,MATCH(ROWS($1:1356),$M:$M,0)),"")</f>
        <v>failed</v>
      </c>
      <c r="E1357">
        <f>IFERROR(INDEX(Sheet1!L:L,MATCH(ROWS($1:1356),$M:$M,0)),"")</f>
        <v>0</v>
      </c>
      <c r="L1357">
        <f>IF(ISNA(MATCH(Sheet1!F1357,{"successful"},0)),"-",MAX(Sheet6!L$1:L1356)+1)</f>
        <v>592</v>
      </c>
      <c r="M1357" t="str">
        <f>IF(ISNA(MATCH(Sheet1!F1357,{"failed","canceled"},0)),"-",MAX(Sheet6!M$1:M1356)+1)</f>
        <v>-</v>
      </c>
    </row>
    <row r="1358" spans="1:13" ht="16" x14ac:dyDescent="0.2">
      <c r="A1358" s="16" t="str">
        <f>IFERROR(INDEX(Sheet1!F:F,MATCH(ROWS($1:1357),$L:$L,0)),"")</f>
        <v>successful</v>
      </c>
      <c r="B1358" s="15">
        <f>IFERROR(INDEX(Sheet1!L:L,MATCH(ROWS($1:1357),$L:$L,0)),"")</f>
        <v>69</v>
      </c>
      <c r="D1358" s="17" t="str">
        <f>IFERROR(INDEX(Sheet1!F:F,MATCH(ROWS($1:1357),$M:$M,0)),"")</f>
        <v>failed</v>
      </c>
      <c r="E1358">
        <f>IFERROR(INDEX(Sheet1!L:L,MATCH(ROWS($1:1357),$M:$M,0)),"")</f>
        <v>3</v>
      </c>
      <c r="L1358">
        <f>IF(ISNA(MATCH(Sheet1!F1358,{"successful"},0)),"-",MAX(Sheet6!L$1:L1357)+1)</f>
        <v>593</v>
      </c>
      <c r="M1358" t="str">
        <f>IF(ISNA(MATCH(Sheet1!F1358,{"failed","canceled"},0)),"-",MAX(Sheet6!M$1:M1357)+1)</f>
        <v>-</v>
      </c>
    </row>
    <row r="1359" spans="1:13" ht="16" x14ac:dyDescent="0.2">
      <c r="A1359" s="16" t="str">
        <f>IFERROR(INDEX(Sheet1!F:F,MATCH(ROWS($1:1358),$L:$L,0)),"")</f>
        <v>successful</v>
      </c>
      <c r="B1359" s="15">
        <f>IFERROR(INDEX(Sheet1!L:L,MATCH(ROWS($1:1358),$L:$L,0)),"")</f>
        <v>60</v>
      </c>
      <c r="D1359" s="17" t="str">
        <f>IFERROR(INDEX(Sheet1!F:F,MATCH(ROWS($1:1358),$M:$M,0)),"")</f>
        <v>failed</v>
      </c>
      <c r="E1359">
        <f>IFERROR(INDEX(Sheet1!L:L,MATCH(ROWS($1:1358),$M:$M,0)),"")</f>
        <v>1</v>
      </c>
      <c r="L1359">
        <f>IF(ISNA(MATCH(Sheet1!F1359,{"successful"},0)),"-",MAX(Sheet6!L$1:L1358)+1)</f>
        <v>594</v>
      </c>
      <c r="M1359" t="str">
        <f>IF(ISNA(MATCH(Sheet1!F1359,{"failed","canceled"},0)),"-",MAX(Sheet6!M$1:M1358)+1)</f>
        <v>-</v>
      </c>
    </row>
    <row r="1360" spans="1:13" ht="16" x14ac:dyDescent="0.2">
      <c r="A1360" s="16" t="str">
        <f>IFERROR(INDEX(Sheet1!F:F,MATCH(ROWS($1:1359),$L:$L,0)),"")</f>
        <v>successful</v>
      </c>
      <c r="B1360" s="15">
        <f>IFERROR(INDEX(Sheet1!L:L,MATCH(ROWS($1:1359),$L:$L,0)),"")</f>
        <v>80</v>
      </c>
      <c r="D1360" s="17" t="str">
        <f>IFERROR(INDEX(Sheet1!F:F,MATCH(ROWS($1:1359),$M:$M,0)),"")</f>
        <v>failed</v>
      </c>
      <c r="E1360">
        <f>IFERROR(INDEX(Sheet1!L:L,MATCH(ROWS($1:1359),$M:$M,0)),"")</f>
        <v>13</v>
      </c>
      <c r="L1360">
        <f>IF(ISNA(MATCH(Sheet1!F1360,{"successful"},0)),"-",MAX(Sheet6!L$1:L1359)+1)</f>
        <v>595</v>
      </c>
      <c r="M1360" t="str">
        <f>IF(ISNA(MATCH(Sheet1!F1360,{"failed","canceled"},0)),"-",MAX(Sheet6!M$1:M1359)+1)</f>
        <v>-</v>
      </c>
    </row>
    <row r="1361" spans="1:13" ht="16" x14ac:dyDescent="0.2">
      <c r="A1361" s="16" t="str">
        <f>IFERROR(INDEX(Sheet1!F:F,MATCH(ROWS($1:1360),$L:$L,0)),"")</f>
        <v>successful</v>
      </c>
      <c r="B1361" s="15">
        <f>IFERROR(INDEX(Sheet1!L:L,MATCH(ROWS($1:1360),$L:$L,0)),"")</f>
        <v>56</v>
      </c>
      <c r="D1361" s="17" t="str">
        <f>IFERROR(INDEX(Sheet1!F:F,MATCH(ROWS($1:1360),$M:$M,0)),"")</f>
        <v>failed</v>
      </c>
      <c r="E1361">
        <f>IFERROR(INDEX(Sheet1!L:L,MATCH(ROWS($1:1360),$M:$M,0)),"")</f>
        <v>0</v>
      </c>
      <c r="L1361">
        <f>IF(ISNA(MATCH(Sheet1!F1361,{"successful"},0)),"-",MAX(Sheet6!L$1:L1360)+1)</f>
        <v>596</v>
      </c>
      <c r="M1361" t="str">
        <f>IF(ISNA(MATCH(Sheet1!F1361,{"failed","canceled"},0)),"-",MAX(Sheet6!M$1:M1360)+1)</f>
        <v>-</v>
      </c>
    </row>
    <row r="1362" spans="1:13" ht="16" x14ac:dyDescent="0.2">
      <c r="A1362" s="16" t="str">
        <f>IFERROR(INDEX(Sheet1!F:F,MATCH(ROWS($1:1361),$L:$L,0)),"")</f>
        <v>successful</v>
      </c>
      <c r="B1362" s="15">
        <f>IFERROR(INDEX(Sheet1!L:L,MATCH(ROWS($1:1361),$L:$L,0)),"")</f>
        <v>104</v>
      </c>
      <c r="D1362" s="17" t="str">
        <f>IFERROR(INDEX(Sheet1!F:F,MATCH(ROWS($1:1361),$M:$M,0)),"")</f>
        <v>failed</v>
      </c>
      <c r="E1362">
        <f>IFERROR(INDEX(Sheet1!L:L,MATCH(ROWS($1:1361),$M:$M,0)),"")</f>
        <v>6</v>
      </c>
      <c r="L1362">
        <f>IF(ISNA(MATCH(Sheet1!F1362,{"successful"},0)),"-",MAX(Sheet6!L$1:L1361)+1)</f>
        <v>597</v>
      </c>
      <c r="M1362" t="str">
        <f>IF(ISNA(MATCH(Sheet1!F1362,{"failed","canceled"},0)),"-",MAX(Sheet6!M$1:M1361)+1)</f>
        <v>-</v>
      </c>
    </row>
    <row r="1363" spans="1:13" ht="16" x14ac:dyDescent="0.2">
      <c r="A1363" s="16" t="str">
        <f>IFERROR(INDEX(Sheet1!F:F,MATCH(ROWS($1:1362),$L:$L,0)),"")</f>
        <v>successful</v>
      </c>
      <c r="B1363" s="15">
        <f>IFERROR(INDEX(Sheet1!L:L,MATCH(ROWS($1:1362),$L:$L,0)),"")</f>
        <v>46</v>
      </c>
      <c r="D1363" s="17" t="str">
        <f>IFERROR(INDEX(Sheet1!F:F,MATCH(ROWS($1:1362),$M:$M,0)),"")</f>
        <v>failed</v>
      </c>
      <c r="E1363">
        <f>IFERROR(INDEX(Sheet1!L:L,MATCH(ROWS($1:1362),$M:$M,0)),"")</f>
        <v>0</v>
      </c>
      <c r="L1363">
        <f>IF(ISNA(MATCH(Sheet1!F1363,{"successful"},0)),"-",MAX(Sheet6!L$1:L1362)+1)</f>
        <v>598</v>
      </c>
      <c r="M1363" t="str">
        <f>IF(ISNA(MATCH(Sheet1!F1363,{"failed","canceled"},0)),"-",MAX(Sheet6!M$1:M1362)+1)</f>
        <v>-</v>
      </c>
    </row>
    <row r="1364" spans="1:13" ht="16" x14ac:dyDescent="0.2">
      <c r="A1364" s="16" t="str">
        <f>IFERROR(INDEX(Sheet1!F:F,MATCH(ROWS($1:1363),$L:$L,0)),"")</f>
        <v>successful</v>
      </c>
      <c r="B1364" s="15">
        <f>IFERROR(INDEX(Sheet1!L:L,MATCH(ROWS($1:1363),$L:$L,0)),"")</f>
        <v>206</v>
      </c>
      <c r="D1364" s="17" t="str">
        <f>IFERROR(INDEX(Sheet1!F:F,MATCH(ROWS($1:1363),$M:$M,0)),"")</f>
        <v>failed</v>
      </c>
      <c r="E1364">
        <f>IFERROR(INDEX(Sheet1!L:L,MATCH(ROWS($1:1363),$M:$M,0)),"")</f>
        <v>14</v>
      </c>
      <c r="L1364">
        <f>IF(ISNA(MATCH(Sheet1!F1364,{"successful"},0)),"-",MAX(Sheet6!L$1:L1363)+1)</f>
        <v>599</v>
      </c>
      <c r="M1364" t="str">
        <f>IF(ISNA(MATCH(Sheet1!F1364,{"failed","canceled"},0)),"-",MAX(Sheet6!M$1:M1363)+1)</f>
        <v>-</v>
      </c>
    </row>
    <row r="1365" spans="1:13" ht="16" x14ac:dyDescent="0.2">
      <c r="A1365" s="16" t="str">
        <f>IFERROR(INDEX(Sheet1!F:F,MATCH(ROWS($1:1364),$L:$L,0)),"")</f>
        <v>successful</v>
      </c>
      <c r="B1365" s="15">
        <f>IFERROR(INDEX(Sheet1!L:L,MATCH(ROWS($1:1364),$L:$L,0)),"")</f>
        <v>18</v>
      </c>
      <c r="D1365" s="17" t="str">
        <f>IFERROR(INDEX(Sheet1!F:F,MATCH(ROWS($1:1364),$M:$M,0)),"")</f>
        <v>failed</v>
      </c>
      <c r="E1365">
        <f>IFERROR(INDEX(Sheet1!L:L,MATCH(ROWS($1:1364),$M:$M,0)),"")</f>
        <v>5</v>
      </c>
      <c r="L1365">
        <f>IF(ISNA(MATCH(Sheet1!F1365,{"successful"},0)),"-",MAX(Sheet6!L$1:L1364)+1)</f>
        <v>600</v>
      </c>
      <c r="M1365" t="str">
        <f>IF(ISNA(MATCH(Sheet1!F1365,{"failed","canceled"},0)),"-",MAX(Sheet6!M$1:M1364)+1)</f>
        <v>-</v>
      </c>
    </row>
    <row r="1366" spans="1:13" ht="16" x14ac:dyDescent="0.2">
      <c r="A1366" s="16" t="str">
        <f>IFERROR(INDEX(Sheet1!F:F,MATCH(ROWS($1:1365),$L:$L,0)),"")</f>
        <v>successful</v>
      </c>
      <c r="B1366" s="15">
        <f>IFERROR(INDEX(Sheet1!L:L,MATCH(ROWS($1:1365),$L:$L,0)),"")</f>
        <v>28</v>
      </c>
      <c r="D1366" s="17" t="str">
        <f>IFERROR(INDEX(Sheet1!F:F,MATCH(ROWS($1:1365),$M:$M,0)),"")</f>
        <v>failed</v>
      </c>
      <c r="E1366">
        <f>IFERROR(INDEX(Sheet1!L:L,MATCH(ROWS($1:1365),$M:$M,0)),"")</f>
        <v>6</v>
      </c>
      <c r="L1366">
        <f>IF(ISNA(MATCH(Sheet1!F1366,{"successful"},0)),"-",MAX(Sheet6!L$1:L1365)+1)</f>
        <v>601</v>
      </c>
      <c r="M1366" t="str">
        <f>IF(ISNA(MATCH(Sheet1!F1366,{"failed","canceled"},0)),"-",MAX(Sheet6!M$1:M1365)+1)</f>
        <v>-</v>
      </c>
    </row>
    <row r="1367" spans="1:13" ht="16" x14ac:dyDescent="0.2">
      <c r="A1367" s="16" t="str">
        <f>IFERROR(INDEX(Sheet1!F:F,MATCH(ROWS($1:1366),$L:$L,0)),"")</f>
        <v>successful</v>
      </c>
      <c r="B1367" s="15">
        <f>IFERROR(INDEX(Sheet1!L:L,MATCH(ROWS($1:1366),$L:$L,0)),"")</f>
        <v>11</v>
      </c>
      <c r="D1367" s="17" t="str">
        <f>IFERROR(INDEX(Sheet1!F:F,MATCH(ROWS($1:1366),$M:$M,0)),"")</f>
        <v>failed</v>
      </c>
      <c r="E1367">
        <f>IFERROR(INDEX(Sheet1!L:L,MATCH(ROWS($1:1366),$M:$M,0)),"")</f>
        <v>15</v>
      </c>
      <c r="L1367">
        <f>IF(ISNA(MATCH(Sheet1!F1367,{"successful"},0)),"-",MAX(Sheet6!L$1:L1366)+1)</f>
        <v>602</v>
      </c>
      <c r="M1367" t="str">
        <f>IF(ISNA(MATCH(Sheet1!F1367,{"failed","canceled"},0)),"-",MAX(Sheet6!M$1:M1366)+1)</f>
        <v>-</v>
      </c>
    </row>
    <row r="1368" spans="1:13" ht="16" x14ac:dyDescent="0.2">
      <c r="A1368" s="16" t="str">
        <f>IFERROR(INDEX(Sheet1!F:F,MATCH(ROWS($1:1367),$L:$L,0)),"")</f>
        <v>successful</v>
      </c>
      <c r="B1368" s="15">
        <f>IFERROR(INDEX(Sheet1!L:L,MATCH(ROWS($1:1367),$L:$L,0)),"")</f>
        <v>263</v>
      </c>
      <c r="D1368" s="17" t="str">
        <f>IFERROR(INDEX(Sheet1!F:F,MATCH(ROWS($1:1367),$M:$M,0)),"")</f>
        <v>failed</v>
      </c>
      <c r="E1368">
        <f>IFERROR(INDEX(Sheet1!L:L,MATCH(ROWS($1:1367),$M:$M,0)),"")</f>
        <v>0</v>
      </c>
      <c r="L1368">
        <f>IF(ISNA(MATCH(Sheet1!F1368,{"successful"},0)),"-",MAX(Sheet6!L$1:L1367)+1)</f>
        <v>603</v>
      </c>
      <c r="M1368" t="str">
        <f>IF(ISNA(MATCH(Sheet1!F1368,{"failed","canceled"},0)),"-",MAX(Sheet6!M$1:M1367)+1)</f>
        <v>-</v>
      </c>
    </row>
    <row r="1369" spans="1:13" ht="16" x14ac:dyDescent="0.2">
      <c r="A1369" s="16" t="str">
        <f>IFERROR(INDEX(Sheet1!F:F,MATCH(ROWS($1:1368),$L:$L,0)),"")</f>
        <v>successful</v>
      </c>
      <c r="B1369" s="15">
        <f>IFERROR(INDEX(Sheet1!L:L,MATCH(ROWS($1:1368),$L:$L,0)),"")</f>
        <v>394</v>
      </c>
      <c r="D1369" s="17" t="str">
        <f>IFERROR(INDEX(Sheet1!F:F,MATCH(ROWS($1:1368),$M:$M,0)),"")</f>
        <v>failed</v>
      </c>
      <c r="E1369">
        <f>IFERROR(INDEX(Sheet1!L:L,MATCH(ROWS($1:1368),$M:$M,0)),"")</f>
        <v>1</v>
      </c>
      <c r="L1369">
        <f>IF(ISNA(MATCH(Sheet1!F1369,{"successful"},0)),"-",MAX(Sheet6!L$1:L1368)+1)</f>
        <v>604</v>
      </c>
      <c r="M1369" t="str">
        <f>IF(ISNA(MATCH(Sheet1!F1369,{"failed","canceled"},0)),"-",MAX(Sheet6!M$1:M1368)+1)</f>
        <v>-</v>
      </c>
    </row>
    <row r="1370" spans="1:13" ht="16" x14ac:dyDescent="0.2">
      <c r="A1370" s="16" t="str">
        <f>IFERROR(INDEX(Sheet1!F:F,MATCH(ROWS($1:1369),$L:$L,0)),"")</f>
        <v>successful</v>
      </c>
      <c r="B1370" s="15">
        <f>IFERROR(INDEX(Sheet1!L:L,MATCH(ROWS($1:1369),$L:$L,0)),"")</f>
        <v>1049</v>
      </c>
      <c r="D1370" s="17" t="str">
        <f>IFERROR(INDEX(Sheet1!F:F,MATCH(ROWS($1:1369),$M:$M,0)),"")</f>
        <v>failed</v>
      </c>
      <c r="E1370">
        <f>IFERROR(INDEX(Sheet1!L:L,MATCH(ROWS($1:1369),$M:$M,0)),"")</f>
        <v>9</v>
      </c>
      <c r="L1370">
        <f>IF(ISNA(MATCH(Sheet1!F1370,{"successful"},0)),"-",MAX(Sheet6!L$1:L1369)+1)</f>
        <v>605</v>
      </c>
      <c r="M1370" t="str">
        <f>IF(ISNA(MATCH(Sheet1!F1370,{"failed","canceled"},0)),"-",MAX(Sheet6!M$1:M1369)+1)</f>
        <v>-</v>
      </c>
    </row>
    <row r="1371" spans="1:13" ht="16" x14ac:dyDescent="0.2">
      <c r="A1371" s="16" t="str">
        <f>IFERROR(INDEX(Sheet1!F:F,MATCH(ROWS($1:1370),$L:$L,0)),"")</f>
        <v>successful</v>
      </c>
      <c r="B1371" s="15">
        <f>IFERROR(INDEX(Sheet1!L:L,MATCH(ROWS($1:1370),$L:$L,0)),"")</f>
        <v>308</v>
      </c>
      <c r="D1371" s="17" t="str">
        <f>IFERROR(INDEX(Sheet1!F:F,MATCH(ROWS($1:1370),$M:$M,0)),"")</f>
        <v>failed</v>
      </c>
      <c r="E1371">
        <f>IFERROR(INDEX(Sheet1!L:L,MATCH(ROWS($1:1370),$M:$M,0)),"")</f>
        <v>3</v>
      </c>
      <c r="L1371">
        <f>IF(ISNA(MATCH(Sheet1!F1371,{"successful"},0)),"-",MAX(Sheet6!L$1:L1370)+1)</f>
        <v>606</v>
      </c>
      <c r="M1371" t="str">
        <f>IF(ISNA(MATCH(Sheet1!F1371,{"failed","canceled"},0)),"-",MAX(Sheet6!M$1:M1370)+1)</f>
        <v>-</v>
      </c>
    </row>
    <row r="1372" spans="1:13" ht="16" x14ac:dyDescent="0.2">
      <c r="A1372" s="16" t="str">
        <f>IFERROR(INDEX(Sheet1!F:F,MATCH(ROWS($1:1371),$L:$L,0)),"")</f>
        <v>successful</v>
      </c>
      <c r="B1372" s="15">
        <f>IFERROR(INDEX(Sheet1!L:L,MATCH(ROWS($1:1371),$L:$L,0)),"")</f>
        <v>1088</v>
      </c>
      <c r="D1372" s="17" t="str">
        <f>IFERROR(INDEX(Sheet1!F:F,MATCH(ROWS($1:1371),$M:$M,0)),"")</f>
        <v>failed</v>
      </c>
      <c r="E1372">
        <f>IFERROR(INDEX(Sheet1!L:L,MATCH(ROWS($1:1371),$M:$M,0)),"")</f>
        <v>3</v>
      </c>
      <c r="L1372">
        <f>IF(ISNA(MATCH(Sheet1!F1372,{"successful"},0)),"-",MAX(Sheet6!L$1:L1371)+1)</f>
        <v>607</v>
      </c>
      <c r="M1372" t="str">
        <f>IF(ISNA(MATCH(Sheet1!F1372,{"failed","canceled"},0)),"-",MAX(Sheet6!M$1:M1371)+1)</f>
        <v>-</v>
      </c>
    </row>
    <row r="1373" spans="1:13" ht="16" x14ac:dyDescent="0.2">
      <c r="A1373" s="16" t="str">
        <f>IFERROR(INDEX(Sheet1!F:F,MATCH(ROWS($1:1372),$L:$L,0)),"")</f>
        <v>successful</v>
      </c>
      <c r="B1373" s="15">
        <f>IFERROR(INDEX(Sheet1!L:L,MATCH(ROWS($1:1372),$L:$L,0)),"")</f>
        <v>73</v>
      </c>
      <c r="D1373" s="17" t="str">
        <f>IFERROR(INDEX(Sheet1!F:F,MATCH(ROWS($1:1372),$M:$M,0)),"")</f>
        <v>failed</v>
      </c>
      <c r="E1373">
        <f>IFERROR(INDEX(Sheet1!L:L,MATCH(ROWS($1:1372),$M:$M,0)),"")</f>
        <v>1</v>
      </c>
      <c r="L1373">
        <f>IF(ISNA(MATCH(Sheet1!F1373,{"successful"},0)),"-",MAX(Sheet6!L$1:L1372)+1)</f>
        <v>608</v>
      </c>
      <c r="M1373" t="str">
        <f>IF(ISNA(MATCH(Sheet1!F1373,{"failed","canceled"},0)),"-",MAX(Sheet6!M$1:M1372)+1)</f>
        <v>-</v>
      </c>
    </row>
    <row r="1374" spans="1:13" ht="16" x14ac:dyDescent="0.2">
      <c r="A1374" s="16" t="str">
        <f>IFERROR(INDEX(Sheet1!F:F,MATCH(ROWS($1:1373),$L:$L,0)),"")</f>
        <v>successful</v>
      </c>
      <c r="B1374" s="15">
        <f>IFERROR(INDEX(Sheet1!L:L,MATCH(ROWS($1:1373),$L:$L,0)),"")</f>
        <v>143</v>
      </c>
      <c r="D1374" s="17" t="str">
        <f>IFERROR(INDEX(Sheet1!F:F,MATCH(ROWS($1:1373),$M:$M,0)),"")</f>
        <v>failed</v>
      </c>
      <c r="E1374">
        <f>IFERROR(INDEX(Sheet1!L:L,MATCH(ROWS($1:1373),$M:$M,0)),"")</f>
        <v>3</v>
      </c>
      <c r="L1374">
        <f>IF(ISNA(MATCH(Sheet1!F1374,{"successful"},0)),"-",MAX(Sheet6!L$1:L1373)+1)</f>
        <v>609</v>
      </c>
      <c r="M1374" t="str">
        <f>IF(ISNA(MATCH(Sheet1!F1374,{"failed","canceled"},0)),"-",MAX(Sheet6!M$1:M1373)+1)</f>
        <v>-</v>
      </c>
    </row>
    <row r="1375" spans="1:13" ht="16" x14ac:dyDescent="0.2">
      <c r="A1375" s="16" t="str">
        <f>IFERROR(INDEX(Sheet1!F:F,MATCH(ROWS($1:1374),$L:$L,0)),"")</f>
        <v>successful</v>
      </c>
      <c r="B1375" s="15">
        <f>IFERROR(INDEX(Sheet1!L:L,MATCH(ROWS($1:1374),$L:$L,0)),"")</f>
        <v>1420</v>
      </c>
      <c r="D1375" s="17" t="str">
        <f>IFERROR(INDEX(Sheet1!F:F,MATCH(ROWS($1:1374),$M:$M,0)),"")</f>
        <v>failed</v>
      </c>
      <c r="E1375">
        <f>IFERROR(INDEX(Sheet1!L:L,MATCH(ROWS($1:1374),$M:$M,0)),"")</f>
        <v>0</v>
      </c>
      <c r="L1375">
        <f>IF(ISNA(MATCH(Sheet1!F1375,{"successful"},0)),"-",MAX(Sheet6!L$1:L1374)+1)</f>
        <v>610</v>
      </c>
      <c r="M1375" t="str">
        <f>IF(ISNA(MATCH(Sheet1!F1375,{"failed","canceled"},0)),"-",MAX(Sheet6!M$1:M1374)+1)</f>
        <v>-</v>
      </c>
    </row>
    <row r="1376" spans="1:13" ht="16" x14ac:dyDescent="0.2">
      <c r="A1376" s="16" t="str">
        <f>IFERROR(INDEX(Sheet1!F:F,MATCH(ROWS($1:1375),$L:$L,0)),"")</f>
        <v>successful</v>
      </c>
      <c r="B1376" s="15">
        <f>IFERROR(INDEX(Sheet1!L:L,MATCH(ROWS($1:1375),$L:$L,0)),"")</f>
        <v>305</v>
      </c>
      <c r="D1376" s="17" t="str">
        <f>IFERROR(INDEX(Sheet1!F:F,MATCH(ROWS($1:1375),$M:$M,0)),"")</f>
        <v>failed</v>
      </c>
      <c r="E1376">
        <f>IFERROR(INDEX(Sheet1!L:L,MATCH(ROWS($1:1375),$M:$M,0)),"")</f>
        <v>2</v>
      </c>
      <c r="L1376">
        <f>IF(ISNA(MATCH(Sheet1!F1376,{"successful"},0)),"-",MAX(Sheet6!L$1:L1375)+1)</f>
        <v>611</v>
      </c>
      <c r="M1376" t="str">
        <f>IF(ISNA(MATCH(Sheet1!F1376,{"failed","canceled"},0)),"-",MAX(Sheet6!M$1:M1375)+1)</f>
        <v>-</v>
      </c>
    </row>
    <row r="1377" spans="1:13" ht="16" x14ac:dyDescent="0.2">
      <c r="A1377" s="16" t="str">
        <f>IFERROR(INDEX(Sheet1!F:F,MATCH(ROWS($1:1376),$L:$L,0)),"")</f>
        <v>successful</v>
      </c>
      <c r="B1377" s="15">
        <f>IFERROR(INDEX(Sheet1!L:L,MATCH(ROWS($1:1376),$L:$L,0)),"")</f>
        <v>551</v>
      </c>
      <c r="D1377" s="17" t="str">
        <f>IFERROR(INDEX(Sheet1!F:F,MATCH(ROWS($1:1376),$M:$M,0)),"")</f>
        <v>failed</v>
      </c>
      <c r="E1377">
        <f>IFERROR(INDEX(Sheet1!L:L,MATCH(ROWS($1:1376),$M:$M,0)),"")</f>
        <v>10</v>
      </c>
      <c r="L1377">
        <f>IF(ISNA(MATCH(Sheet1!F1377,{"successful"},0)),"-",MAX(Sheet6!L$1:L1376)+1)</f>
        <v>612</v>
      </c>
      <c r="M1377" t="str">
        <f>IF(ISNA(MATCH(Sheet1!F1377,{"failed","canceled"},0)),"-",MAX(Sheet6!M$1:M1376)+1)</f>
        <v>-</v>
      </c>
    </row>
    <row r="1378" spans="1:13" ht="16" x14ac:dyDescent="0.2">
      <c r="A1378" s="16" t="str">
        <f>IFERROR(INDEX(Sheet1!F:F,MATCH(ROWS($1:1377),$L:$L,0)),"")</f>
        <v>successful</v>
      </c>
      <c r="B1378" s="15">
        <f>IFERROR(INDEX(Sheet1!L:L,MATCH(ROWS($1:1377),$L:$L,0)),"")</f>
        <v>187</v>
      </c>
      <c r="D1378" s="17" t="str">
        <f>IFERROR(INDEX(Sheet1!F:F,MATCH(ROWS($1:1377),$M:$M,0)),"")</f>
        <v>failed</v>
      </c>
      <c r="E1378">
        <f>IFERROR(INDEX(Sheet1!L:L,MATCH(ROWS($1:1377),$M:$M,0)),"")</f>
        <v>60</v>
      </c>
      <c r="L1378">
        <f>IF(ISNA(MATCH(Sheet1!F1378,{"successful"},0)),"-",MAX(Sheet6!L$1:L1377)+1)</f>
        <v>613</v>
      </c>
      <c r="M1378" t="str">
        <f>IF(ISNA(MATCH(Sheet1!F1378,{"failed","canceled"},0)),"-",MAX(Sheet6!M$1:M1377)+1)</f>
        <v>-</v>
      </c>
    </row>
    <row r="1379" spans="1:13" ht="16" x14ac:dyDescent="0.2">
      <c r="A1379" s="16" t="str">
        <f>IFERROR(INDEX(Sheet1!F:F,MATCH(ROWS($1:1378),$L:$L,0)),"")</f>
        <v>successful</v>
      </c>
      <c r="B1379" s="15">
        <f>IFERROR(INDEX(Sheet1!L:L,MATCH(ROWS($1:1378),$L:$L,0)),"")</f>
        <v>325</v>
      </c>
      <c r="D1379" s="17" t="str">
        <f>IFERROR(INDEX(Sheet1!F:F,MATCH(ROWS($1:1378),$M:$M,0)),"")</f>
        <v>failed</v>
      </c>
      <c r="E1379">
        <f>IFERROR(INDEX(Sheet1!L:L,MATCH(ROWS($1:1378),$M:$M,0)),"")</f>
        <v>5</v>
      </c>
      <c r="L1379">
        <f>IF(ISNA(MATCH(Sheet1!F1379,{"successful"},0)),"-",MAX(Sheet6!L$1:L1378)+1)</f>
        <v>614</v>
      </c>
      <c r="M1379" t="str">
        <f>IF(ISNA(MATCH(Sheet1!F1379,{"failed","canceled"},0)),"-",MAX(Sheet6!M$1:M1378)+1)</f>
        <v>-</v>
      </c>
    </row>
    <row r="1380" spans="1:13" ht="16" x14ac:dyDescent="0.2">
      <c r="A1380" s="16" t="str">
        <f>IFERROR(INDEX(Sheet1!F:F,MATCH(ROWS($1:1379),$L:$L,0)),"")</f>
        <v>successful</v>
      </c>
      <c r="B1380" s="15">
        <f>IFERROR(INDEX(Sheet1!L:L,MATCH(ROWS($1:1379),$L:$L,0)),"")</f>
        <v>148</v>
      </c>
      <c r="D1380" s="17" t="str">
        <f>IFERROR(INDEX(Sheet1!F:F,MATCH(ROWS($1:1379),$M:$M,0)),"")</f>
        <v>failed</v>
      </c>
      <c r="E1380">
        <f>IFERROR(INDEX(Sheet1!L:L,MATCH(ROWS($1:1379),$M:$M,0)),"")</f>
        <v>9</v>
      </c>
      <c r="L1380">
        <f>IF(ISNA(MATCH(Sheet1!F1380,{"successful"},0)),"-",MAX(Sheet6!L$1:L1379)+1)</f>
        <v>615</v>
      </c>
      <c r="M1380" t="str">
        <f>IF(ISNA(MATCH(Sheet1!F1380,{"failed","canceled"},0)),"-",MAX(Sheet6!M$1:M1379)+1)</f>
        <v>-</v>
      </c>
    </row>
    <row r="1381" spans="1:13" ht="16" x14ac:dyDescent="0.2">
      <c r="A1381" s="16" t="str">
        <f>IFERROR(INDEX(Sheet1!F:F,MATCH(ROWS($1:1380),$L:$L,0)),"")</f>
        <v>successful</v>
      </c>
      <c r="B1381" s="15">
        <f>IFERROR(INDEX(Sheet1!L:L,MATCH(ROWS($1:1380),$L:$L,0)),"")</f>
        <v>69</v>
      </c>
      <c r="D1381" s="17" t="str">
        <f>IFERROR(INDEX(Sheet1!F:F,MATCH(ROWS($1:1380),$M:$M,0)),"")</f>
        <v>failed</v>
      </c>
      <c r="E1381">
        <f>IFERROR(INDEX(Sheet1!L:L,MATCH(ROWS($1:1380),$M:$M,0)),"")</f>
        <v>13</v>
      </c>
      <c r="L1381">
        <f>IF(ISNA(MATCH(Sheet1!F1381,{"successful"},0)),"-",MAX(Sheet6!L$1:L1380)+1)</f>
        <v>616</v>
      </c>
      <c r="M1381" t="str">
        <f>IF(ISNA(MATCH(Sheet1!F1381,{"failed","canceled"},0)),"-",MAX(Sheet6!M$1:M1380)+1)</f>
        <v>-</v>
      </c>
    </row>
    <row r="1382" spans="1:13" ht="16" x14ac:dyDescent="0.2">
      <c r="A1382" s="16" t="str">
        <f>IFERROR(INDEX(Sheet1!F:F,MATCH(ROWS($1:1381),$L:$L,0)),"")</f>
        <v>successful</v>
      </c>
      <c r="B1382" s="15">
        <f>IFERROR(INDEX(Sheet1!L:L,MATCH(ROWS($1:1381),$L:$L,0)),"")</f>
        <v>173</v>
      </c>
      <c r="D1382" s="17" t="str">
        <f>IFERROR(INDEX(Sheet1!F:F,MATCH(ROWS($1:1381),$M:$M,0)),"")</f>
        <v>failed</v>
      </c>
      <c r="E1382">
        <f>IFERROR(INDEX(Sheet1!L:L,MATCH(ROWS($1:1381),$M:$M,0)),"")</f>
        <v>0</v>
      </c>
      <c r="L1382">
        <f>IF(ISNA(MATCH(Sheet1!F1382,{"successful"},0)),"-",MAX(Sheet6!L$1:L1381)+1)</f>
        <v>617</v>
      </c>
      <c r="M1382" t="str">
        <f>IF(ISNA(MATCH(Sheet1!F1382,{"failed","canceled"},0)),"-",MAX(Sheet6!M$1:M1381)+1)</f>
        <v>-</v>
      </c>
    </row>
    <row r="1383" spans="1:13" ht="16" x14ac:dyDescent="0.2">
      <c r="A1383" s="16" t="str">
        <f>IFERROR(INDEX(Sheet1!F:F,MATCH(ROWS($1:1382),$L:$L,0)),"")</f>
        <v>successful</v>
      </c>
      <c r="B1383" s="15">
        <f>IFERROR(INDEX(Sheet1!L:L,MATCH(ROWS($1:1382),$L:$L,0)),"")</f>
        <v>269</v>
      </c>
      <c r="D1383" s="17" t="str">
        <f>IFERROR(INDEX(Sheet1!F:F,MATCH(ROWS($1:1382),$M:$M,0)),"")</f>
        <v>failed</v>
      </c>
      <c r="E1383">
        <f>IFERROR(INDEX(Sheet1!L:L,MATCH(ROWS($1:1382),$M:$M,0)),"")</f>
        <v>8</v>
      </c>
      <c r="L1383">
        <f>IF(ISNA(MATCH(Sheet1!F1383,{"successful"},0)),"-",MAX(Sheet6!L$1:L1382)+1)</f>
        <v>618</v>
      </c>
      <c r="M1383" t="str">
        <f>IF(ISNA(MATCH(Sheet1!F1383,{"failed","canceled"},0)),"-",MAX(Sheet6!M$1:M1382)+1)</f>
        <v>-</v>
      </c>
    </row>
    <row r="1384" spans="1:13" ht="16" x14ac:dyDescent="0.2">
      <c r="A1384" s="16" t="str">
        <f>IFERROR(INDEX(Sheet1!F:F,MATCH(ROWS($1:1383),$L:$L,0)),"")</f>
        <v>successful</v>
      </c>
      <c r="B1384" s="15">
        <f>IFERROR(INDEX(Sheet1!L:L,MATCH(ROWS($1:1383),$L:$L,0)),"")</f>
        <v>185</v>
      </c>
      <c r="D1384" s="17" t="str">
        <f>IFERROR(INDEX(Sheet1!F:F,MATCH(ROWS($1:1383),$M:$M,0)),"")</f>
        <v>failed</v>
      </c>
      <c r="E1384">
        <f>IFERROR(INDEX(Sheet1!L:L,MATCH(ROWS($1:1383),$M:$M,0)),"")</f>
        <v>3</v>
      </c>
      <c r="L1384">
        <f>IF(ISNA(MATCH(Sheet1!F1384,{"successful"},0)),"-",MAX(Sheet6!L$1:L1383)+1)</f>
        <v>619</v>
      </c>
      <c r="M1384" t="str">
        <f>IF(ISNA(MATCH(Sheet1!F1384,{"failed","canceled"},0)),"-",MAX(Sheet6!M$1:M1383)+1)</f>
        <v>-</v>
      </c>
    </row>
    <row r="1385" spans="1:13" ht="16" x14ac:dyDescent="0.2">
      <c r="A1385" s="16" t="str">
        <f>IFERROR(INDEX(Sheet1!F:F,MATCH(ROWS($1:1384),$L:$L,0)),"")</f>
        <v>successful</v>
      </c>
      <c r="B1385" s="15">
        <f>IFERROR(INDEX(Sheet1!L:L,MATCH(ROWS($1:1384),$L:$L,0)),"")</f>
        <v>176</v>
      </c>
      <c r="D1385" s="17" t="str">
        <f>IFERROR(INDEX(Sheet1!F:F,MATCH(ROWS($1:1384),$M:$M,0)),"")</f>
        <v>failed</v>
      </c>
      <c r="E1385">
        <f>IFERROR(INDEX(Sheet1!L:L,MATCH(ROWS($1:1384),$M:$M,0)),"")</f>
        <v>3</v>
      </c>
      <c r="L1385">
        <f>IF(ISNA(MATCH(Sheet1!F1385,{"successful"},0)),"-",MAX(Sheet6!L$1:L1384)+1)</f>
        <v>620</v>
      </c>
      <c r="M1385" t="str">
        <f>IF(ISNA(MATCH(Sheet1!F1385,{"failed","canceled"},0)),"-",MAX(Sheet6!M$1:M1384)+1)</f>
        <v>-</v>
      </c>
    </row>
    <row r="1386" spans="1:13" ht="16" x14ac:dyDescent="0.2">
      <c r="A1386" s="16" t="str">
        <f>IFERROR(INDEX(Sheet1!F:F,MATCH(ROWS($1:1385),$L:$L,0)),"")</f>
        <v>successful</v>
      </c>
      <c r="B1386" s="15">
        <f>IFERROR(INDEX(Sheet1!L:L,MATCH(ROWS($1:1385),$L:$L,0)),"")</f>
        <v>1019</v>
      </c>
      <c r="D1386" s="17" t="str">
        <f>IFERROR(INDEX(Sheet1!F:F,MATCH(ROWS($1:1385),$M:$M,0)),"")</f>
        <v>failed</v>
      </c>
      <c r="E1386">
        <f>IFERROR(INDEX(Sheet1!L:L,MATCH(ROWS($1:1385),$M:$M,0)),"")</f>
        <v>0</v>
      </c>
      <c r="L1386">
        <f>IF(ISNA(MATCH(Sheet1!F1386,{"successful"},0)),"-",MAX(Sheet6!L$1:L1385)+1)</f>
        <v>621</v>
      </c>
      <c r="M1386" t="str">
        <f>IF(ISNA(MATCH(Sheet1!F1386,{"failed","canceled"},0)),"-",MAX(Sheet6!M$1:M1385)+1)</f>
        <v>-</v>
      </c>
    </row>
    <row r="1387" spans="1:13" ht="16" x14ac:dyDescent="0.2">
      <c r="A1387" s="16" t="str">
        <f>IFERROR(INDEX(Sheet1!F:F,MATCH(ROWS($1:1386),$L:$L,0)),"")</f>
        <v>successful</v>
      </c>
      <c r="B1387" s="15">
        <f>IFERROR(INDEX(Sheet1!L:L,MATCH(ROWS($1:1386),$L:$L,0)),"")</f>
        <v>113</v>
      </c>
      <c r="D1387" s="17" t="str">
        <f>IFERROR(INDEX(Sheet1!F:F,MATCH(ROWS($1:1386),$M:$M,0)),"")</f>
        <v>failed</v>
      </c>
      <c r="E1387">
        <f>IFERROR(INDEX(Sheet1!L:L,MATCH(ROWS($1:1386),$M:$M,0)),"")</f>
        <v>6</v>
      </c>
      <c r="L1387">
        <f>IF(ISNA(MATCH(Sheet1!F1387,{"successful"},0)),"-",MAX(Sheet6!L$1:L1386)+1)</f>
        <v>622</v>
      </c>
      <c r="M1387" t="str">
        <f>IF(ISNA(MATCH(Sheet1!F1387,{"failed","canceled"},0)),"-",MAX(Sheet6!M$1:M1386)+1)</f>
        <v>-</v>
      </c>
    </row>
    <row r="1388" spans="1:13" ht="16" x14ac:dyDescent="0.2">
      <c r="A1388" s="16" t="str">
        <f>IFERROR(INDEX(Sheet1!F:F,MATCH(ROWS($1:1387),$L:$L,0)),"")</f>
        <v>successful</v>
      </c>
      <c r="B1388" s="15">
        <f>IFERROR(INDEX(Sheet1!L:L,MATCH(ROWS($1:1387),$L:$L,0)),"")</f>
        <v>404</v>
      </c>
      <c r="D1388" s="17" t="str">
        <f>IFERROR(INDEX(Sheet1!F:F,MATCH(ROWS($1:1387),$M:$M,0)),"")</f>
        <v>failed</v>
      </c>
      <c r="E1388">
        <f>IFERROR(INDEX(Sheet1!L:L,MATCH(ROWS($1:1387),$M:$M,0)),"")</f>
        <v>4</v>
      </c>
      <c r="L1388">
        <f>IF(ISNA(MATCH(Sheet1!F1388,{"successful"},0)),"-",MAX(Sheet6!L$1:L1387)+1)</f>
        <v>623</v>
      </c>
      <c r="M1388" t="str">
        <f>IF(ISNA(MATCH(Sheet1!F1388,{"failed","canceled"},0)),"-",MAX(Sheet6!M$1:M1387)+1)</f>
        <v>-</v>
      </c>
    </row>
    <row r="1389" spans="1:13" ht="16" x14ac:dyDescent="0.2">
      <c r="A1389" s="16" t="str">
        <f>IFERROR(INDEX(Sheet1!F:F,MATCH(ROWS($1:1388),$L:$L,0)),"")</f>
        <v>successful</v>
      </c>
      <c r="B1389" s="15">
        <f>IFERROR(INDEX(Sheet1!L:L,MATCH(ROWS($1:1388),$L:$L,0)),"")</f>
        <v>707</v>
      </c>
      <c r="D1389" s="17" t="str">
        <f>IFERROR(INDEX(Sheet1!F:F,MATCH(ROWS($1:1388),$M:$M,0)),"")</f>
        <v>failed</v>
      </c>
      <c r="E1389">
        <f>IFERROR(INDEX(Sheet1!L:L,MATCH(ROWS($1:1388),$M:$M,0)),"")</f>
        <v>1</v>
      </c>
      <c r="L1389">
        <f>IF(ISNA(MATCH(Sheet1!F1389,{"successful"},0)),"-",MAX(Sheet6!L$1:L1388)+1)</f>
        <v>624</v>
      </c>
      <c r="M1389" t="str">
        <f>IF(ISNA(MATCH(Sheet1!F1389,{"failed","canceled"},0)),"-",MAX(Sheet6!M$1:M1388)+1)</f>
        <v>-</v>
      </c>
    </row>
    <row r="1390" spans="1:13" ht="16" x14ac:dyDescent="0.2">
      <c r="A1390" s="16" t="str">
        <f>IFERROR(INDEX(Sheet1!F:F,MATCH(ROWS($1:1389),$L:$L,0)),"")</f>
        <v>successful</v>
      </c>
      <c r="B1390" s="15">
        <f>IFERROR(INDEX(Sheet1!L:L,MATCH(ROWS($1:1389),$L:$L,0)),"")</f>
        <v>392</v>
      </c>
      <c r="D1390" s="17" t="str">
        <f>IFERROR(INDEX(Sheet1!F:F,MATCH(ROWS($1:1389),$M:$M,0)),"")</f>
        <v>failed</v>
      </c>
      <c r="E1390">
        <f>IFERROR(INDEX(Sheet1!L:L,MATCH(ROWS($1:1389),$M:$M,0)),"")</f>
        <v>29</v>
      </c>
      <c r="L1390">
        <f>IF(ISNA(MATCH(Sheet1!F1390,{"successful"},0)),"-",MAX(Sheet6!L$1:L1389)+1)</f>
        <v>625</v>
      </c>
      <c r="M1390" t="str">
        <f>IF(ISNA(MATCH(Sheet1!F1390,{"failed","canceled"},0)),"-",MAX(Sheet6!M$1:M1389)+1)</f>
        <v>-</v>
      </c>
    </row>
    <row r="1391" spans="1:13" ht="16" x14ac:dyDescent="0.2">
      <c r="A1391" s="16" t="str">
        <f>IFERROR(INDEX(Sheet1!F:F,MATCH(ROWS($1:1390),$L:$L,0)),"")</f>
        <v>successful</v>
      </c>
      <c r="B1391" s="15">
        <f>IFERROR(INDEX(Sheet1!L:L,MATCH(ROWS($1:1390),$L:$L,0)),"")</f>
        <v>23</v>
      </c>
      <c r="D1391" s="17" t="str">
        <f>IFERROR(INDEX(Sheet1!F:F,MATCH(ROWS($1:1390),$M:$M,0)),"")</f>
        <v>failed</v>
      </c>
      <c r="E1391">
        <f>IFERROR(INDEX(Sheet1!L:L,MATCH(ROWS($1:1390),$M:$M,0)),"")</f>
        <v>0</v>
      </c>
      <c r="L1391">
        <f>IF(ISNA(MATCH(Sheet1!F1391,{"successful"},0)),"-",MAX(Sheet6!L$1:L1390)+1)</f>
        <v>626</v>
      </c>
      <c r="M1391" t="str">
        <f>IF(ISNA(MATCH(Sheet1!F1391,{"failed","canceled"},0)),"-",MAX(Sheet6!M$1:M1390)+1)</f>
        <v>-</v>
      </c>
    </row>
    <row r="1392" spans="1:13" ht="16" x14ac:dyDescent="0.2">
      <c r="A1392" s="16" t="str">
        <f>IFERROR(INDEX(Sheet1!F:F,MATCH(ROWS($1:1391),$L:$L,0)),"")</f>
        <v>successful</v>
      </c>
      <c r="B1392" s="15">
        <f>IFERROR(INDEX(Sheet1!L:L,MATCH(ROWS($1:1391),$L:$L,0)),"")</f>
        <v>682</v>
      </c>
      <c r="D1392" s="17" t="str">
        <f>IFERROR(INDEX(Sheet1!F:F,MATCH(ROWS($1:1391),$M:$M,0)),"")</f>
        <v>failed</v>
      </c>
      <c r="E1392">
        <f>IFERROR(INDEX(Sheet1!L:L,MATCH(ROWS($1:1391),$M:$M,0)),"")</f>
        <v>4</v>
      </c>
      <c r="L1392">
        <f>IF(ISNA(MATCH(Sheet1!F1392,{"successful"},0)),"-",MAX(Sheet6!L$1:L1391)+1)</f>
        <v>627</v>
      </c>
      <c r="M1392" t="str">
        <f>IF(ISNA(MATCH(Sheet1!F1392,{"failed","canceled"},0)),"-",MAX(Sheet6!M$1:M1391)+1)</f>
        <v>-</v>
      </c>
    </row>
    <row r="1393" spans="1:13" ht="16" x14ac:dyDescent="0.2">
      <c r="A1393" s="16" t="str">
        <f>IFERROR(INDEX(Sheet1!F:F,MATCH(ROWS($1:1392),$L:$L,0)),"")</f>
        <v>successful</v>
      </c>
      <c r="B1393" s="15">
        <f>IFERROR(INDEX(Sheet1!L:L,MATCH(ROWS($1:1392),$L:$L,0)),"")</f>
        <v>37</v>
      </c>
      <c r="D1393" s="17" t="str">
        <f>IFERROR(INDEX(Sheet1!F:F,MATCH(ROWS($1:1392),$M:$M,0)),"")</f>
        <v>failed</v>
      </c>
      <c r="E1393">
        <f>IFERROR(INDEX(Sheet1!L:L,MATCH(ROWS($1:1392),$M:$M,0)),"")</f>
        <v>5</v>
      </c>
      <c r="L1393">
        <f>IF(ISNA(MATCH(Sheet1!F1393,{"successful"},0)),"-",MAX(Sheet6!L$1:L1392)+1)</f>
        <v>628</v>
      </c>
      <c r="M1393" t="str">
        <f>IF(ISNA(MATCH(Sheet1!F1393,{"failed","canceled"},0)),"-",MAX(Sheet6!M$1:M1392)+1)</f>
        <v>-</v>
      </c>
    </row>
    <row r="1394" spans="1:13" ht="16" x14ac:dyDescent="0.2">
      <c r="A1394" s="16" t="str">
        <f>IFERROR(INDEX(Sheet1!F:F,MATCH(ROWS($1:1393),$L:$L,0)),"")</f>
        <v>successful</v>
      </c>
      <c r="B1394" s="15">
        <f>IFERROR(INDEX(Sheet1!L:L,MATCH(ROWS($1:1393),$L:$L,0)),"")</f>
        <v>146</v>
      </c>
      <c r="D1394" s="17" t="str">
        <f>IFERROR(INDEX(Sheet1!F:F,MATCH(ROWS($1:1393),$M:$M,0)),"")</f>
        <v>failed</v>
      </c>
      <c r="E1394">
        <f>IFERROR(INDEX(Sheet1!L:L,MATCH(ROWS($1:1393),$M:$M,0)),"")</f>
        <v>4</v>
      </c>
      <c r="L1394">
        <f>IF(ISNA(MATCH(Sheet1!F1394,{"successful"},0)),"-",MAX(Sheet6!L$1:L1393)+1)</f>
        <v>629</v>
      </c>
      <c r="M1394" t="str">
        <f>IF(ISNA(MATCH(Sheet1!F1394,{"failed","canceled"},0)),"-",MAX(Sheet6!M$1:M1393)+1)</f>
        <v>-</v>
      </c>
    </row>
    <row r="1395" spans="1:13" ht="16" x14ac:dyDescent="0.2">
      <c r="A1395" s="16" t="str">
        <f>IFERROR(INDEX(Sheet1!F:F,MATCH(ROWS($1:1394),$L:$L,0)),"")</f>
        <v>successful</v>
      </c>
      <c r="B1395" s="15">
        <f>IFERROR(INDEX(Sheet1!L:L,MATCH(ROWS($1:1394),$L:$L,0)),"")</f>
        <v>119</v>
      </c>
      <c r="D1395" s="17" t="str">
        <f>IFERROR(INDEX(Sheet1!F:F,MATCH(ROWS($1:1394),$M:$M,0)),"")</f>
        <v>failed</v>
      </c>
      <c r="E1395">
        <f>IFERROR(INDEX(Sheet1!L:L,MATCH(ROWS($1:1394),$M:$M,0)),"")</f>
        <v>5</v>
      </c>
      <c r="L1395">
        <f>IF(ISNA(MATCH(Sheet1!F1395,{"successful"},0)),"-",MAX(Sheet6!L$1:L1394)+1)</f>
        <v>630</v>
      </c>
      <c r="M1395" t="str">
        <f>IF(ISNA(MATCH(Sheet1!F1395,{"failed","canceled"},0)),"-",MAX(Sheet6!M$1:M1394)+1)</f>
        <v>-</v>
      </c>
    </row>
    <row r="1396" spans="1:13" ht="16" x14ac:dyDescent="0.2">
      <c r="A1396" s="16" t="str">
        <f>IFERROR(INDEX(Sheet1!F:F,MATCH(ROWS($1:1395),$L:$L,0)),"")</f>
        <v>successful</v>
      </c>
      <c r="B1396" s="15">
        <f>IFERROR(INDEX(Sheet1!L:L,MATCH(ROWS($1:1395),$L:$L,0)),"")</f>
        <v>163</v>
      </c>
      <c r="D1396" s="17" t="str">
        <f>IFERROR(INDEX(Sheet1!F:F,MATCH(ROWS($1:1395),$M:$M,0)),"")</f>
        <v>failed</v>
      </c>
      <c r="E1396">
        <f>IFERROR(INDEX(Sheet1!L:L,MATCH(ROWS($1:1395),$M:$M,0)),"")</f>
        <v>1</v>
      </c>
      <c r="L1396">
        <f>IF(ISNA(MATCH(Sheet1!F1396,{"successful"},0)),"-",MAX(Sheet6!L$1:L1395)+1)</f>
        <v>631</v>
      </c>
      <c r="M1396" t="str">
        <f>IF(ISNA(MATCH(Sheet1!F1396,{"failed","canceled"},0)),"-",MAX(Sheet6!M$1:M1395)+1)</f>
        <v>-</v>
      </c>
    </row>
    <row r="1397" spans="1:13" ht="16" x14ac:dyDescent="0.2">
      <c r="A1397" s="16" t="str">
        <f>IFERROR(INDEX(Sheet1!F:F,MATCH(ROWS($1:1396),$L:$L,0)),"")</f>
        <v>successful</v>
      </c>
      <c r="B1397" s="15">
        <f>IFERROR(INDEX(Sheet1!L:L,MATCH(ROWS($1:1396),$L:$L,0)),"")</f>
        <v>339</v>
      </c>
      <c r="D1397" s="17" t="str">
        <f>IFERROR(INDEX(Sheet1!F:F,MATCH(ROWS($1:1396),$M:$M,0)),"")</f>
        <v>failed</v>
      </c>
      <c r="E1397">
        <f>IFERROR(INDEX(Sheet1!L:L,MATCH(ROWS($1:1396),$M:$M,0)),"")</f>
        <v>1</v>
      </c>
      <c r="L1397">
        <f>IF(ISNA(MATCH(Sheet1!F1397,{"successful"},0)),"-",MAX(Sheet6!L$1:L1396)+1)</f>
        <v>632</v>
      </c>
      <c r="M1397" t="str">
        <f>IF(ISNA(MATCH(Sheet1!F1397,{"failed","canceled"},0)),"-",MAX(Sheet6!M$1:M1396)+1)</f>
        <v>-</v>
      </c>
    </row>
    <row r="1398" spans="1:13" ht="16" x14ac:dyDescent="0.2">
      <c r="A1398" s="16" t="str">
        <f>IFERROR(INDEX(Sheet1!F:F,MATCH(ROWS($1:1397),$L:$L,0)),"")</f>
        <v>successful</v>
      </c>
      <c r="B1398" s="15">
        <f>IFERROR(INDEX(Sheet1!L:L,MATCH(ROWS($1:1397),$L:$L,0)),"")</f>
        <v>58</v>
      </c>
      <c r="D1398" s="17" t="str">
        <f>IFERROR(INDEX(Sheet1!F:F,MATCH(ROWS($1:1397),$M:$M,0)),"")</f>
        <v>failed</v>
      </c>
      <c r="E1398">
        <f>IFERROR(INDEX(Sheet1!L:L,MATCH(ROWS($1:1397),$M:$M,0)),"")</f>
        <v>0</v>
      </c>
      <c r="L1398">
        <f>IF(ISNA(MATCH(Sheet1!F1398,{"successful"},0)),"-",MAX(Sheet6!L$1:L1397)+1)</f>
        <v>633</v>
      </c>
      <c r="M1398" t="str">
        <f>IF(ISNA(MATCH(Sheet1!F1398,{"failed","canceled"},0)),"-",MAX(Sheet6!M$1:M1397)+1)</f>
        <v>-</v>
      </c>
    </row>
    <row r="1399" spans="1:13" ht="16" x14ac:dyDescent="0.2">
      <c r="A1399" s="16" t="str">
        <f>IFERROR(INDEX(Sheet1!F:F,MATCH(ROWS($1:1398),$L:$L,0)),"")</f>
        <v>successful</v>
      </c>
      <c r="B1399" s="15">
        <f>IFERROR(INDEX(Sheet1!L:L,MATCH(ROWS($1:1398),$L:$L,0)),"")</f>
        <v>456</v>
      </c>
      <c r="D1399" s="17" t="str">
        <f>IFERROR(INDEX(Sheet1!F:F,MATCH(ROWS($1:1398),$M:$M,0)),"")</f>
        <v>failed</v>
      </c>
      <c r="E1399">
        <f>IFERROR(INDEX(Sheet1!L:L,MATCH(ROWS($1:1398),$M:$M,0)),"")</f>
        <v>14</v>
      </c>
      <c r="L1399">
        <f>IF(ISNA(MATCH(Sheet1!F1399,{"successful"},0)),"-",MAX(Sheet6!L$1:L1398)+1)</f>
        <v>634</v>
      </c>
      <c r="M1399" t="str">
        <f>IF(ISNA(MATCH(Sheet1!F1399,{"failed","canceled"},0)),"-",MAX(Sheet6!M$1:M1398)+1)</f>
        <v>-</v>
      </c>
    </row>
    <row r="1400" spans="1:13" ht="16" x14ac:dyDescent="0.2">
      <c r="A1400" s="16" t="str">
        <f>IFERROR(INDEX(Sheet1!F:F,MATCH(ROWS($1:1399),$L:$L,0)),"")</f>
        <v>successful</v>
      </c>
      <c r="B1400" s="15">
        <f>IFERROR(INDEX(Sheet1!L:L,MATCH(ROWS($1:1399),$L:$L,0)),"")</f>
        <v>15</v>
      </c>
      <c r="D1400" s="17" t="str">
        <f>IFERROR(INDEX(Sheet1!F:F,MATCH(ROWS($1:1399),$M:$M,0)),"")</f>
        <v>failed</v>
      </c>
      <c r="E1400">
        <f>IFERROR(INDEX(Sheet1!L:L,MATCH(ROWS($1:1399),$M:$M,0)),"")</f>
        <v>3</v>
      </c>
      <c r="L1400">
        <f>IF(ISNA(MATCH(Sheet1!F1400,{"successful"},0)),"-",MAX(Sheet6!L$1:L1399)+1)</f>
        <v>635</v>
      </c>
      <c r="M1400" t="str">
        <f>IF(ISNA(MATCH(Sheet1!F1400,{"failed","canceled"},0)),"-",MAX(Sheet6!M$1:M1399)+1)</f>
        <v>-</v>
      </c>
    </row>
    <row r="1401" spans="1:13" ht="16" x14ac:dyDescent="0.2">
      <c r="A1401" s="16" t="str">
        <f>IFERROR(INDEX(Sheet1!F:F,MATCH(ROWS($1:1400),$L:$L,0)),"")</f>
        <v>successful</v>
      </c>
      <c r="B1401" s="15">
        <f>IFERROR(INDEX(Sheet1!L:L,MATCH(ROWS($1:1400),$L:$L,0)),"")</f>
        <v>191</v>
      </c>
      <c r="D1401" s="17" t="str">
        <f>IFERROR(INDEX(Sheet1!F:F,MATCH(ROWS($1:1400),$M:$M,0)),"")</f>
        <v>failed</v>
      </c>
      <c r="E1401">
        <f>IFERROR(INDEX(Sheet1!L:L,MATCH(ROWS($1:1400),$M:$M,0)),"")</f>
        <v>10</v>
      </c>
      <c r="L1401">
        <f>IF(ISNA(MATCH(Sheet1!F1401,{"successful"},0)),"-",MAX(Sheet6!L$1:L1400)+1)</f>
        <v>636</v>
      </c>
      <c r="M1401" t="str">
        <f>IF(ISNA(MATCH(Sheet1!F1401,{"failed","canceled"},0)),"-",MAX(Sheet6!M$1:M1400)+1)</f>
        <v>-</v>
      </c>
    </row>
    <row r="1402" spans="1:13" ht="16" x14ac:dyDescent="0.2">
      <c r="A1402" s="16" t="str">
        <f>IFERROR(INDEX(Sheet1!F:F,MATCH(ROWS($1:1401),$L:$L,0)),"")</f>
        <v>successful</v>
      </c>
      <c r="B1402" s="15">
        <f>IFERROR(INDEX(Sheet1!L:L,MATCH(ROWS($1:1401),$L:$L,0)),"")</f>
        <v>17</v>
      </c>
      <c r="D1402" s="17" t="str">
        <f>IFERROR(INDEX(Sheet1!F:F,MATCH(ROWS($1:1401),$M:$M,0)),"")</f>
        <v>failed</v>
      </c>
      <c r="E1402">
        <f>IFERROR(INDEX(Sheet1!L:L,MATCH(ROWS($1:1401),$M:$M,0)),"")</f>
        <v>17</v>
      </c>
      <c r="L1402">
        <f>IF(ISNA(MATCH(Sheet1!F1402,{"successful"},0)),"-",MAX(Sheet6!L$1:L1401)+1)</f>
        <v>637</v>
      </c>
      <c r="M1402" t="str">
        <f>IF(ISNA(MATCH(Sheet1!F1402,{"failed","canceled"},0)),"-",MAX(Sheet6!M$1:M1401)+1)</f>
        <v>-</v>
      </c>
    </row>
    <row r="1403" spans="1:13" ht="16" x14ac:dyDescent="0.2">
      <c r="A1403" s="16" t="str">
        <f>IFERROR(INDEX(Sheet1!F:F,MATCH(ROWS($1:1402),$L:$L,0)),"")</f>
        <v>successful</v>
      </c>
      <c r="B1403" s="15">
        <f>IFERROR(INDEX(Sheet1!L:L,MATCH(ROWS($1:1402),$L:$L,0)),"")</f>
        <v>28</v>
      </c>
      <c r="D1403" s="17" t="str">
        <f>IFERROR(INDEX(Sheet1!F:F,MATCH(ROWS($1:1402),$M:$M,0)),"")</f>
        <v>failed</v>
      </c>
      <c r="E1403">
        <f>IFERROR(INDEX(Sheet1!L:L,MATCH(ROWS($1:1402),$M:$M,0)),"")</f>
        <v>2</v>
      </c>
      <c r="L1403">
        <f>IF(ISNA(MATCH(Sheet1!F1403,{"successful"},0)),"-",MAX(Sheet6!L$1:L1402)+1)</f>
        <v>638</v>
      </c>
      <c r="M1403" t="str">
        <f>IF(ISNA(MATCH(Sheet1!F1403,{"failed","canceled"},0)),"-",MAX(Sheet6!M$1:M1402)+1)</f>
        <v>-</v>
      </c>
    </row>
    <row r="1404" spans="1:13" ht="16" x14ac:dyDescent="0.2">
      <c r="A1404" s="16" t="str">
        <f>IFERROR(INDEX(Sheet1!F:F,MATCH(ROWS($1:1403),$L:$L,0)),"")</f>
        <v>successful</v>
      </c>
      <c r="B1404" s="15">
        <f>IFERROR(INDEX(Sheet1!L:L,MATCH(ROWS($1:1403),$L:$L,0)),"")</f>
        <v>18</v>
      </c>
      <c r="D1404" s="17" t="str">
        <f>IFERROR(INDEX(Sheet1!F:F,MATCH(ROWS($1:1403),$M:$M,0)),"")</f>
        <v>failed</v>
      </c>
      <c r="E1404">
        <f>IFERROR(INDEX(Sheet1!L:L,MATCH(ROWS($1:1403),$M:$M,0)),"")</f>
        <v>0</v>
      </c>
      <c r="L1404">
        <f>IF(ISNA(MATCH(Sheet1!F1404,{"successful"},0)),"-",MAX(Sheet6!L$1:L1403)+1)</f>
        <v>639</v>
      </c>
      <c r="M1404" t="str">
        <f>IF(ISNA(MATCH(Sheet1!F1404,{"failed","canceled"},0)),"-",MAX(Sheet6!M$1:M1403)+1)</f>
        <v>-</v>
      </c>
    </row>
    <row r="1405" spans="1:13" ht="16" x14ac:dyDescent="0.2">
      <c r="A1405" s="16" t="str">
        <f>IFERROR(INDEX(Sheet1!F:F,MATCH(ROWS($1:1404),$L:$L,0)),"")</f>
        <v>successful</v>
      </c>
      <c r="B1405" s="15">
        <f>IFERROR(INDEX(Sheet1!L:L,MATCH(ROWS($1:1404),$L:$L,0)),"")</f>
        <v>61</v>
      </c>
      <c r="D1405" s="17" t="str">
        <f>IFERROR(INDEX(Sheet1!F:F,MATCH(ROWS($1:1404),$M:$M,0)),"")</f>
        <v>failed</v>
      </c>
      <c r="E1405">
        <f>IFERROR(INDEX(Sheet1!L:L,MATCH(ROWS($1:1404),$M:$M,0)),"")</f>
        <v>4</v>
      </c>
      <c r="L1405">
        <f>IF(ISNA(MATCH(Sheet1!F1405,{"successful"},0)),"-",MAX(Sheet6!L$1:L1404)+1)</f>
        <v>640</v>
      </c>
      <c r="M1405" t="str">
        <f>IF(ISNA(MATCH(Sheet1!F1405,{"failed","canceled"},0)),"-",MAX(Sheet6!M$1:M1404)+1)</f>
        <v>-</v>
      </c>
    </row>
    <row r="1406" spans="1:13" ht="16" x14ac:dyDescent="0.2">
      <c r="A1406" s="16" t="str">
        <f>IFERROR(INDEX(Sheet1!F:F,MATCH(ROWS($1:1405),$L:$L,0)),"")</f>
        <v>successful</v>
      </c>
      <c r="B1406" s="15">
        <f>IFERROR(INDEX(Sheet1!L:L,MATCH(ROWS($1:1405),$L:$L,0)),"")</f>
        <v>108</v>
      </c>
      <c r="D1406" s="17" t="str">
        <f>IFERROR(INDEX(Sheet1!F:F,MATCH(ROWS($1:1405),$M:$M,0)),"")</f>
        <v>failed</v>
      </c>
      <c r="E1406">
        <f>IFERROR(INDEX(Sheet1!L:L,MATCH(ROWS($1:1405),$M:$M,0)),"")</f>
        <v>12</v>
      </c>
      <c r="L1406" t="str">
        <f>IF(ISNA(MATCH(Sheet1!F1406,{"successful"},0)),"-",MAX(Sheet6!L$1:L1405)+1)</f>
        <v>-</v>
      </c>
      <c r="M1406">
        <f>IF(ISNA(MATCH(Sheet1!F1406,{"failed","canceled"},0)),"-",MAX(Sheet6!M$1:M1405)+1)</f>
        <v>765</v>
      </c>
    </row>
    <row r="1407" spans="1:13" ht="16" x14ac:dyDescent="0.2">
      <c r="A1407" s="16" t="str">
        <f>IFERROR(INDEX(Sheet1!F:F,MATCH(ROWS($1:1406),$L:$L,0)),"")</f>
        <v>successful</v>
      </c>
      <c r="B1407" s="15">
        <f>IFERROR(INDEX(Sheet1!L:L,MATCH(ROWS($1:1406),$L:$L,0)),"")</f>
        <v>142</v>
      </c>
      <c r="D1407" s="17" t="str">
        <f>IFERROR(INDEX(Sheet1!F:F,MATCH(ROWS($1:1406),$M:$M,0)),"")</f>
        <v>failed</v>
      </c>
      <c r="E1407">
        <f>IFERROR(INDEX(Sheet1!L:L,MATCH(ROWS($1:1406),$M:$M,0)),"")</f>
        <v>3</v>
      </c>
      <c r="L1407" t="str">
        <f>IF(ISNA(MATCH(Sheet1!F1407,{"successful"},0)),"-",MAX(Sheet6!L$1:L1406)+1)</f>
        <v>-</v>
      </c>
      <c r="M1407">
        <f>IF(ISNA(MATCH(Sheet1!F1407,{"failed","canceled"},0)),"-",MAX(Sheet6!M$1:M1406)+1)</f>
        <v>766</v>
      </c>
    </row>
    <row r="1408" spans="1:13" ht="16" x14ac:dyDescent="0.2">
      <c r="A1408" s="16" t="str">
        <f>IFERROR(INDEX(Sheet1!F:F,MATCH(ROWS($1:1407),$L:$L,0)),"")</f>
        <v>successful</v>
      </c>
      <c r="B1408" s="15">
        <f>IFERROR(INDEX(Sheet1!L:L,MATCH(ROWS($1:1407),$L:$L,0)),"")</f>
        <v>74</v>
      </c>
      <c r="D1408" s="17" t="str">
        <f>IFERROR(INDEX(Sheet1!F:F,MATCH(ROWS($1:1407),$M:$M,0)),"")</f>
        <v>failed</v>
      </c>
      <c r="E1408">
        <f>IFERROR(INDEX(Sheet1!L:L,MATCH(ROWS($1:1407),$M:$M,0)),"")</f>
        <v>12</v>
      </c>
      <c r="L1408" t="str">
        <f>IF(ISNA(MATCH(Sheet1!F1408,{"successful"},0)),"-",MAX(Sheet6!L$1:L1407)+1)</f>
        <v>-</v>
      </c>
      <c r="M1408">
        <f>IF(ISNA(MATCH(Sheet1!F1408,{"failed","canceled"},0)),"-",MAX(Sheet6!M$1:M1407)+1)</f>
        <v>767</v>
      </c>
    </row>
    <row r="1409" spans="1:13" ht="16" x14ac:dyDescent="0.2">
      <c r="A1409" s="16" t="str">
        <f>IFERROR(INDEX(Sheet1!F:F,MATCH(ROWS($1:1408),$L:$L,0)),"")</f>
        <v>successful</v>
      </c>
      <c r="B1409" s="15">
        <f>IFERROR(INDEX(Sheet1!L:L,MATCH(ROWS($1:1408),$L:$L,0)),"")</f>
        <v>38</v>
      </c>
      <c r="D1409" s="17" t="str">
        <f>IFERROR(INDEX(Sheet1!F:F,MATCH(ROWS($1:1408),$M:$M,0)),"")</f>
        <v>failed</v>
      </c>
      <c r="E1409">
        <f>IFERROR(INDEX(Sheet1!L:L,MATCH(ROWS($1:1408),$M:$M,0)),"")</f>
        <v>0</v>
      </c>
      <c r="L1409" t="str">
        <f>IF(ISNA(MATCH(Sheet1!F1409,{"successful"},0)),"-",MAX(Sheet6!L$1:L1408)+1)</f>
        <v>-</v>
      </c>
      <c r="M1409">
        <f>IF(ISNA(MATCH(Sheet1!F1409,{"failed","canceled"},0)),"-",MAX(Sheet6!M$1:M1408)+1)</f>
        <v>768</v>
      </c>
    </row>
    <row r="1410" spans="1:13" ht="16" x14ac:dyDescent="0.2">
      <c r="A1410" s="16" t="str">
        <f>IFERROR(INDEX(Sheet1!F:F,MATCH(ROWS($1:1409),$L:$L,0)),"")</f>
        <v>successful</v>
      </c>
      <c r="B1410" s="15">
        <f>IFERROR(INDEX(Sheet1!L:L,MATCH(ROWS($1:1409),$L:$L,0)),"")</f>
        <v>20</v>
      </c>
      <c r="D1410" s="17" t="str">
        <f>IFERROR(INDEX(Sheet1!F:F,MATCH(ROWS($1:1409),$M:$M,0)),"")</f>
        <v>failed</v>
      </c>
      <c r="E1410">
        <f>IFERROR(INDEX(Sheet1!L:L,MATCH(ROWS($1:1409),$M:$M,0)),"")</f>
        <v>7</v>
      </c>
      <c r="L1410" t="str">
        <f>IF(ISNA(MATCH(Sheet1!F1410,{"successful"},0)),"-",MAX(Sheet6!L$1:L1409)+1)</f>
        <v>-</v>
      </c>
      <c r="M1410">
        <f>IF(ISNA(MATCH(Sheet1!F1410,{"failed","canceled"},0)),"-",MAX(Sheet6!M$1:M1409)+1)</f>
        <v>769</v>
      </c>
    </row>
    <row r="1411" spans="1:13" ht="16" x14ac:dyDescent="0.2">
      <c r="A1411" s="16" t="str">
        <f>IFERROR(INDEX(Sheet1!F:F,MATCH(ROWS($1:1410),$L:$L,0)),"")</f>
        <v>successful</v>
      </c>
      <c r="B1411" s="15">
        <f>IFERROR(INDEX(Sheet1!L:L,MATCH(ROWS($1:1410),$L:$L,0)),"")</f>
        <v>24</v>
      </c>
      <c r="D1411" s="17" t="str">
        <f>IFERROR(INDEX(Sheet1!F:F,MATCH(ROWS($1:1410),$M:$M,0)),"")</f>
        <v>failed</v>
      </c>
      <c r="E1411">
        <f>IFERROR(INDEX(Sheet1!L:L,MATCH(ROWS($1:1410),$M:$M,0)),"")</f>
        <v>2</v>
      </c>
      <c r="L1411" t="str">
        <f>IF(ISNA(MATCH(Sheet1!F1411,{"successful"},0)),"-",MAX(Sheet6!L$1:L1410)+1)</f>
        <v>-</v>
      </c>
      <c r="M1411">
        <f>IF(ISNA(MATCH(Sheet1!F1411,{"failed","canceled"},0)),"-",MAX(Sheet6!M$1:M1410)+1)</f>
        <v>770</v>
      </c>
    </row>
    <row r="1412" spans="1:13" ht="16" x14ac:dyDescent="0.2">
      <c r="A1412" s="16" t="str">
        <f>IFERROR(INDEX(Sheet1!F:F,MATCH(ROWS($1:1411),$L:$L,0)),"")</f>
        <v>successful</v>
      </c>
      <c r="B1412" s="15">
        <f>IFERROR(INDEX(Sheet1!L:L,MATCH(ROWS($1:1411),$L:$L,0)),"")</f>
        <v>66</v>
      </c>
      <c r="D1412" s="17" t="str">
        <f>IFERROR(INDEX(Sheet1!F:F,MATCH(ROWS($1:1411),$M:$M,0)),"")</f>
        <v>failed</v>
      </c>
      <c r="E1412">
        <f>IFERROR(INDEX(Sheet1!L:L,MATCH(ROWS($1:1411),$M:$M,0)),"")</f>
        <v>1</v>
      </c>
      <c r="L1412" t="str">
        <f>IF(ISNA(MATCH(Sheet1!F1412,{"successful"},0)),"-",MAX(Sheet6!L$1:L1411)+1)</f>
        <v>-</v>
      </c>
      <c r="M1412">
        <f>IF(ISNA(MATCH(Sheet1!F1412,{"failed","canceled"},0)),"-",MAX(Sheet6!M$1:M1411)+1)</f>
        <v>771</v>
      </c>
    </row>
    <row r="1413" spans="1:13" ht="16" x14ac:dyDescent="0.2">
      <c r="A1413" s="16" t="str">
        <f>IFERROR(INDEX(Sheet1!F:F,MATCH(ROWS($1:1412),$L:$L,0)),"")</f>
        <v>successful</v>
      </c>
      <c r="B1413" s="15">
        <f>IFERROR(INDEX(Sheet1!L:L,MATCH(ROWS($1:1412),$L:$L,0)),"")</f>
        <v>28</v>
      </c>
      <c r="D1413" s="17" t="str">
        <f>IFERROR(INDEX(Sheet1!F:F,MATCH(ROWS($1:1412),$M:$M,0)),"")</f>
        <v>failed</v>
      </c>
      <c r="E1413">
        <f>IFERROR(INDEX(Sheet1!L:L,MATCH(ROWS($1:1412),$M:$M,0)),"")</f>
        <v>4</v>
      </c>
      <c r="L1413" t="str">
        <f>IF(ISNA(MATCH(Sheet1!F1413,{"successful"},0)),"-",MAX(Sheet6!L$1:L1412)+1)</f>
        <v>-</v>
      </c>
      <c r="M1413">
        <f>IF(ISNA(MATCH(Sheet1!F1413,{"failed","canceled"},0)),"-",MAX(Sheet6!M$1:M1412)+1)</f>
        <v>772</v>
      </c>
    </row>
    <row r="1414" spans="1:13" ht="16" x14ac:dyDescent="0.2">
      <c r="A1414" s="16" t="str">
        <f>IFERROR(INDEX(Sheet1!F:F,MATCH(ROWS($1:1413),$L:$L,0)),"")</f>
        <v>successful</v>
      </c>
      <c r="B1414" s="15">
        <f>IFERROR(INDEX(Sheet1!L:L,MATCH(ROWS($1:1413),$L:$L,0)),"")</f>
        <v>24</v>
      </c>
      <c r="D1414" s="17" t="str">
        <f>IFERROR(INDEX(Sheet1!F:F,MATCH(ROWS($1:1413),$M:$M,0)),"")</f>
        <v>failed</v>
      </c>
      <c r="E1414">
        <f>IFERROR(INDEX(Sheet1!L:L,MATCH(ROWS($1:1413),$M:$M,0)),"")</f>
        <v>4</v>
      </c>
      <c r="L1414" t="str">
        <f>IF(ISNA(MATCH(Sheet1!F1414,{"successful"},0)),"-",MAX(Sheet6!L$1:L1413)+1)</f>
        <v>-</v>
      </c>
      <c r="M1414">
        <f>IF(ISNA(MATCH(Sheet1!F1414,{"failed","canceled"},0)),"-",MAX(Sheet6!M$1:M1413)+1)</f>
        <v>773</v>
      </c>
    </row>
    <row r="1415" spans="1:13" ht="16" x14ac:dyDescent="0.2">
      <c r="A1415" s="16" t="str">
        <f>IFERROR(INDEX(Sheet1!F:F,MATCH(ROWS($1:1414),$L:$L,0)),"")</f>
        <v>successful</v>
      </c>
      <c r="B1415" s="15">
        <f>IFERROR(INDEX(Sheet1!L:L,MATCH(ROWS($1:1414),$L:$L,0)),"")</f>
        <v>73</v>
      </c>
      <c r="D1415" s="17" t="str">
        <f>IFERROR(INDEX(Sheet1!F:F,MATCH(ROWS($1:1414),$M:$M,0)),"")</f>
        <v>failed</v>
      </c>
      <c r="E1415">
        <f>IFERROR(INDEX(Sheet1!L:L,MATCH(ROWS($1:1414),$M:$M,0)),"")</f>
        <v>17</v>
      </c>
      <c r="L1415" t="str">
        <f>IF(ISNA(MATCH(Sheet1!F1415,{"successful"},0)),"-",MAX(Sheet6!L$1:L1414)+1)</f>
        <v>-</v>
      </c>
      <c r="M1415">
        <f>IF(ISNA(MATCH(Sheet1!F1415,{"failed","canceled"},0)),"-",MAX(Sheet6!M$1:M1414)+1)</f>
        <v>774</v>
      </c>
    </row>
    <row r="1416" spans="1:13" ht="16" x14ac:dyDescent="0.2">
      <c r="A1416" s="16" t="str">
        <f>IFERROR(INDEX(Sheet1!F:F,MATCH(ROWS($1:1415),$L:$L,0)),"")</f>
        <v>successful</v>
      </c>
      <c r="B1416" s="15">
        <f>IFERROR(INDEX(Sheet1!L:L,MATCH(ROWS($1:1415),$L:$L,0)),"")</f>
        <v>3</v>
      </c>
      <c r="D1416" s="17" t="str">
        <f>IFERROR(INDEX(Sheet1!F:F,MATCH(ROWS($1:1415),$M:$M,0)),"")</f>
        <v>failed</v>
      </c>
      <c r="E1416">
        <f>IFERROR(INDEX(Sheet1!L:L,MATCH(ROWS($1:1415),$M:$M,0)),"")</f>
        <v>7</v>
      </c>
      <c r="L1416" t="str">
        <f>IF(ISNA(MATCH(Sheet1!F1416,{"successful"},0)),"-",MAX(Sheet6!L$1:L1415)+1)</f>
        <v>-</v>
      </c>
      <c r="M1416">
        <f>IF(ISNA(MATCH(Sheet1!F1416,{"failed","canceled"},0)),"-",MAX(Sheet6!M$1:M1415)+1)</f>
        <v>775</v>
      </c>
    </row>
    <row r="1417" spans="1:13" ht="16" x14ac:dyDescent="0.2">
      <c r="A1417" s="16" t="str">
        <f>IFERROR(INDEX(Sheet1!F:F,MATCH(ROWS($1:1416),$L:$L,0)),"")</f>
        <v>successful</v>
      </c>
      <c r="B1417" s="15">
        <f>IFERROR(INDEX(Sheet1!L:L,MATCH(ROWS($1:1416),$L:$L,0)),"")</f>
        <v>20</v>
      </c>
      <c r="D1417" s="17" t="str">
        <f>IFERROR(INDEX(Sheet1!F:F,MATCH(ROWS($1:1416),$M:$M,0)),"")</f>
        <v>failed</v>
      </c>
      <c r="E1417">
        <f>IFERROR(INDEX(Sheet1!L:L,MATCH(ROWS($1:1416),$M:$M,0)),"")</f>
        <v>2</v>
      </c>
      <c r="L1417" t="str">
        <f>IF(ISNA(MATCH(Sheet1!F1417,{"successful"},0)),"-",MAX(Sheet6!L$1:L1416)+1)</f>
        <v>-</v>
      </c>
      <c r="M1417">
        <f>IF(ISNA(MATCH(Sheet1!F1417,{"failed","canceled"},0)),"-",MAX(Sheet6!M$1:M1416)+1)</f>
        <v>776</v>
      </c>
    </row>
    <row r="1418" spans="1:13" ht="16" x14ac:dyDescent="0.2">
      <c r="A1418" s="16" t="str">
        <f>IFERROR(INDEX(Sheet1!F:F,MATCH(ROWS($1:1417),$L:$L,0)),"")</f>
        <v>successful</v>
      </c>
      <c r="B1418" s="15">
        <f>IFERROR(INDEX(Sheet1!L:L,MATCH(ROWS($1:1417),$L:$L,0)),"")</f>
        <v>21</v>
      </c>
      <c r="D1418" s="17" t="str">
        <f>IFERROR(INDEX(Sheet1!F:F,MATCH(ROWS($1:1417),$M:$M,0)),"")</f>
        <v>failed</v>
      </c>
      <c r="E1418">
        <f>IFERROR(INDEX(Sheet1!L:L,MATCH(ROWS($1:1417),$M:$M,0)),"")</f>
        <v>5</v>
      </c>
      <c r="L1418" t="str">
        <f>IF(ISNA(MATCH(Sheet1!F1418,{"successful"},0)),"-",MAX(Sheet6!L$1:L1417)+1)</f>
        <v>-</v>
      </c>
      <c r="M1418">
        <f>IF(ISNA(MATCH(Sheet1!F1418,{"failed","canceled"},0)),"-",MAX(Sheet6!M$1:M1417)+1)</f>
        <v>777</v>
      </c>
    </row>
    <row r="1419" spans="1:13" ht="16" x14ac:dyDescent="0.2">
      <c r="A1419" s="16" t="str">
        <f>IFERROR(INDEX(Sheet1!F:F,MATCH(ROWS($1:1418),$L:$L,0)),"")</f>
        <v>successful</v>
      </c>
      <c r="B1419" s="15">
        <f>IFERROR(INDEX(Sheet1!L:L,MATCH(ROWS($1:1418),$L:$L,0)),"")</f>
        <v>94</v>
      </c>
      <c r="D1419" s="17" t="str">
        <f>IFERROR(INDEX(Sheet1!F:F,MATCH(ROWS($1:1418),$M:$M,0)),"")</f>
        <v>failed</v>
      </c>
      <c r="E1419">
        <f>IFERROR(INDEX(Sheet1!L:L,MATCH(ROWS($1:1418),$M:$M,0)),"")</f>
        <v>1</v>
      </c>
      <c r="L1419" t="str">
        <f>IF(ISNA(MATCH(Sheet1!F1419,{"successful"},0)),"-",MAX(Sheet6!L$1:L1418)+1)</f>
        <v>-</v>
      </c>
      <c r="M1419">
        <f>IF(ISNA(MATCH(Sheet1!F1419,{"failed","canceled"},0)),"-",MAX(Sheet6!M$1:M1418)+1)</f>
        <v>778</v>
      </c>
    </row>
    <row r="1420" spans="1:13" ht="16" x14ac:dyDescent="0.2">
      <c r="A1420" s="16" t="str">
        <f>IFERROR(INDEX(Sheet1!F:F,MATCH(ROWS($1:1419),$L:$L,0)),"")</f>
        <v>successful</v>
      </c>
      <c r="B1420" s="15">
        <f>IFERROR(INDEX(Sheet1!L:L,MATCH(ROWS($1:1419),$L:$L,0)),"")</f>
        <v>139</v>
      </c>
      <c r="D1420" s="17" t="str">
        <f>IFERROR(INDEX(Sheet1!F:F,MATCH(ROWS($1:1419),$M:$M,0)),"")</f>
        <v>failed</v>
      </c>
      <c r="E1420">
        <f>IFERROR(INDEX(Sheet1!L:L,MATCH(ROWS($1:1419),$M:$M,0)),"")</f>
        <v>1</v>
      </c>
      <c r="L1420" t="str">
        <f>IF(ISNA(MATCH(Sheet1!F1420,{"successful"},0)),"-",MAX(Sheet6!L$1:L1419)+1)</f>
        <v>-</v>
      </c>
      <c r="M1420">
        <f>IF(ISNA(MATCH(Sheet1!F1420,{"failed","canceled"},0)),"-",MAX(Sheet6!M$1:M1419)+1)</f>
        <v>779</v>
      </c>
    </row>
    <row r="1421" spans="1:13" ht="16" x14ac:dyDescent="0.2">
      <c r="A1421" s="16" t="str">
        <f>IFERROR(INDEX(Sheet1!F:F,MATCH(ROWS($1:1420),$L:$L,0)),"")</f>
        <v>successful</v>
      </c>
      <c r="B1421" s="15">
        <f>IFERROR(INDEX(Sheet1!L:L,MATCH(ROWS($1:1420),$L:$L,0)),"")</f>
        <v>130</v>
      </c>
      <c r="D1421" s="17" t="str">
        <f>IFERROR(INDEX(Sheet1!F:F,MATCH(ROWS($1:1420),$M:$M,0)),"")</f>
        <v>failed</v>
      </c>
      <c r="E1421">
        <f>IFERROR(INDEX(Sheet1!L:L,MATCH(ROWS($1:1420),$M:$M,0)),"")</f>
        <v>14</v>
      </c>
      <c r="L1421" t="str">
        <f>IF(ISNA(MATCH(Sheet1!F1421,{"successful"},0)),"-",MAX(Sheet6!L$1:L1420)+1)</f>
        <v>-</v>
      </c>
      <c r="M1421">
        <f>IF(ISNA(MATCH(Sheet1!F1421,{"failed","canceled"},0)),"-",MAX(Sheet6!M$1:M1420)+1)</f>
        <v>780</v>
      </c>
    </row>
    <row r="1422" spans="1:13" ht="16" x14ac:dyDescent="0.2">
      <c r="A1422" s="16" t="str">
        <f>IFERROR(INDEX(Sheet1!F:F,MATCH(ROWS($1:1421),$L:$L,0)),"")</f>
        <v>successful</v>
      </c>
      <c r="B1422" s="15">
        <f>IFERROR(INDEX(Sheet1!L:L,MATCH(ROWS($1:1421),$L:$L,0)),"")</f>
        <v>31</v>
      </c>
      <c r="D1422" s="17" t="str">
        <f>IFERROR(INDEX(Sheet1!F:F,MATCH(ROWS($1:1421),$M:$M,0)),"")</f>
        <v>failed</v>
      </c>
      <c r="E1422">
        <f>IFERROR(INDEX(Sheet1!L:L,MATCH(ROWS($1:1421),$M:$M,0)),"")</f>
        <v>26</v>
      </c>
      <c r="L1422" t="str">
        <f>IF(ISNA(MATCH(Sheet1!F1422,{"successful"},0)),"-",MAX(Sheet6!L$1:L1421)+1)</f>
        <v>-</v>
      </c>
      <c r="M1422">
        <f>IF(ISNA(MATCH(Sheet1!F1422,{"failed","canceled"},0)),"-",MAX(Sheet6!M$1:M1421)+1)</f>
        <v>781</v>
      </c>
    </row>
    <row r="1423" spans="1:13" ht="16" x14ac:dyDescent="0.2">
      <c r="A1423" s="16" t="str">
        <f>IFERROR(INDEX(Sheet1!F:F,MATCH(ROWS($1:1422),$L:$L,0)),"")</f>
        <v>successful</v>
      </c>
      <c r="B1423" s="15">
        <f>IFERROR(INDEX(Sheet1!L:L,MATCH(ROWS($1:1422),$L:$L,0)),"")</f>
        <v>13</v>
      </c>
      <c r="D1423" s="17" t="str">
        <f>IFERROR(INDEX(Sheet1!F:F,MATCH(ROWS($1:1422),$M:$M,0)),"")</f>
        <v>failed</v>
      </c>
      <c r="E1423">
        <f>IFERROR(INDEX(Sheet1!L:L,MATCH(ROWS($1:1422),$M:$M,0)),"")</f>
        <v>2</v>
      </c>
      <c r="L1423" t="str">
        <f>IF(ISNA(MATCH(Sheet1!F1423,{"successful"},0)),"-",MAX(Sheet6!L$1:L1422)+1)</f>
        <v>-</v>
      </c>
      <c r="M1423">
        <f>IF(ISNA(MATCH(Sheet1!F1423,{"failed","canceled"},0)),"-",MAX(Sheet6!M$1:M1422)+1)</f>
        <v>782</v>
      </c>
    </row>
    <row r="1424" spans="1:13" ht="16" x14ac:dyDescent="0.2">
      <c r="A1424" s="16" t="str">
        <f>IFERROR(INDEX(Sheet1!F:F,MATCH(ROWS($1:1423),$L:$L,0)),"")</f>
        <v>successful</v>
      </c>
      <c r="B1424" s="15">
        <f>IFERROR(INDEX(Sheet1!L:L,MATCH(ROWS($1:1423),$L:$L,0)),"")</f>
        <v>90</v>
      </c>
      <c r="D1424" s="17" t="str">
        <f>IFERROR(INDEX(Sheet1!F:F,MATCH(ROWS($1:1423),$M:$M,0)),"")</f>
        <v>failed</v>
      </c>
      <c r="E1424">
        <f>IFERROR(INDEX(Sheet1!L:L,MATCH(ROWS($1:1423),$M:$M,0)),"")</f>
        <v>1</v>
      </c>
      <c r="L1424" t="str">
        <f>IF(ISNA(MATCH(Sheet1!F1424,{"successful"},0)),"-",MAX(Sheet6!L$1:L1423)+1)</f>
        <v>-</v>
      </c>
      <c r="M1424">
        <f>IF(ISNA(MATCH(Sheet1!F1424,{"failed","canceled"},0)),"-",MAX(Sheet6!M$1:M1423)+1)</f>
        <v>783</v>
      </c>
    </row>
    <row r="1425" spans="1:13" ht="16" x14ac:dyDescent="0.2">
      <c r="A1425" s="16" t="str">
        <f>IFERROR(INDEX(Sheet1!F:F,MATCH(ROWS($1:1424),$L:$L,0)),"")</f>
        <v>successful</v>
      </c>
      <c r="B1425" s="15">
        <f>IFERROR(INDEX(Sheet1!L:L,MATCH(ROWS($1:1424),$L:$L,0)),"")</f>
        <v>141</v>
      </c>
      <c r="D1425" s="17" t="str">
        <f>IFERROR(INDEX(Sheet1!F:F,MATCH(ROWS($1:1424),$M:$M,0)),"")</f>
        <v>failed</v>
      </c>
      <c r="E1425">
        <f>IFERROR(INDEX(Sheet1!L:L,MATCH(ROWS($1:1424),$M:$M,0)),"")</f>
        <v>3</v>
      </c>
      <c r="L1425" t="str">
        <f>IF(ISNA(MATCH(Sheet1!F1425,{"successful"},0)),"-",MAX(Sheet6!L$1:L1424)+1)</f>
        <v>-</v>
      </c>
      <c r="M1425">
        <f>IF(ISNA(MATCH(Sheet1!F1425,{"failed","canceled"},0)),"-",MAX(Sheet6!M$1:M1424)+1)</f>
        <v>784</v>
      </c>
    </row>
    <row r="1426" spans="1:13" ht="16" x14ac:dyDescent="0.2">
      <c r="A1426" s="16" t="str">
        <f>IFERROR(INDEX(Sheet1!F:F,MATCH(ROWS($1:1425),$L:$L,0)),"")</f>
        <v>successful</v>
      </c>
      <c r="B1426" s="15">
        <f>IFERROR(INDEX(Sheet1!L:L,MATCH(ROWS($1:1425),$L:$L,0)),"")</f>
        <v>23</v>
      </c>
      <c r="D1426" s="17" t="str">
        <f>IFERROR(INDEX(Sheet1!F:F,MATCH(ROWS($1:1425),$M:$M,0)),"")</f>
        <v>failed</v>
      </c>
      <c r="E1426">
        <f>IFERROR(INDEX(Sheet1!L:L,MATCH(ROWS($1:1425),$M:$M,0)),"")</f>
        <v>7</v>
      </c>
      <c r="L1426" t="str">
        <f>IF(ISNA(MATCH(Sheet1!F1426,{"successful"},0)),"-",MAX(Sheet6!L$1:L1425)+1)</f>
        <v>-</v>
      </c>
      <c r="M1426">
        <f>IF(ISNA(MATCH(Sheet1!F1426,{"failed","canceled"},0)),"-",MAX(Sheet6!M$1:M1425)+1)</f>
        <v>785</v>
      </c>
    </row>
    <row r="1427" spans="1:13" ht="16" x14ac:dyDescent="0.2">
      <c r="A1427" s="16" t="str">
        <f>IFERROR(INDEX(Sheet1!F:F,MATCH(ROWS($1:1426),$L:$L,0)),"")</f>
        <v>successful</v>
      </c>
      <c r="B1427" s="15">
        <f>IFERROR(INDEX(Sheet1!L:L,MATCH(ROWS($1:1426),$L:$L,0)),"")</f>
        <v>18</v>
      </c>
      <c r="D1427" s="17" t="str">
        <f>IFERROR(INDEX(Sheet1!F:F,MATCH(ROWS($1:1426),$M:$M,0)),"")</f>
        <v>failed</v>
      </c>
      <c r="E1427">
        <f>IFERROR(INDEX(Sheet1!L:L,MATCH(ROWS($1:1426),$M:$M,0)),"")</f>
        <v>9</v>
      </c>
      <c r="L1427" t="str">
        <f>IF(ISNA(MATCH(Sheet1!F1427,{"successful"},0)),"-",MAX(Sheet6!L$1:L1426)+1)</f>
        <v>-</v>
      </c>
      <c r="M1427">
        <f>IF(ISNA(MATCH(Sheet1!F1427,{"failed","canceled"},0)),"-",MAX(Sheet6!M$1:M1426)+1)</f>
        <v>786</v>
      </c>
    </row>
    <row r="1428" spans="1:13" ht="16" x14ac:dyDescent="0.2">
      <c r="A1428" s="16" t="str">
        <f>IFERROR(INDEX(Sheet1!F:F,MATCH(ROWS($1:1427),$L:$L,0)),"")</f>
        <v>successful</v>
      </c>
      <c r="B1428" s="15">
        <f>IFERROR(INDEX(Sheet1!L:L,MATCH(ROWS($1:1427),$L:$L,0)),"")</f>
        <v>76</v>
      </c>
      <c r="D1428" s="17" t="str">
        <f>IFERROR(INDEX(Sheet1!F:F,MATCH(ROWS($1:1427),$M:$M,0)),"")</f>
        <v>failed</v>
      </c>
      <c r="E1428">
        <f>IFERROR(INDEX(Sheet1!L:L,MATCH(ROWS($1:1427),$M:$M,0)),"")</f>
        <v>20</v>
      </c>
      <c r="L1428" t="str">
        <f>IF(ISNA(MATCH(Sheet1!F1428,{"successful"},0)),"-",MAX(Sheet6!L$1:L1427)+1)</f>
        <v>-</v>
      </c>
      <c r="M1428">
        <f>IF(ISNA(MATCH(Sheet1!F1428,{"failed","canceled"},0)),"-",MAX(Sheet6!M$1:M1427)+1)</f>
        <v>787</v>
      </c>
    </row>
    <row r="1429" spans="1:13" ht="16" x14ac:dyDescent="0.2">
      <c r="A1429" s="16" t="str">
        <f>IFERROR(INDEX(Sheet1!F:F,MATCH(ROWS($1:1428),$L:$L,0)),"")</f>
        <v>successful</v>
      </c>
      <c r="B1429" s="15">
        <f>IFERROR(INDEX(Sheet1!L:L,MATCH(ROWS($1:1428),$L:$L,0)),"")</f>
        <v>93</v>
      </c>
      <c r="D1429" s="17" t="str">
        <f>IFERROR(INDEX(Sheet1!F:F,MATCH(ROWS($1:1428),$M:$M,0)),"")</f>
        <v>failed</v>
      </c>
      <c r="E1429">
        <f>IFERROR(INDEX(Sheet1!L:L,MATCH(ROWS($1:1428),$M:$M,0)),"")</f>
        <v>6</v>
      </c>
      <c r="L1429" t="str">
        <f>IF(ISNA(MATCH(Sheet1!F1429,{"successful"},0)),"-",MAX(Sheet6!L$1:L1428)+1)</f>
        <v>-</v>
      </c>
      <c r="M1429">
        <f>IF(ISNA(MATCH(Sheet1!F1429,{"failed","canceled"},0)),"-",MAX(Sheet6!M$1:M1428)+1)</f>
        <v>788</v>
      </c>
    </row>
    <row r="1430" spans="1:13" ht="16" x14ac:dyDescent="0.2">
      <c r="A1430" s="16" t="str">
        <f>IFERROR(INDEX(Sheet1!F:F,MATCH(ROWS($1:1429),$L:$L,0)),"")</f>
        <v>successful</v>
      </c>
      <c r="B1430" s="15">
        <f>IFERROR(INDEX(Sheet1!L:L,MATCH(ROWS($1:1429),$L:$L,0)),"")</f>
        <v>69</v>
      </c>
      <c r="D1430" s="17" t="str">
        <f>IFERROR(INDEX(Sheet1!F:F,MATCH(ROWS($1:1429),$M:$M,0)),"")</f>
        <v>failed</v>
      </c>
      <c r="E1430">
        <f>IFERROR(INDEX(Sheet1!L:L,MATCH(ROWS($1:1429),$M:$M,0)),"")</f>
        <v>13</v>
      </c>
      <c r="L1430" t="str">
        <f>IF(ISNA(MATCH(Sheet1!F1430,{"successful"},0)),"-",MAX(Sheet6!L$1:L1429)+1)</f>
        <v>-</v>
      </c>
      <c r="M1430">
        <f>IF(ISNA(MATCH(Sheet1!F1430,{"failed","canceled"},0)),"-",MAX(Sheet6!M$1:M1429)+1)</f>
        <v>789</v>
      </c>
    </row>
    <row r="1431" spans="1:13" ht="16" x14ac:dyDescent="0.2">
      <c r="A1431" s="16" t="str">
        <f>IFERROR(INDEX(Sheet1!F:F,MATCH(ROWS($1:1430),$L:$L,0)),"")</f>
        <v>successful</v>
      </c>
      <c r="B1431" s="15">
        <f>IFERROR(INDEX(Sheet1!L:L,MATCH(ROWS($1:1430),$L:$L,0)),"")</f>
        <v>21</v>
      </c>
      <c r="D1431" s="17" t="str">
        <f>IFERROR(INDEX(Sheet1!F:F,MATCH(ROWS($1:1430),$M:$M,0)),"")</f>
        <v>failed</v>
      </c>
      <c r="E1431">
        <f>IFERROR(INDEX(Sheet1!L:L,MATCH(ROWS($1:1430),$M:$M,0)),"")</f>
        <v>1</v>
      </c>
      <c r="L1431" t="str">
        <f>IF(ISNA(MATCH(Sheet1!F1431,{"successful"},0)),"-",MAX(Sheet6!L$1:L1430)+1)</f>
        <v>-</v>
      </c>
      <c r="M1431">
        <f>IF(ISNA(MATCH(Sheet1!F1431,{"failed","canceled"},0)),"-",MAX(Sheet6!M$1:M1430)+1)</f>
        <v>790</v>
      </c>
    </row>
    <row r="1432" spans="1:13" ht="16" x14ac:dyDescent="0.2">
      <c r="A1432" s="16" t="str">
        <f>IFERROR(INDEX(Sheet1!F:F,MATCH(ROWS($1:1431),$L:$L,0)),"")</f>
        <v>successful</v>
      </c>
      <c r="B1432" s="15">
        <f>IFERROR(INDEX(Sheet1!L:L,MATCH(ROWS($1:1431),$L:$L,0)),"")</f>
        <v>57</v>
      </c>
      <c r="D1432" s="17" t="str">
        <f>IFERROR(INDEX(Sheet1!F:F,MATCH(ROWS($1:1431),$M:$M,0)),"")</f>
        <v>failed</v>
      </c>
      <c r="E1432">
        <f>IFERROR(INDEX(Sheet1!L:L,MATCH(ROWS($1:1431),$M:$M,0)),"")</f>
        <v>202</v>
      </c>
      <c r="L1432" t="str">
        <f>IF(ISNA(MATCH(Sheet1!F1432,{"successful"},0)),"-",MAX(Sheet6!L$1:L1431)+1)</f>
        <v>-</v>
      </c>
      <c r="M1432">
        <f>IF(ISNA(MATCH(Sheet1!F1432,{"failed","canceled"},0)),"-",MAX(Sheet6!M$1:M1431)+1)</f>
        <v>791</v>
      </c>
    </row>
    <row r="1433" spans="1:13" ht="16" x14ac:dyDescent="0.2">
      <c r="A1433" s="16" t="str">
        <f>IFERROR(INDEX(Sheet1!F:F,MATCH(ROWS($1:1432),$L:$L,0)),"")</f>
        <v>successful</v>
      </c>
      <c r="B1433" s="15">
        <f>IFERROR(INDEX(Sheet1!L:L,MATCH(ROWS($1:1432),$L:$L,0)),"")</f>
        <v>108</v>
      </c>
      <c r="D1433" s="17" t="str">
        <f>IFERROR(INDEX(Sheet1!F:F,MATCH(ROWS($1:1432),$M:$M,0)),"")</f>
        <v>failed</v>
      </c>
      <c r="E1433">
        <f>IFERROR(INDEX(Sheet1!L:L,MATCH(ROWS($1:1432),$M:$M,0)),"")</f>
        <v>0</v>
      </c>
      <c r="L1433" t="str">
        <f>IF(ISNA(MATCH(Sheet1!F1433,{"successful"},0)),"-",MAX(Sheet6!L$1:L1432)+1)</f>
        <v>-</v>
      </c>
      <c r="M1433">
        <f>IF(ISNA(MATCH(Sheet1!F1433,{"failed","canceled"},0)),"-",MAX(Sheet6!M$1:M1432)+1)</f>
        <v>792</v>
      </c>
    </row>
    <row r="1434" spans="1:13" ht="16" x14ac:dyDescent="0.2">
      <c r="A1434" s="16" t="str">
        <f>IFERROR(INDEX(Sheet1!F:F,MATCH(ROWS($1:1433),$L:$L,0)),"")</f>
        <v>successful</v>
      </c>
      <c r="B1434" s="15">
        <f>IFERROR(INDEX(Sheet1!L:L,MATCH(ROWS($1:1433),$L:$L,0)),"")</f>
        <v>83</v>
      </c>
      <c r="D1434" s="17" t="str">
        <f>IFERROR(INDEX(Sheet1!F:F,MATCH(ROWS($1:1433),$M:$M,0)),"")</f>
        <v>failed</v>
      </c>
      <c r="E1434">
        <f>IFERROR(INDEX(Sheet1!L:L,MATCH(ROWS($1:1433),$M:$M,0)),"")</f>
        <v>1</v>
      </c>
      <c r="L1434" t="str">
        <f>IF(ISNA(MATCH(Sheet1!F1434,{"successful"},0)),"-",MAX(Sheet6!L$1:L1433)+1)</f>
        <v>-</v>
      </c>
      <c r="M1434">
        <f>IF(ISNA(MATCH(Sheet1!F1434,{"failed","canceled"},0)),"-",MAX(Sheet6!M$1:M1433)+1)</f>
        <v>793</v>
      </c>
    </row>
    <row r="1435" spans="1:13" ht="16" x14ac:dyDescent="0.2">
      <c r="A1435" s="16" t="str">
        <f>IFERROR(INDEX(Sheet1!F:F,MATCH(ROWS($1:1434),$L:$L,0)),"")</f>
        <v>successful</v>
      </c>
      <c r="B1435" s="15">
        <f>IFERROR(INDEX(Sheet1!L:L,MATCH(ROWS($1:1434),$L:$L,0)),"")</f>
        <v>96</v>
      </c>
      <c r="D1435" s="17" t="str">
        <f>IFERROR(INDEX(Sheet1!F:F,MATCH(ROWS($1:1434),$M:$M,0)),"")</f>
        <v>failed</v>
      </c>
      <c r="E1435">
        <f>IFERROR(INDEX(Sheet1!L:L,MATCH(ROWS($1:1434),$M:$M,0)),"")</f>
        <v>0</v>
      </c>
      <c r="L1435" t="str">
        <f>IF(ISNA(MATCH(Sheet1!F1435,{"successful"},0)),"-",MAX(Sheet6!L$1:L1434)+1)</f>
        <v>-</v>
      </c>
      <c r="M1435">
        <f>IF(ISNA(MATCH(Sheet1!F1435,{"failed","canceled"},0)),"-",MAX(Sheet6!M$1:M1434)+1)</f>
        <v>794</v>
      </c>
    </row>
    <row r="1436" spans="1:13" ht="16" x14ac:dyDescent="0.2">
      <c r="A1436" s="16" t="str">
        <f>IFERROR(INDEX(Sheet1!F:F,MATCH(ROWS($1:1435),$L:$L,0)),"")</f>
        <v>successful</v>
      </c>
      <c r="B1436" s="15">
        <f>IFERROR(INDEX(Sheet1!L:L,MATCH(ROWS($1:1435),$L:$L,0)),"")</f>
        <v>64</v>
      </c>
      <c r="D1436" s="17" t="str">
        <f>IFERROR(INDEX(Sheet1!F:F,MATCH(ROWS($1:1435),$M:$M,0)),"")</f>
        <v>failed</v>
      </c>
      <c r="E1436">
        <f>IFERROR(INDEX(Sheet1!L:L,MATCH(ROWS($1:1435),$M:$M,0)),"")</f>
        <v>2</v>
      </c>
      <c r="L1436" t="str">
        <f>IF(ISNA(MATCH(Sheet1!F1436,{"successful"},0)),"-",MAX(Sheet6!L$1:L1435)+1)</f>
        <v>-</v>
      </c>
      <c r="M1436">
        <f>IF(ISNA(MATCH(Sheet1!F1436,{"failed","canceled"},0)),"-",MAX(Sheet6!M$1:M1435)+1)</f>
        <v>795</v>
      </c>
    </row>
    <row r="1437" spans="1:13" ht="16" x14ac:dyDescent="0.2">
      <c r="A1437" s="16" t="str">
        <f>IFERROR(INDEX(Sheet1!F:F,MATCH(ROWS($1:1436),$L:$L,0)),"")</f>
        <v>successful</v>
      </c>
      <c r="B1437" s="15">
        <f>IFERROR(INDEX(Sheet1!L:L,MATCH(ROWS($1:1436),$L:$L,0)),"")</f>
        <v>14</v>
      </c>
      <c r="D1437" s="17" t="str">
        <f>IFERROR(INDEX(Sheet1!F:F,MATCH(ROWS($1:1436),$M:$M,0)),"")</f>
        <v>failed</v>
      </c>
      <c r="E1437">
        <f>IFERROR(INDEX(Sheet1!L:L,MATCH(ROWS($1:1436),$M:$M,0)),"")</f>
        <v>13</v>
      </c>
      <c r="L1437" t="str">
        <f>IF(ISNA(MATCH(Sheet1!F1437,{"successful"},0)),"-",MAX(Sheet6!L$1:L1436)+1)</f>
        <v>-</v>
      </c>
      <c r="M1437">
        <f>IF(ISNA(MATCH(Sheet1!F1437,{"failed","canceled"},0)),"-",MAX(Sheet6!M$1:M1436)+1)</f>
        <v>796</v>
      </c>
    </row>
    <row r="1438" spans="1:13" ht="16" x14ac:dyDescent="0.2">
      <c r="A1438" s="16" t="str">
        <f>IFERROR(INDEX(Sheet1!F:F,MATCH(ROWS($1:1437),$L:$L,0)),"")</f>
        <v>successful</v>
      </c>
      <c r="B1438" s="15">
        <f>IFERROR(INDEX(Sheet1!L:L,MATCH(ROWS($1:1437),$L:$L,0)),"")</f>
        <v>169</v>
      </c>
      <c r="D1438" s="17" t="str">
        <f>IFERROR(INDEX(Sheet1!F:F,MATCH(ROWS($1:1437),$M:$M,0)),"")</f>
        <v>failed</v>
      </c>
      <c r="E1438">
        <f>IFERROR(INDEX(Sheet1!L:L,MATCH(ROWS($1:1437),$M:$M,0)),"")</f>
        <v>9</v>
      </c>
      <c r="L1438" t="str">
        <f>IF(ISNA(MATCH(Sheet1!F1438,{"successful"},0)),"-",MAX(Sheet6!L$1:L1437)+1)</f>
        <v>-</v>
      </c>
      <c r="M1438">
        <f>IF(ISNA(MATCH(Sheet1!F1438,{"failed","canceled"},0)),"-",MAX(Sheet6!M$1:M1437)+1)</f>
        <v>797</v>
      </c>
    </row>
    <row r="1439" spans="1:13" ht="16" x14ac:dyDescent="0.2">
      <c r="A1439" s="16" t="str">
        <f>IFERROR(INDEX(Sheet1!F:F,MATCH(ROWS($1:1438),$L:$L,0)),"")</f>
        <v>successful</v>
      </c>
      <c r="B1439" s="15">
        <f>IFERROR(INDEX(Sheet1!L:L,MATCH(ROWS($1:1438),$L:$L,0)),"")</f>
        <v>33</v>
      </c>
      <c r="D1439" s="17" t="str">
        <f>IFERROR(INDEX(Sheet1!F:F,MATCH(ROWS($1:1438),$M:$M,0)),"")</f>
        <v>failed</v>
      </c>
      <c r="E1439">
        <f>IFERROR(INDEX(Sheet1!L:L,MATCH(ROWS($1:1438),$M:$M,0)),"")</f>
        <v>2</v>
      </c>
      <c r="L1439" t="str">
        <f>IF(ISNA(MATCH(Sheet1!F1439,{"successful"},0)),"-",MAX(Sheet6!L$1:L1438)+1)</f>
        <v>-</v>
      </c>
      <c r="M1439">
        <f>IF(ISNA(MATCH(Sheet1!F1439,{"failed","canceled"},0)),"-",MAX(Sheet6!M$1:M1438)+1)</f>
        <v>798</v>
      </c>
    </row>
    <row r="1440" spans="1:13" ht="16" x14ac:dyDescent="0.2">
      <c r="A1440" s="16" t="str">
        <f>IFERROR(INDEX(Sheet1!F:F,MATCH(ROWS($1:1439),$L:$L,0)),"")</f>
        <v>successful</v>
      </c>
      <c r="B1440" s="15">
        <f>IFERROR(INDEX(Sheet1!L:L,MATCH(ROWS($1:1439),$L:$L,0)),"")</f>
        <v>102</v>
      </c>
      <c r="D1440" s="17" t="str">
        <f>IFERROR(INDEX(Sheet1!F:F,MATCH(ROWS($1:1439),$M:$M,0)),"")</f>
        <v>failed</v>
      </c>
      <c r="E1440">
        <f>IFERROR(INDEX(Sheet1!L:L,MATCH(ROWS($1:1439),$M:$M,0)),"")</f>
        <v>0</v>
      </c>
      <c r="L1440" t="str">
        <f>IF(ISNA(MATCH(Sheet1!F1440,{"successful"},0)),"-",MAX(Sheet6!L$1:L1439)+1)</f>
        <v>-</v>
      </c>
      <c r="M1440">
        <f>IF(ISNA(MATCH(Sheet1!F1440,{"failed","canceled"},0)),"-",MAX(Sheet6!M$1:M1439)+1)</f>
        <v>799</v>
      </c>
    </row>
    <row r="1441" spans="1:13" ht="16" x14ac:dyDescent="0.2">
      <c r="A1441" s="16" t="str">
        <f>IFERROR(INDEX(Sheet1!F:F,MATCH(ROWS($1:1440),$L:$L,0)),"")</f>
        <v>successful</v>
      </c>
      <c r="B1441" s="15">
        <f>IFERROR(INDEX(Sheet1!L:L,MATCH(ROWS($1:1440),$L:$L,0)),"")</f>
        <v>104</v>
      </c>
      <c r="D1441" s="17" t="str">
        <f>IFERROR(INDEX(Sheet1!F:F,MATCH(ROWS($1:1440),$M:$M,0)),"")</f>
        <v>canceled</v>
      </c>
      <c r="E1441">
        <f>IFERROR(INDEX(Sheet1!L:L,MATCH(ROWS($1:1440),$M:$M,0)),"")</f>
        <v>58</v>
      </c>
      <c r="L1441" t="str">
        <f>IF(ISNA(MATCH(Sheet1!F1441,{"successful"},0)),"-",MAX(Sheet6!L$1:L1440)+1)</f>
        <v>-</v>
      </c>
      <c r="M1441">
        <f>IF(ISNA(MATCH(Sheet1!F1441,{"failed","canceled"},0)),"-",MAX(Sheet6!M$1:M1440)+1)</f>
        <v>800</v>
      </c>
    </row>
    <row r="1442" spans="1:13" ht="16" x14ac:dyDescent="0.2">
      <c r="A1442" s="16" t="str">
        <f>IFERROR(INDEX(Sheet1!F:F,MATCH(ROWS($1:1441),$L:$L,0)),"")</f>
        <v>successful</v>
      </c>
      <c r="B1442" s="15">
        <f>IFERROR(INDEX(Sheet1!L:L,MATCH(ROWS($1:1441),$L:$L,0)),"")</f>
        <v>20</v>
      </c>
      <c r="D1442" s="17" t="str">
        <f>IFERROR(INDEX(Sheet1!F:F,MATCH(ROWS($1:1441),$M:$M,0)),"")</f>
        <v>canceled</v>
      </c>
      <c r="E1442">
        <f>IFERROR(INDEX(Sheet1!L:L,MATCH(ROWS($1:1441),$M:$M,0)),"")</f>
        <v>8</v>
      </c>
      <c r="L1442" t="str">
        <f>IF(ISNA(MATCH(Sheet1!F1442,{"successful"},0)),"-",MAX(Sheet6!L$1:L1441)+1)</f>
        <v>-</v>
      </c>
      <c r="M1442">
        <f>IF(ISNA(MATCH(Sheet1!F1442,{"failed","canceled"},0)),"-",MAX(Sheet6!M$1:M1441)+1)</f>
        <v>801</v>
      </c>
    </row>
    <row r="1443" spans="1:13" ht="16" x14ac:dyDescent="0.2">
      <c r="A1443" s="16" t="str">
        <f>IFERROR(INDEX(Sheet1!F:F,MATCH(ROWS($1:1442),$L:$L,0)),"")</f>
        <v>successful</v>
      </c>
      <c r="B1443" s="15">
        <f>IFERROR(INDEX(Sheet1!L:L,MATCH(ROWS($1:1442),$L:$L,0)),"")</f>
        <v>35</v>
      </c>
      <c r="D1443" s="17" t="str">
        <f>IFERROR(INDEX(Sheet1!F:F,MATCH(ROWS($1:1442),$M:$M,0)),"")</f>
        <v>canceled</v>
      </c>
      <c r="E1443">
        <f>IFERROR(INDEX(Sheet1!L:L,MATCH(ROWS($1:1442),$M:$M,0)),"")</f>
        <v>3</v>
      </c>
      <c r="L1443" t="str">
        <f>IF(ISNA(MATCH(Sheet1!F1443,{"successful"},0)),"-",MAX(Sheet6!L$1:L1442)+1)</f>
        <v>-</v>
      </c>
      <c r="M1443">
        <f>IF(ISNA(MATCH(Sheet1!F1443,{"failed","canceled"},0)),"-",MAX(Sheet6!M$1:M1442)+1)</f>
        <v>802</v>
      </c>
    </row>
    <row r="1444" spans="1:13" ht="16" x14ac:dyDescent="0.2">
      <c r="A1444" s="16" t="str">
        <f>IFERROR(INDEX(Sheet1!F:F,MATCH(ROWS($1:1443),$L:$L,0)),"")</f>
        <v>successful</v>
      </c>
      <c r="B1444" s="15">
        <f>IFERROR(INDEX(Sheet1!L:L,MATCH(ROWS($1:1443),$L:$L,0)),"")</f>
        <v>94</v>
      </c>
      <c r="D1444" s="17" t="str">
        <f>IFERROR(INDEX(Sheet1!F:F,MATCH(ROWS($1:1443),$M:$M,0)),"")</f>
        <v>canceled</v>
      </c>
      <c r="E1444">
        <f>IFERROR(INDEX(Sheet1!L:L,MATCH(ROWS($1:1443),$M:$M,0)),"")</f>
        <v>0</v>
      </c>
      <c r="L1444" t="str">
        <f>IF(ISNA(MATCH(Sheet1!F1444,{"successful"},0)),"-",MAX(Sheet6!L$1:L1443)+1)</f>
        <v>-</v>
      </c>
      <c r="M1444">
        <f>IF(ISNA(MATCH(Sheet1!F1444,{"failed","canceled"},0)),"-",MAX(Sheet6!M$1:M1443)+1)</f>
        <v>803</v>
      </c>
    </row>
    <row r="1445" spans="1:13" ht="16" x14ac:dyDescent="0.2">
      <c r="A1445" s="16" t="str">
        <f>IFERROR(INDEX(Sheet1!F:F,MATCH(ROWS($1:1444),$L:$L,0)),"")</f>
        <v>successful</v>
      </c>
      <c r="B1445" s="15">
        <f>IFERROR(INDEX(Sheet1!L:L,MATCH(ROWS($1:1444),$L:$L,0)),"")</f>
        <v>14</v>
      </c>
      <c r="D1445" s="17" t="str">
        <f>IFERROR(INDEX(Sheet1!F:F,MATCH(ROWS($1:1444),$M:$M,0)),"")</f>
        <v>canceled</v>
      </c>
      <c r="E1445">
        <f>IFERROR(INDEX(Sheet1!L:L,MATCH(ROWS($1:1444),$M:$M,0)),"")</f>
        <v>11</v>
      </c>
      <c r="L1445" t="str">
        <f>IF(ISNA(MATCH(Sheet1!F1445,{"successful"},0)),"-",MAX(Sheet6!L$1:L1444)+1)</f>
        <v>-</v>
      </c>
      <c r="M1445">
        <f>IF(ISNA(MATCH(Sheet1!F1445,{"failed","canceled"},0)),"-",MAX(Sheet6!M$1:M1444)+1)</f>
        <v>804</v>
      </c>
    </row>
    <row r="1446" spans="1:13" ht="16" x14ac:dyDescent="0.2">
      <c r="A1446" s="16" t="str">
        <f>IFERROR(INDEX(Sheet1!F:F,MATCH(ROWS($1:1445),$L:$L,0)),"")</f>
        <v>successful</v>
      </c>
      <c r="B1446" s="15">
        <f>IFERROR(INDEX(Sheet1!L:L,MATCH(ROWS($1:1445),$L:$L,0)),"")</f>
        <v>15</v>
      </c>
      <c r="D1446" s="17" t="str">
        <f>IFERROR(INDEX(Sheet1!F:F,MATCH(ROWS($1:1445),$M:$M,0)),"")</f>
        <v>canceled</v>
      </c>
      <c r="E1446">
        <f>IFERROR(INDEX(Sheet1!L:L,MATCH(ROWS($1:1445),$M:$M,0)),"")</f>
        <v>20</v>
      </c>
      <c r="L1446" t="str">
        <f>IF(ISNA(MATCH(Sheet1!F1446,{"successful"},0)),"-",MAX(Sheet6!L$1:L1445)+1)</f>
        <v>-</v>
      </c>
      <c r="M1446">
        <f>IF(ISNA(MATCH(Sheet1!F1446,{"failed","canceled"},0)),"-",MAX(Sheet6!M$1:M1445)+1)</f>
        <v>805</v>
      </c>
    </row>
    <row r="1447" spans="1:13" ht="16" x14ac:dyDescent="0.2">
      <c r="A1447" s="16" t="str">
        <f>IFERROR(INDEX(Sheet1!F:F,MATCH(ROWS($1:1446),$L:$L,0)),"")</f>
        <v>successful</v>
      </c>
      <c r="B1447" s="15">
        <f>IFERROR(INDEX(Sheet1!L:L,MATCH(ROWS($1:1446),$L:$L,0)),"")</f>
        <v>51</v>
      </c>
      <c r="D1447" s="17" t="str">
        <f>IFERROR(INDEX(Sheet1!F:F,MATCH(ROWS($1:1446),$M:$M,0)),"")</f>
        <v>canceled</v>
      </c>
      <c r="E1447">
        <f>IFERROR(INDEX(Sheet1!L:L,MATCH(ROWS($1:1446),$M:$M,0)),"")</f>
        <v>3</v>
      </c>
      <c r="L1447" t="str">
        <f>IF(ISNA(MATCH(Sheet1!F1447,{"successful"},0)),"-",MAX(Sheet6!L$1:L1446)+1)</f>
        <v>-</v>
      </c>
      <c r="M1447">
        <f>IF(ISNA(MATCH(Sheet1!F1447,{"failed","canceled"},0)),"-",MAX(Sheet6!M$1:M1446)+1)</f>
        <v>806</v>
      </c>
    </row>
    <row r="1448" spans="1:13" ht="16" x14ac:dyDescent="0.2">
      <c r="A1448" s="16" t="str">
        <f>IFERROR(INDEX(Sheet1!F:F,MATCH(ROWS($1:1447),$L:$L,0)),"")</f>
        <v>successful</v>
      </c>
      <c r="B1448" s="15">
        <f>IFERROR(INDEX(Sheet1!L:L,MATCH(ROWS($1:1447),$L:$L,0)),"")</f>
        <v>19</v>
      </c>
      <c r="D1448" s="17" t="str">
        <f>IFERROR(INDEX(Sheet1!F:F,MATCH(ROWS($1:1447),$M:$M,0)),"")</f>
        <v>canceled</v>
      </c>
      <c r="E1448">
        <f>IFERROR(INDEX(Sheet1!L:L,MATCH(ROWS($1:1447),$M:$M,0)),"")</f>
        <v>0</v>
      </c>
      <c r="L1448" t="str">
        <f>IF(ISNA(MATCH(Sheet1!F1448,{"successful"},0)),"-",MAX(Sheet6!L$1:L1447)+1)</f>
        <v>-</v>
      </c>
      <c r="M1448">
        <f>IF(ISNA(MATCH(Sheet1!F1448,{"failed","canceled"},0)),"-",MAX(Sheet6!M$1:M1447)+1)</f>
        <v>807</v>
      </c>
    </row>
    <row r="1449" spans="1:13" ht="16" x14ac:dyDescent="0.2">
      <c r="A1449" s="16" t="str">
        <f>IFERROR(INDEX(Sheet1!F:F,MATCH(ROWS($1:1448),$L:$L,0)),"")</f>
        <v>successful</v>
      </c>
      <c r="B1449" s="15">
        <f>IFERROR(INDEX(Sheet1!L:L,MATCH(ROWS($1:1448),$L:$L,0)),"")</f>
        <v>23</v>
      </c>
      <c r="D1449" s="17" t="str">
        <f>IFERROR(INDEX(Sheet1!F:F,MATCH(ROWS($1:1448),$M:$M,0)),"")</f>
        <v>canceled</v>
      </c>
      <c r="E1449">
        <f>IFERROR(INDEX(Sheet1!L:L,MATCH(ROWS($1:1448),$M:$M,0)),"")</f>
        <v>0</v>
      </c>
      <c r="L1449" t="str">
        <f>IF(ISNA(MATCH(Sheet1!F1449,{"successful"},0)),"-",MAX(Sheet6!L$1:L1448)+1)</f>
        <v>-</v>
      </c>
      <c r="M1449">
        <f>IF(ISNA(MATCH(Sheet1!F1449,{"failed","canceled"},0)),"-",MAX(Sheet6!M$1:M1448)+1)</f>
        <v>808</v>
      </c>
    </row>
    <row r="1450" spans="1:13" ht="16" x14ac:dyDescent="0.2">
      <c r="A1450" s="16" t="str">
        <f>IFERROR(INDEX(Sheet1!F:F,MATCH(ROWS($1:1449),$L:$L,0)),"")</f>
        <v>successful</v>
      </c>
      <c r="B1450" s="15">
        <f>IFERROR(INDEX(Sheet1!L:L,MATCH(ROWS($1:1449),$L:$L,0)),"")</f>
        <v>97</v>
      </c>
      <c r="D1450" s="17" t="str">
        <f>IFERROR(INDEX(Sheet1!F:F,MATCH(ROWS($1:1449),$M:$M,0)),"")</f>
        <v>canceled</v>
      </c>
      <c r="E1450">
        <f>IFERROR(INDEX(Sheet1!L:L,MATCH(ROWS($1:1449),$M:$M,0)),"")</f>
        <v>0</v>
      </c>
      <c r="L1450" t="str">
        <f>IF(ISNA(MATCH(Sheet1!F1450,{"successful"},0)),"-",MAX(Sheet6!L$1:L1449)+1)</f>
        <v>-</v>
      </c>
      <c r="M1450">
        <f>IF(ISNA(MATCH(Sheet1!F1450,{"failed","canceled"},0)),"-",MAX(Sheet6!M$1:M1449)+1)</f>
        <v>809</v>
      </c>
    </row>
    <row r="1451" spans="1:13" ht="16" x14ac:dyDescent="0.2">
      <c r="A1451" s="16" t="str">
        <f>IFERROR(INDEX(Sheet1!F:F,MATCH(ROWS($1:1450),$L:$L,0)),"")</f>
        <v>successful</v>
      </c>
      <c r="B1451" s="15">
        <f>IFERROR(INDEX(Sheet1!L:L,MATCH(ROWS($1:1450),$L:$L,0)),"")</f>
        <v>76</v>
      </c>
      <c r="D1451" s="17" t="str">
        <f>IFERROR(INDEX(Sheet1!F:F,MATCH(ROWS($1:1450),$M:$M,0)),"")</f>
        <v>failed</v>
      </c>
      <c r="E1451">
        <f>IFERROR(INDEX(Sheet1!L:L,MATCH(ROWS($1:1450),$M:$M,0)),"")</f>
        <v>35</v>
      </c>
      <c r="L1451" t="str">
        <f>IF(ISNA(MATCH(Sheet1!F1451,{"successful"},0)),"-",MAX(Sheet6!L$1:L1450)+1)</f>
        <v>-</v>
      </c>
      <c r="M1451">
        <f>IF(ISNA(MATCH(Sheet1!F1451,{"failed","canceled"},0)),"-",MAX(Sheet6!M$1:M1450)+1)</f>
        <v>810</v>
      </c>
    </row>
    <row r="1452" spans="1:13" ht="16" x14ac:dyDescent="0.2">
      <c r="A1452" s="16" t="str">
        <f>IFERROR(INDEX(Sheet1!F:F,MATCH(ROWS($1:1451),$L:$L,0)),"")</f>
        <v>successful</v>
      </c>
      <c r="B1452" s="15">
        <f>IFERROR(INDEX(Sheet1!L:L,MATCH(ROWS($1:1451),$L:$L,0)),"")</f>
        <v>11</v>
      </c>
      <c r="D1452" s="17" t="str">
        <f>IFERROR(INDEX(Sheet1!F:F,MATCH(ROWS($1:1451),$M:$M,0)),"")</f>
        <v>failed</v>
      </c>
      <c r="E1452">
        <f>IFERROR(INDEX(Sheet1!L:L,MATCH(ROWS($1:1451),$M:$M,0)),"")</f>
        <v>2</v>
      </c>
      <c r="L1452" t="str">
        <f>IF(ISNA(MATCH(Sheet1!F1452,{"successful"},0)),"-",MAX(Sheet6!L$1:L1451)+1)</f>
        <v>-</v>
      </c>
      <c r="M1452">
        <f>IF(ISNA(MATCH(Sheet1!F1452,{"failed","canceled"},0)),"-",MAX(Sheet6!M$1:M1451)+1)</f>
        <v>811</v>
      </c>
    </row>
    <row r="1453" spans="1:13" ht="16" x14ac:dyDescent="0.2">
      <c r="A1453" s="16" t="str">
        <f>IFERROR(INDEX(Sheet1!F:F,MATCH(ROWS($1:1452),$L:$L,0)),"")</f>
        <v>successful</v>
      </c>
      <c r="B1453" s="15">
        <f>IFERROR(INDEX(Sheet1!L:L,MATCH(ROWS($1:1452),$L:$L,0)),"")</f>
        <v>52</v>
      </c>
      <c r="D1453" s="17" t="str">
        <f>IFERROR(INDEX(Sheet1!F:F,MATCH(ROWS($1:1452),$M:$M,0)),"")</f>
        <v>failed</v>
      </c>
      <c r="E1453">
        <f>IFERROR(INDEX(Sheet1!L:L,MATCH(ROWS($1:1452),$M:$M,0)),"")</f>
        <v>3</v>
      </c>
      <c r="L1453" t="str">
        <f>IF(ISNA(MATCH(Sheet1!F1453,{"successful"},0)),"-",MAX(Sheet6!L$1:L1452)+1)</f>
        <v>-</v>
      </c>
      <c r="M1453">
        <f>IF(ISNA(MATCH(Sheet1!F1453,{"failed","canceled"},0)),"-",MAX(Sheet6!M$1:M1452)+1)</f>
        <v>812</v>
      </c>
    </row>
    <row r="1454" spans="1:13" ht="16" x14ac:dyDescent="0.2">
      <c r="A1454" s="16" t="str">
        <f>IFERROR(INDEX(Sheet1!F:F,MATCH(ROWS($1:1453),$L:$L,0)),"")</f>
        <v>successful</v>
      </c>
      <c r="B1454" s="15">
        <f>IFERROR(INDEX(Sheet1!L:L,MATCH(ROWS($1:1453),$L:$L,0)),"")</f>
        <v>95</v>
      </c>
      <c r="D1454" s="17" t="str">
        <f>IFERROR(INDEX(Sheet1!F:F,MATCH(ROWS($1:1453),$M:$M,0)),"")</f>
        <v>failed</v>
      </c>
      <c r="E1454">
        <f>IFERROR(INDEX(Sheet1!L:L,MATCH(ROWS($1:1453),$M:$M,0)),"")</f>
        <v>0</v>
      </c>
      <c r="L1454" t="str">
        <f>IF(ISNA(MATCH(Sheet1!F1454,{"successful"},0)),"-",MAX(Sheet6!L$1:L1453)+1)</f>
        <v>-</v>
      </c>
      <c r="M1454">
        <f>IF(ISNA(MATCH(Sheet1!F1454,{"failed","canceled"},0)),"-",MAX(Sheet6!M$1:M1453)+1)</f>
        <v>813</v>
      </c>
    </row>
    <row r="1455" spans="1:13" ht="16" x14ac:dyDescent="0.2">
      <c r="A1455" s="16" t="str">
        <f>IFERROR(INDEX(Sheet1!F:F,MATCH(ROWS($1:1454),$L:$L,0)),"")</f>
        <v>successful</v>
      </c>
      <c r="B1455" s="15">
        <f>IFERROR(INDEX(Sheet1!L:L,MATCH(ROWS($1:1454),$L:$L,0)),"")</f>
        <v>35</v>
      </c>
      <c r="D1455" s="17" t="str">
        <f>IFERROR(INDEX(Sheet1!F:F,MATCH(ROWS($1:1454),$M:$M,0)),"")</f>
        <v>failed</v>
      </c>
      <c r="E1455">
        <f>IFERROR(INDEX(Sheet1!L:L,MATCH(ROWS($1:1454),$M:$M,0)),"")</f>
        <v>1</v>
      </c>
      <c r="L1455" t="str">
        <f>IF(ISNA(MATCH(Sheet1!F1455,{"successful"},0)),"-",MAX(Sheet6!L$1:L1454)+1)</f>
        <v>-</v>
      </c>
      <c r="M1455">
        <f>IF(ISNA(MATCH(Sheet1!F1455,{"failed","canceled"},0)),"-",MAX(Sheet6!M$1:M1454)+1)</f>
        <v>814</v>
      </c>
    </row>
    <row r="1456" spans="1:13" ht="16" x14ac:dyDescent="0.2">
      <c r="A1456" s="16" t="str">
        <f>IFERROR(INDEX(Sheet1!F:F,MATCH(ROWS($1:1455),$L:$L,0)),"")</f>
        <v>successful</v>
      </c>
      <c r="B1456" s="15">
        <f>IFERROR(INDEX(Sheet1!L:L,MATCH(ROWS($1:1455),$L:$L,0)),"")</f>
        <v>21</v>
      </c>
      <c r="D1456" s="17" t="str">
        <f>IFERROR(INDEX(Sheet1!F:F,MATCH(ROWS($1:1455),$M:$M,0)),"")</f>
        <v>failed</v>
      </c>
      <c r="E1456">
        <f>IFERROR(INDEX(Sheet1!L:L,MATCH(ROWS($1:1455),$M:$M,0)),"")</f>
        <v>0</v>
      </c>
      <c r="L1456" t="str">
        <f>IF(ISNA(MATCH(Sheet1!F1456,{"successful"},0)),"-",MAX(Sheet6!L$1:L1455)+1)</f>
        <v>-</v>
      </c>
      <c r="M1456">
        <f>IF(ISNA(MATCH(Sheet1!F1456,{"failed","canceled"},0)),"-",MAX(Sheet6!M$1:M1455)+1)</f>
        <v>815</v>
      </c>
    </row>
    <row r="1457" spans="1:13" ht="16" x14ac:dyDescent="0.2">
      <c r="A1457" s="16" t="str">
        <f>IFERROR(INDEX(Sheet1!F:F,MATCH(ROWS($1:1456),$L:$L,0)),"")</f>
        <v>successful</v>
      </c>
      <c r="B1457" s="15">
        <f>IFERROR(INDEX(Sheet1!L:L,MATCH(ROWS($1:1456),$L:$L,0)),"")</f>
        <v>93</v>
      </c>
      <c r="D1457" s="17" t="str">
        <f>IFERROR(INDEX(Sheet1!F:F,MATCH(ROWS($1:1456),$M:$M,0)),"")</f>
        <v>failed</v>
      </c>
      <c r="E1457">
        <f>IFERROR(INDEX(Sheet1!L:L,MATCH(ROWS($1:1456),$M:$M,0)),"")</f>
        <v>0</v>
      </c>
      <c r="L1457" t="str">
        <f>IF(ISNA(MATCH(Sheet1!F1457,{"successful"},0)),"-",MAX(Sheet6!L$1:L1456)+1)</f>
        <v>-</v>
      </c>
      <c r="M1457">
        <f>IF(ISNA(MATCH(Sheet1!F1457,{"failed","canceled"},0)),"-",MAX(Sheet6!M$1:M1456)+1)</f>
        <v>816</v>
      </c>
    </row>
    <row r="1458" spans="1:13" ht="16" x14ac:dyDescent="0.2">
      <c r="A1458" s="16" t="str">
        <f>IFERROR(INDEX(Sheet1!F:F,MATCH(ROWS($1:1457),$L:$L,0)),"")</f>
        <v>successful</v>
      </c>
      <c r="B1458" s="15">
        <f>IFERROR(INDEX(Sheet1!L:L,MATCH(ROWS($1:1457),$L:$L,0)),"")</f>
        <v>11</v>
      </c>
      <c r="D1458" s="17" t="str">
        <f>IFERROR(INDEX(Sheet1!F:F,MATCH(ROWS($1:1457),$M:$M,0)),"")</f>
        <v>failed</v>
      </c>
      <c r="E1458">
        <f>IFERROR(INDEX(Sheet1!L:L,MATCH(ROWS($1:1457),$M:$M,0)),"")</f>
        <v>3</v>
      </c>
      <c r="L1458" t="str">
        <f>IF(ISNA(MATCH(Sheet1!F1458,{"successful"},0)),"-",MAX(Sheet6!L$1:L1457)+1)</f>
        <v>-</v>
      </c>
      <c r="M1458">
        <f>IF(ISNA(MATCH(Sheet1!F1458,{"failed","canceled"},0)),"-",MAX(Sheet6!M$1:M1457)+1)</f>
        <v>817</v>
      </c>
    </row>
    <row r="1459" spans="1:13" ht="16" x14ac:dyDescent="0.2">
      <c r="A1459" s="16" t="str">
        <f>IFERROR(INDEX(Sheet1!F:F,MATCH(ROWS($1:1458),$L:$L,0)),"")</f>
        <v>successful</v>
      </c>
      <c r="B1459" s="15">
        <f>IFERROR(INDEX(Sheet1!L:L,MATCH(ROWS($1:1458),$L:$L,0)),"")</f>
        <v>21</v>
      </c>
      <c r="D1459" s="17" t="str">
        <f>IFERROR(INDEX(Sheet1!F:F,MATCH(ROWS($1:1458),$M:$M,0)),"")</f>
        <v>failed</v>
      </c>
      <c r="E1459">
        <f>IFERROR(INDEX(Sheet1!L:L,MATCH(ROWS($1:1458),$M:$M,0)),"")</f>
        <v>11</v>
      </c>
      <c r="L1459" t="str">
        <f>IF(ISNA(MATCH(Sheet1!F1459,{"successful"},0)),"-",MAX(Sheet6!L$1:L1458)+1)</f>
        <v>-</v>
      </c>
      <c r="M1459">
        <f>IF(ISNA(MATCH(Sheet1!F1459,{"failed","canceled"},0)),"-",MAX(Sheet6!M$1:M1458)+1)</f>
        <v>818</v>
      </c>
    </row>
    <row r="1460" spans="1:13" ht="16" x14ac:dyDescent="0.2">
      <c r="A1460" s="16" t="str">
        <f>IFERROR(INDEX(Sheet1!F:F,MATCH(ROWS($1:1459),$L:$L,0)),"")</f>
        <v>successful</v>
      </c>
      <c r="B1460" s="15">
        <f>IFERROR(INDEX(Sheet1!L:L,MATCH(ROWS($1:1459),$L:$L,0)),"")</f>
        <v>54</v>
      </c>
      <c r="D1460" s="17" t="str">
        <f>IFERROR(INDEX(Sheet1!F:F,MATCH(ROWS($1:1459),$M:$M,0)),"")</f>
        <v>failed</v>
      </c>
      <c r="E1460">
        <f>IFERROR(INDEX(Sheet1!L:L,MATCH(ROWS($1:1459),$M:$M,0)),"")</f>
        <v>6</v>
      </c>
      <c r="L1460" t="str">
        <f>IF(ISNA(MATCH(Sheet1!F1460,{"successful"},0)),"-",MAX(Sheet6!L$1:L1459)+1)</f>
        <v>-</v>
      </c>
      <c r="M1460">
        <f>IF(ISNA(MATCH(Sheet1!F1460,{"failed","canceled"},0)),"-",MAX(Sheet6!M$1:M1459)+1)</f>
        <v>819</v>
      </c>
    </row>
    <row r="1461" spans="1:13" ht="16" x14ac:dyDescent="0.2">
      <c r="A1461" s="16" t="str">
        <f>IFERROR(INDEX(Sheet1!F:F,MATCH(ROWS($1:1460),$L:$L,0)),"")</f>
        <v>successful</v>
      </c>
      <c r="B1461" s="15">
        <f>IFERROR(INDEX(Sheet1!L:L,MATCH(ROWS($1:1460),$L:$L,0)),"")</f>
        <v>31</v>
      </c>
      <c r="D1461" s="17" t="str">
        <f>IFERROR(INDEX(Sheet1!F:F,MATCH(ROWS($1:1460),$M:$M,0)),"")</f>
        <v>failed</v>
      </c>
      <c r="E1461">
        <f>IFERROR(INDEX(Sheet1!L:L,MATCH(ROWS($1:1460),$M:$M,0)),"")</f>
        <v>0</v>
      </c>
      <c r="L1461" t="str">
        <f>IF(ISNA(MATCH(Sheet1!F1461,{"successful"},0)),"-",MAX(Sheet6!L$1:L1460)+1)</f>
        <v>-</v>
      </c>
      <c r="M1461">
        <f>IF(ISNA(MATCH(Sheet1!F1461,{"failed","canceled"},0)),"-",MAX(Sheet6!M$1:M1460)+1)</f>
        <v>820</v>
      </c>
    </row>
    <row r="1462" spans="1:13" ht="16" x14ac:dyDescent="0.2">
      <c r="A1462" s="16" t="str">
        <f>IFERROR(INDEX(Sheet1!F:F,MATCH(ROWS($1:1461),$L:$L,0)),"")</f>
        <v>successful</v>
      </c>
      <c r="B1462" s="15">
        <f>IFERROR(INDEX(Sheet1!L:L,MATCH(ROWS($1:1461),$L:$L,0)),"")</f>
        <v>132</v>
      </c>
      <c r="D1462" s="17" t="str">
        <f>IFERROR(INDEX(Sheet1!F:F,MATCH(ROWS($1:1461),$M:$M,0)),"")</f>
        <v>failed</v>
      </c>
      <c r="E1462">
        <f>IFERROR(INDEX(Sheet1!L:L,MATCH(ROWS($1:1461),$M:$M,0)),"")</f>
        <v>67</v>
      </c>
      <c r="L1462" t="str">
        <f>IF(ISNA(MATCH(Sheet1!F1462,{"successful"},0)),"-",MAX(Sheet6!L$1:L1461)+1)</f>
        <v>-</v>
      </c>
      <c r="M1462">
        <f>IF(ISNA(MATCH(Sheet1!F1462,{"failed","canceled"},0)),"-",MAX(Sheet6!M$1:M1461)+1)</f>
        <v>821</v>
      </c>
    </row>
    <row r="1463" spans="1:13" ht="16" x14ac:dyDescent="0.2">
      <c r="A1463" s="16" t="str">
        <f>IFERROR(INDEX(Sheet1!F:F,MATCH(ROWS($1:1462),$L:$L,0)),"")</f>
        <v>successful</v>
      </c>
      <c r="B1463" s="15">
        <f>IFERROR(INDEX(Sheet1!L:L,MATCH(ROWS($1:1462),$L:$L,0)),"")</f>
        <v>3</v>
      </c>
      <c r="D1463" s="17" t="str">
        <f>IFERROR(INDEX(Sheet1!F:F,MATCH(ROWS($1:1462),$M:$M,0)),"")</f>
        <v>failed</v>
      </c>
      <c r="E1463">
        <f>IFERROR(INDEX(Sheet1!L:L,MATCH(ROWS($1:1462),$M:$M,0)),"")</f>
        <v>23</v>
      </c>
      <c r="L1463">
        <f>IF(ISNA(MATCH(Sheet1!F1463,{"successful"},0)),"-",MAX(Sheet6!L$1:L1462)+1)</f>
        <v>641</v>
      </c>
      <c r="M1463" t="str">
        <f>IF(ISNA(MATCH(Sheet1!F1463,{"failed","canceled"},0)),"-",MAX(Sheet6!M$1:M1462)+1)</f>
        <v>-</v>
      </c>
    </row>
    <row r="1464" spans="1:13" ht="16" x14ac:dyDescent="0.2">
      <c r="A1464" s="16" t="str">
        <f>IFERROR(INDEX(Sheet1!F:F,MATCH(ROWS($1:1463),$L:$L,0)),"")</f>
        <v>successful</v>
      </c>
      <c r="B1464" s="15">
        <f>IFERROR(INDEX(Sheet1!L:L,MATCH(ROWS($1:1463),$L:$L,0)),"")</f>
        <v>6</v>
      </c>
      <c r="D1464" s="17" t="str">
        <f>IFERROR(INDEX(Sheet1!F:F,MATCH(ROWS($1:1463),$M:$M,0)),"")</f>
        <v>failed</v>
      </c>
      <c r="E1464">
        <f>IFERROR(INDEX(Sheet1!L:L,MATCH(ROWS($1:1463),$M:$M,0)),"")</f>
        <v>72</v>
      </c>
      <c r="L1464">
        <f>IF(ISNA(MATCH(Sheet1!F1464,{"successful"},0)),"-",MAX(Sheet6!L$1:L1463)+1)</f>
        <v>642</v>
      </c>
      <c r="M1464" t="str">
        <f>IF(ISNA(MATCH(Sheet1!F1464,{"failed","canceled"},0)),"-",MAX(Sheet6!M$1:M1463)+1)</f>
        <v>-</v>
      </c>
    </row>
    <row r="1465" spans="1:13" ht="16" x14ac:dyDescent="0.2">
      <c r="A1465" s="16" t="str">
        <f>IFERROR(INDEX(Sheet1!F:F,MATCH(ROWS($1:1464),$L:$L,0)),"")</f>
        <v>successful</v>
      </c>
      <c r="B1465" s="15">
        <f>IFERROR(INDEX(Sheet1!L:L,MATCH(ROWS($1:1464),$L:$L,0)),"")</f>
        <v>10</v>
      </c>
      <c r="D1465" s="17" t="str">
        <f>IFERROR(INDEX(Sheet1!F:F,MATCH(ROWS($1:1464),$M:$M,0)),"")</f>
        <v>failed</v>
      </c>
      <c r="E1465">
        <f>IFERROR(INDEX(Sheet1!L:L,MATCH(ROWS($1:1464),$M:$M,0)),"")</f>
        <v>2</v>
      </c>
      <c r="L1465">
        <f>IF(ISNA(MATCH(Sheet1!F1465,{"successful"},0)),"-",MAX(Sheet6!L$1:L1464)+1)</f>
        <v>643</v>
      </c>
      <c r="M1465" t="str">
        <f>IF(ISNA(MATCH(Sheet1!F1465,{"failed","canceled"},0)),"-",MAX(Sheet6!M$1:M1464)+1)</f>
        <v>-</v>
      </c>
    </row>
    <row r="1466" spans="1:13" ht="16" x14ac:dyDescent="0.2">
      <c r="A1466" s="16" t="str">
        <f>IFERROR(INDEX(Sheet1!F:F,MATCH(ROWS($1:1465),$L:$L,0)),"")</f>
        <v>successful</v>
      </c>
      <c r="B1466" s="15">
        <f>IFERROR(INDEX(Sheet1!L:L,MATCH(ROWS($1:1465),$L:$L,0)),"")</f>
        <v>147</v>
      </c>
      <c r="D1466" s="17" t="str">
        <f>IFERROR(INDEX(Sheet1!F:F,MATCH(ROWS($1:1465),$M:$M,0)),"")</f>
        <v>failed</v>
      </c>
      <c r="E1466">
        <f>IFERROR(INDEX(Sheet1!L:L,MATCH(ROWS($1:1465),$M:$M,0)),"")</f>
        <v>15</v>
      </c>
      <c r="L1466">
        <f>IF(ISNA(MATCH(Sheet1!F1466,{"successful"},0)),"-",MAX(Sheet6!L$1:L1465)+1)</f>
        <v>644</v>
      </c>
      <c r="M1466" t="str">
        <f>IF(ISNA(MATCH(Sheet1!F1466,{"failed","canceled"},0)),"-",MAX(Sheet6!M$1:M1465)+1)</f>
        <v>-</v>
      </c>
    </row>
    <row r="1467" spans="1:13" ht="16" x14ac:dyDescent="0.2">
      <c r="A1467" s="16" t="str">
        <f>IFERROR(INDEX(Sheet1!F:F,MATCH(ROWS($1:1466),$L:$L,0)),"")</f>
        <v>successful</v>
      </c>
      <c r="B1467" s="15">
        <f>IFERROR(INDEX(Sheet1!L:L,MATCH(ROWS($1:1466),$L:$L,0)),"")</f>
        <v>199</v>
      </c>
      <c r="D1467" s="17" t="str">
        <f>IFERROR(INDEX(Sheet1!F:F,MATCH(ROWS($1:1466),$M:$M,0)),"")</f>
        <v>failed</v>
      </c>
      <c r="E1467">
        <f>IFERROR(INDEX(Sheet1!L:L,MATCH(ROWS($1:1466),$M:$M,0)),"")</f>
        <v>1</v>
      </c>
      <c r="L1467">
        <f>IF(ISNA(MATCH(Sheet1!F1467,{"successful"},0)),"-",MAX(Sheet6!L$1:L1466)+1)</f>
        <v>645</v>
      </c>
      <c r="M1467" t="str">
        <f>IF(ISNA(MATCH(Sheet1!F1467,{"failed","canceled"},0)),"-",MAX(Sheet6!M$1:M1466)+1)</f>
        <v>-</v>
      </c>
    </row>
    <row r="1468" spans="1:13" ht="16" x14ac:dyDescent="0.2">
      <c r="A1468" s="16" t="str">
        <f>IFERROR(INDEX(Sheet1!F:F,MATCH(ROWS($1:1467),$L:$L,0)),"")</f>
        <v>successful</v>
      </c>
      <c r="B1468" s="15">
        <f>IFERROR(INDEX(Sheet1!L:L,MATCH(ROWS($1:1467),$L:$L,0)),"")</f>
        <v>50</v>
      </c>
      <c r="D1468" s="17" t="str">
        <f>IFERROR(INDEX(Sheet1!F:F,MATCH(ROWS($1:1467),$M:$M,0)),"")</f>
        <v>failed</v>
      </c>
      <c r="E1468">
        <f>IFERROR(INDEX(Sheet1!L:L,MATCH(ROWS($1:1467),$M:$M,0)),"")</f>
        <v>2</v>
      </c>
      <c r="L1468">
        <f>IF(ISNA(MATCH(Sheet1!F1468,{"successful"},0)),"-",MAX(Sheet6!L$1:L1467)+1)</f>
        <v>646</v>
      </c>
      <c r="M1468" t="str">
        <f>IF(ISNA(MATCH(Sheet1!F1468,{"failed","canceled"},0)),"-",MAX(Sheet6!M$1:M1467)+1)</f>
        <v>-</v>
      </c>
    </row>
    <row r="1469" spans="1:13" ht="16" x14ac:dyDescent="0.2">
      <c r="A1469" s="16" t="str">
        <f>IFERROR(INDEX(Sheet1!F:F,MATCH(ROWS($1:1468),$L:$L,0)),"")</f>
        <v>successful</v>
      </c>
      <c r="B1469" s="15">
        <f>IFERROR(INDEX(Sheet1!L:L,MATCH(ROWS($1:1468),$L:$L,0)),"")</f>
        <v>21</v>
      </c>
      <c r="D1469" s="17" t="str">
        <f>IFERROR(INDEX(Sheet1!F:F,MATCH(ROWS($1:1468),$M:$M,0)),"")</f>
        <v>failed</v>
      </c>
      <c r="E1469">
        <f>IFERROR(INDEX(Sheet1!L:L,MATCH(ROWS($1:1468),$M:$M,0)),"")</f>
        <v>7</v>
      </c>
      <c r="L1469">
        <f>IF(ISNA(MATCH(Sheet1!F1469,{"successful"},0)),"-",MAX(Sheet6!L$1:L1468)+1)</f>
        <v>647</v>
      </c>
      <c r="M1469" t="str">
        <f>IF(ISNA(MATCH(Sheet1!F1469,{"failed","canceled"},0)),"-",MAX(Sheet6!M$1:M1468)+1)</f>
        <v>-</v>
      </c>
    </row>
    <row r="1470" spans="1:13" ht="16" x14ac:dyDescent="0.2">
      <c r="A1470" s="16" t="str">
        <f>IFERROR(INDEX(Sheet1!F:F,MATCH(ROWS($1:1469),$L:$L,0)),"")</f>
        <v>successful</v>
      </c>
      <c r="B1470" s="15">
        <f>IFERROR(INDEX(Sheet1!L:L,MATCH(ROWS($1:1469),$L:$L,0)),"")</f>
        <v>24</v>
      </c>
      <c r="D1470" s="17" t="str">
        <f>IFERROR(INDEX(Sheet1!F:F,MATCH(ROWS($1:1469),$M:$M,0)),"")</f>
        <v>failed</v>
      </c>
      <c r="E1470">
        <f>IFERROR(INDEX(Sheet1!L:L,MATCH(ROWS($1:1469),$M:$M,0)),"")</f>
        <v>16</v>
      </c>
      <c r="L1470">
        <f>IF(ISNA(MATCH(Sheet1!F1470,{"successful"},0)),"-",MAX(Sheet6!L$1:L1469)+1)</f>
        <v>648</v>
      </c>
      <c r="M1470" t="str">
        <f>IF(ISNA(MATCH(Sheet1!F1470,{"failed","canceled"},0)),"-",MAX(Sheet6!M$1:M1469)+1)</f>
        <v>-</v>
      </c>
    </row>
    <row r="1471" spans="1:13" ht="16" x14ac:dyDescent="0.2">
      <c r="A1471" s="16" t="str">
        <f>IFERROR(INDEX(Sheet1!F:F,MATCH(ROWS($1:1470),$L:$L,0)),"")</f>
        <v>successful</v>
      </c>
      <c r="B1471" s="15">
        <f>IFERROR(INDEX(Sheet1!L:L,MATCH(ROWS($1:1470),$L:$L,0)),"")</f>
        <v>32</v>
      </c>
      <c r="D1471" s="17" t="str">
        <f>IFERROR(INDEX(Sheet1!F:F,MATCH(ROWS($1:1470),$M:$M,0)),"")</f>
        <v>failed</v>
      </c>
      <c r="E1471">
        <f>IFERROR(INDEX(Sheet1!L:L,MATCH(ROWS($1:1470),$M:$M,0)),"")</f>
        <v>117</v>
      </c>
      <c r="L1471">
        <f>IF(ISNA(MATCH(Sheet1!F1471,{"successful"},0)),"-",MAX(Sheet6!L$1:L1470)+1)</f>
        <v>649</v>
      </c>
      <c r="M1471" t="str">
        <f>IF(ISNA(MATCH(Sheet1!F1471,{"failed","canceled"},0)),"-",MAX(Sheet6!M$1:M1470)+1)</f>
        <v>-</v>
      </c>
    </row>
    <row r="1472" spans="1:13" ht="16" x14ac:dyDescent="0.2">
      <c r="A1472" s="16" t="str">
        <f>IFERROR(INDEX(Sheet1!F:F,MATCH(ROWS($1:1471),$L:$L,0)),"")</f>
        <v>successful</v>
      </c>
      <c r="B1472" s="15">
        <f>IFERROR(INDEX(Sheet1!L:L,MATCH(ROWS($1:1471),$L:$L,0)),"")</f>
        <v>62</v>
      </c>
      <c r="D1472" s="17" t="str">
        <f>IFERROR(INDEX(Sheet1!F:F,MATCH(ROWS($1:1471),$M:$M,0)),"")</f>
        <v>failed</v>
      </c>
      <c r="E1472">
        <f>IFERROR(INDEX(Sheet1!L:L,MATCH(ROWS($1:1471),$M:$M,0)),"")</f>
        <v>2</v>
      </c>
      <c r="L1472">
        <f>IF(ISNA(MATCH(Sheet1!F1472,{"successful"},0)),"-",MAX(Sheet6!L$1:L1471)+1)</f>
        <v>650</v>
      </c>
      <c r="M1472" t="str">
        <f>IF(ISNA(MATCH(Sheet1!F1472,{"failed","canceled"},0)),"-",MAX(Sheet6!M$1:M1471)+1)</f>
        <v>-</v>
      </c>
    </row>
    <row r="1473" spans="1:13" ht="16" x14ac:dyDescent="0.2">
      <c r="A1473" s="16" t="str">
        <f>IFERROR(INDEX(Sheet1!F:F,MATCH(ROWS($1:1472),$L:$L,0)),"")</f>
        <v>successful</v>
      </c>
      <c r="B1473" s="15">
        <f>IFERROR(INDEX(Sheet1!L:L,MATCH(ROWS($1:1472),$L:$L,0)),"")</f>
        <v>9</v>
      </c>
      <c r="D1473" s="17" t="str">
        <f>IFERROR(INDEX(Sheet1!F:F,MATCH(ROWS($1:1472),$M:$M,0)),"")</f>
        <v>failed</v>
      </c>
      <c r="E1473">
        <f>IFERROR(INDEX(Sheet1!L:L,MATCH(ROWS($1:1472),$M:$M,0)),"")</f>
        <v>7</v>
      </c>
      <c r="L1473">
        <f>IF(ISNA(MATCH(Sheet1!F1473,{"successful"},0)),"-",MAX(Sheet6!L$1:L1472)+1)</f>
        <v>651</v>
      </c>
      <c r="M1473" t="str">
        <f>IF(ISNA(MATCH(Sheet1!F1473,{"failed","canceled"},0)),"-",MAX(Sheet6!M$1:M1472)+1)</f>
        <v>-</v>
      </c>
    </row>
    <row r="1474" spans="1:13" ht="16" x14ac:dyDescent="0.2">
      <c r="A1474" s="16" t="str">
        <f>IFERROR(INDEX(Sheet1!F:F,MATCH(ROWS($1:1473),$L:$L,0)),"")</f>
        <v>successful</v>
      </c>
      <c r="B1474" s="15">
        <f>IFERROR(INDEX(Sheet1!L:L,MATCH(ROWS($1:1473),$L:$L,0)),"")</f>
        <v>38</v>
      </c>
      <c r="D1474" s="17" t="str">
        <f>IFERROR(INDEX(Sheet1!F:F,MATCH(ROWS($1:1473),$M:$M,0)),"")</f>
        <v>failed</v>
      </c>
      <c r="E1474">
        <f>IFERROR(INDEX(Sheet1!L:L,MATCH(ROWS($1:1473),$M:$M,0)),"")</f>
        <v>3</v>
      </c>
      <c r="L1474">
        <f>IF(ISNA(MATCH(Sheet1!F1474,{"successful"},0)),"-",MAX(Sheet6!L$1:L1473)+1)</f>
        <v>652</v>
      </c>
      <c r="M1474" t="str">
        <f>IF(ISNA(MATCH(Sheet1!F1474,{"failed","canceled"},0)),"-",MAX(Sheet6!M$1:M1473)+1)</f>
        <v>-</v>
      </c>
    </row>
    <row r="1475" spans="1:13" ht="16" x14ac:dyDescent="0.2">
      <c r="A1475" s="16" t="str">
        <f>IFERROR(INDEX(Sheet1!F:F,MATCH(ROWS($1:1474),$L:$L,0)),"")</f>
        <v>successful</v>
      </c>
      <c r="B1475" s="15">
        <f>IFERROR(INDEX(Sheet1!L:L,MATCH(ROWS($1:1474),$L:$L,0)),"")</f>
        <v>54</v>
      </c>
      <c r="D1475" s="17" t="str">
        <f>IFERROR(INDEX(Sheet1!F:F,MATCH(ROWS($1:1474),$M:$M,0)),"")</f>
        <v>failed</v>
      </c>
      <c r="E1475">
        <f>IFERROR(INDEX(Sheet1!L:L,MATCH(ROWS($1:1474),$M:$M,0)),"")</f>
        <v>20</v>
      </c>
      <c r="L1475">
        <f>IF(ISNA(MATCH(Sheet1!F1475,{"successful"},0)),"-",MAX(Sheet6!L$1:L1474)+1)</f>
        <v>653</v>
      </c>
      <c r="M1475" t="str">
        <f>IF(ISNA(MATCH(Sheet1!F1475,{"failed","canceled"},0)),"-",MAX(Sheet6!M$1:M1474)+1)</f>
        <v>-</v>
      </c>
    </row>
    <row r="1476" spans="1:13" ht="16" x14ac:dyDescent="0.2">
      <c r="A1476" s="16" t="str">
        <f>IFERROR(INDEX(Sheet1!F:F,MATCH(ROWS($1:1475),$L:$L,0)),"")</f>
        <v>successful</v>
      </c>
      <c r="B1476" s="15">
        <f>IFERROR(INDEX(Sheet1!L:L,MATCH(ROWS($1:1475),$L:$L,0)),"")</f>
        <v>37</v>
      </c>
      <c r="D1476" s="17" t="str">
        <f>IFERROR(INDEX(Sheet1!F:F,MATCH(ROWS($1:1475),$M:$M,0)),"")</f>
        <v>failed</v>
      </c>
      <c r="E1476">
        <f>IFERROR(INDEX(Sheet1!L:L,MATCH(ROWS($1:1475),$M:$M,0)),"")</f>
        <v>50</v>
      </c>
      <c r="L1476">
        <f>IF(ISNA(MATCH(Sheet1!F1476,{"successful"},0)),"-",MAX(Sheet6!L$1:L1475)+1)</f>
        <v>654</v>
      </c>
      <c r="M1476" t="str">
        <f>IF(ISNA(MATCH(Sheet1!F1476,{"failed","canceled"},0)),"-",MAX(Sheet6!M$1:M1475)+1)</f>
        <v>-</v>
      </c>
    </row>
    <row r="1477" spans="1:13" ht="16" x14ac:dyDescent="0.2">
      <c r="A1477" s="16" t="str">
        <f>IFERROR(INDEX(Sheet1!F:F,MATCH(ROWS($1:1476),$L:$L,0)),"")</f>
        <v>successful</v>
      </c>
      <c r="B1477" s="15">
        <f>IFERROR(INDEX(Sheet1!L:L,MATCH(ROWS($1:1476),$L:$L,0)),"")</f>
        <v>39</v>
      </c>
      <c r="D1477" s="17" t="str">
        <f>IFERROR(INDEX(Sheet1!F:F,MATCH(ROWS($1:1476),$M:$M,0)),"")</f>
        <v>failed</v>
      </c>
      <c r="E1477">
        <f>IFERROR(INDEX(Sheet1!L:L,MATCH(ROWS($1:1476),$M:$M,0)),"")</f>
        <v>2</v>
      </c>
      <c r="L1477">
        <f>IF(ISNA(MATCH(Sheet1!F1477,{"successful"},0)),"-",MAX(Sheet6!L$1:L1476)+1)</f>
        <v>655</v>
      </c>
      <c r="M1477" t="str">
        <f>IF(ISNA(MATCH(Sheet1!F1477,{"failed","canceled"},0)),"-",MAX(Sheet6!M$1:M1476)+1)</f>
        <v>-</v>
      </c>
    </row>
    <row r="1478" spans="1:13" ht="16" x14ac:dyDescent="0.2">
      <c r="A1478" s="16" t="str">
        <f>IFERROR(INDEX(Sheet1!F:F,MATCH(ROWS($1:1477),$L:$L,0)),"")</f>
        <v>successful</v>
      </c>
      <c r="B1478" s="15">
        <f>IFERROR(INDEX(Sheet1!L:L,MATCH(ROWS($1:1477),$L:$L,0)),"")</f>
        <v>34</v>
      </c>
      <c r="D1478" s="17" t="str">
        <f>IFERROR(INDEX(Sheet1!F:F,MATCH(ROWS($1:1477),$M:$M,0)),"")</f>
        <v>failed</v>
      </c>
      <c r="E1478">
        <f>IFERROR(INDEX(Sheet1!L:L,MATCH(ROWS($1:1477),$M:$M,0)),"")</f>
        <v>3</v>
      </c>
      <c r="L1478">
        <f>IF(ISNA(MATCH(Sheet1!F1478,{"successful"},0)),"-",MAX(Sheet6!L$1:L1477)+1)</f>
        <v>656</v>
      </c>
      <c r="M1478" t="str">
        <f>IF(ISNA(MATCH(Sheet1!F1478,{"failed","canceled"},0)),"-",MAX(Sheet6!M$1:M1477)+1)</f>
        <v>-</v>
      </c>
    </row>
    <row r="1479" spans="1:13" ht="16" x14ac:dyDescent="0.2">
      <c r="A1479" s="16" t="str">
        <f>IFERROR(INDEX(Sheet1!F:F,MATCH(ROWS($1:1478),$L:$L,0)),"")</f>
        <v>successful</v>
      </c>
      <c r="B1479" s="15">
        <f>IFERROR(INDEX(Sheet1!L:L,MATCH(ROWS($1:1478),$L:$L,0)),"")</f>
        <v>55</v>
      </c>
      <c r="D1479" s="17" t="str">
        <f>IFERROR(INDEX(Sheet1!F:F,MATCH(ROWS($1:1478),$M:$M,0)),"")</f>
        <v>failed</v>
      </c>
      <c r="E1479">
        <f>IFERROR(INDEX(Sheet1!L:L,MATCH(ROWS($1:1478),$M:$M,0)),"")</f>
        <v>27</v>
      </c>
      <c r="L1479">
        <f>IF(ISNA(MATCH(Sheet1!F1479,{"successful"},0)),"-",MAX(Sheet6!L$1:L1478)+1)</f>
        <v>657</v>
      </c>
      <c r="M1479" t="str">
        <f>IF(ISNA(MATCH(Sheet1!F1479,{"failed","canceled"},0)),"-",MAX(Sheet6!M$1:M1478)+1)</f>
        <v>-</v>
      </c>
    </row>
    <row r="1480" spans="1:13" ht="16" x14ac:dyDescent="0.2">
      <c r="A1480" s="16" t="str">
        <f>IFERROR(INDEX(Sheet1!F:F,MATCH(ROWS($1:1479),$L:$L,0)),"")</f>
        <v>successful</v>
      </c>
      <c r="B1480" s="15">
        <f>IFERROR(INDEX(Sheet1!L:L,MATCH(ROWS($1:1479),$L:$L,0)),"")</f>
        <v>32</v>
      </c>
      <c r="D1480" s="17" t="str">
        <f>IFERROR(INDEX(Sheet1!F:F,MATCH(ROWS($1:1479),$M:$M,0)),"")</f>
        <v>failed</v>
      </c>
      <c r="E1480">
        <f>IFERROR(INDEX(Sheet1!L:L,MATCH(ROWS($1:1479),$M:$M,0)),"")</f>
        <v>7</v>
      </c>
      <c r="L1480">
        <f>IF(ISNA(MATCH(Sheet1!F1480,{"successful"},0)),"-",MAX(Sheet6!L$1:L1479)+1)</f>
        <v>658</v>
      </c>
      <c r="M1480" t="str">
        <f>IF(ISNA(MATCH(Sheet1!F1480,{"failed","canceled"},0)),"-",MAX(Sheet6!M$1:M1479)+1)</f>
        <v>-</v>
      </c>
    </row>
    <row r="1481" spans="1:13" ht="16" x14ac:dyDescent="0.2">
      <c r="A1481" s="16" t="str">
        <f>IFERROR(INDEX(Sheet1!F:F,MATCH(ROWS($1:1480),$L:$L,0)),"")</f>
        <v>successful</v>
      </c>
      <c r="B1481" s="15">
        <f>IFERROR(INDEX(Sheet1!L:L,MATCH(ROWS($1:1480),$L:$L,0)),"")</f>
        <v>25</v>
      </c>
      <c r="D1481" s="17" t="str">
        <f>IFERROR(INDEX(Sheet1!F:F,MATCH(ROWS($1:1480),$M:$M,0)),"")</f>
        <v>failed</v>
      </c>
      <c r="E1481">
        <f>IFERROR(INDEX(Sheet1!L:L,MATCH(ROWS($1:1480),$M:$M,0)),"")</f>
        <v>5</v>
      </c>
      <c r="L1481">
        <f>IF(ISNA(MATCH(Sheet1!F1481,{"successful"},0)),"-",MAX(Sheet6!L$1:L1480)+1)</f>
        <v>659</v>
      </c>
      <c r="M1481" t="str">
        <f>IF(ISNA(MATCH(Sheet1!F1481,{"failed","canceled"},0)),"-",MAX(Sheet6!M$1:M1480)+1)</f>
        <v>-</v>
      </c>
    </row>
    <row r="1482" spans="1:13" ht="16" x14ac:dyDescent="0.2">
      <c r="A1482" s="16" t="str">
        <f>IFERROR(INDEX(Sheet1!F:F,MATCH(ROWS($1:1481),$L:$L,0)),"")</f>
        <v>successful</v>
      </c>
      <c r="B1482" s="15">
        <f>IFERROR(INDEX(Sheet1!L:L,MATCH(ROWS($1:1481),$L:$L,0)),"")</f>
        <v>33</v>
      </c>
      <c r="D1482" s="17" t="str">
        <f>IFERROR(INDEX(Sheet1!F:F,MATCH(ROWS($1:1481),$M:$M,0)),"")</f>
        <v>failed</v>
      </c>
      <c r="E1482">
        <f>IFERROR(INDEX(Sheet1!L:L,MATCH(ROWS($1:1481),$M:$M,0)),"")</f>
        <v>0</v>
      </c>
      <c r="L1482">
        <f>IF(ISNA(MATCH(Sheet1!F1482,{"successful"},0)),"-",MAX(Sheet6!L$1:L1481)+1)</f>
        <v>660</v>
      </c>
      <c r="M1482" t="str">
        <f>IF(ISNA(MATCH(Sheet1!F1482,{"failed","canceled"},0)),"-",MAX(Sheet6!M$1:M1481)+1)</f>
        <v>-</v>
      </c>
    </row>
    <row r="1483" spans="1:13" ht="16" x14ac:dyDescent="0.2">
      <c r="A1483" s="16" t="str">
        <f>IFERROR(INDEX(Sheet1!F:F,MATCH(ROWS($1:1482),$L:$L,0)),"")</f>
        <v>successful</v>
      </c>
      <c r="B1483" s="15">
        <f>IFERROR(INDEX(Sheet1!L:L,MATCH(ROWS($1:1482),$L:$L,0)),"")</f>
        <v>108</v>
      </c>
      <c r="D1483" s="17" t="str">
        <f>IFERROR(INDEX(Sheet1!F:F,MATCH(ROWS($1:1482),$M:$M,0)),"")</f>
        <v>failed</v>
      </c>
      <c r="E1483">
        <f>IFERROR(INDEX(Sheet1!L:L,MATCH(ROWS($1:1482),$M:$M,0)),"")</f>
        <v>3</v>
      </c>
      <c r="L1483" t="str">
        <f>IF(ISNA(MATCH(Sheet1!F1483,{"successful"},0)),"-",MAX(Sheet6!L$1:L1482)+1)</f>
        <v>-</v>
      </c>
      <c r="M1483">
        <f>IF(ISNA(MATCH(Sheet1!F1483,{"failed","canceled"},0)),"-",MAX(Sheet6!M$1:M1482)+1)</f>
        <v>822</v>
      </c>
    </row>
    <row r="1484" spans="1:13" ht="16" x14ac:dyDescent="0.2">
      <c r="A1484" s="16" t="str">
        <f>IFERROR(INDEX(Sheet1!F:F,MATCH(ROWS($1:1483),$L:$L,0)),"")</f>
        <v>successful</v>
      </c>
      <c r="B1484" s="15">
        <f>IFERROR(INDEX(Sheet1!L:L,MATCH(ROWS($1:1483),$L:$L,0)),"")</f>
        <v>20</v>
      </c>
      <c r="D1484" s="17" t="str">
        <f>IFERROR(INDEX(Sheet1!F:F,MATCH(ROWS($1:1483),$M:$M,0)),"")</f>
        <v>failed</v>
      </c>
      <c r="E1484">
        <f>IFERROR(INDEX(Sheet1!L:L,MATCH(ROWS($1:1483),$M:$M,0)),"")</f>
        <v>6</v>
      </c>
      <c r="L1484" t="str">
        <f>IF(ISNA(MATCH(Sheet1!F1484,{"successful"},0)),"-",MAX(Sheet6!L$1:L1483)+1)</f>
        <v>-</v>
      </c>
      <c r="M1484">
        <f>IF(ISNA(MATCH(Sheet1!F1484,{"failed","canceled"},0)),"-",MAX(Sheet6!M$1:M1483)+1)</f>
        <v>823</v>
      </c>
    </row>
    <row r="1485" spans="1:13" ht="16" x14ac:dyDescent="0.2">
      <c r="A1485" s="16" t="str">
        <f>IFERROR(INDEX(Sheet1!F:F,MATCH(ROWS($1:1484),$L:$L,0)),"")</f>
        <v>successful</v>
      </c>
      <c r="B1485" s="15">
        <f>IFERROR(INDEX(Sheet1!L:L,MATCH(ROWS($1:1484),$L:$L,0)),"")</f>
        <v>98</v>
      </c>
      <c r="D1485" s="17" t="str">
        <f>IFERROR(INDEX(Sheet1!F:F,MATCH(ROWS($1:1484),$M:$M,0)),"")</f>
        <v>failed</v>
      </c>
      <c r="E1485">
        <f>IFERROR(INDEX(Sheet1!L:L,MATCH(ROWS($1:1484),$M:$M,0)),"")</f>
        <v>9</v>
      </c>
      <c r="L1485" t="str">
        <f>IF(ISNA(MATCH(Sheet1!F1485,{"successful"},0)),"-",MAX(Sheet6!L$1:L1484)+1)</f>
        <v>-</v>
      </c>
      <c r="M1485">
        <f>IF(ISNA(MATCH(Sheet1!F1485,{"failed","canceled"},0)),"-",MAX(Sheet6!M$1:M1484)+1)</f>
        <v>824</v>
      </c>
    </row>
    <row r="1486" spans="1:13" ht="16" x14ac:dyDescent="0.2">
      <c r="A1486" s="16" t="str">
        <f>IFERROR(INDEX(Sheet1!F:F,MATCH(ROWS($1:1485),$L:$L,0)),"")</f>
        <v>successful</v>
      </c>
      <c r="B1486" s="15">
        <f>IFERROR(INDEX(Sheet1!L:L,MATCH(ROWS($1:1485),$L:$L,0)),"")</f>
        <v>196</v>
      </c>
      <c r="D1486" s="17" t="str">
        <f>IFERROR(INDEX(Sheet1!F:F,MATCH(ROWS($1:1485),$M:$M,0)),"")</f>
        <v>failed</v>
      </c>
      <c r="E1486">
        <f>IFERROR(INDEX(Sheet1!L:L,MATCH(ROWS($1:1485),$M:$M,0)),"")</f>
        <v>3</v>
      </c>
      <c r="L1486" t="str">
        <f>IF(ISNA(MATCH(Sheet1!F1486,{"successful"},0)),"-",MAX(Sheet6!L$1:L1485)+1)</f>
        <v>-</v>
      </c>
      <c r="M1486">
        <f>IF(ISNA(MATCH(Sheet1!F1486,{"failed","canceled"},0)),"-",MAX(Sheet6!M$1:M1485)+1)</f>
        <v>825</v>
      </c>
    </row>
    <row r="1487" spans="1:13" ht="16" x14ac:dyDescent="0.2">
      <c r="A1487" s="16" t="str">
        <f>IFERROR(INDEX(Sheet1!F:F,MATCH(ROWS($1:1486),$L:$L,0)),"")</f>
        <v>successful</v>
      </c>
      <c r="B1487" s="15">
        <f>IFERROR(INDEX(Sheet1!L:L,MATCH(ROWS($1:1486),$L:$L,0)),"")</f>
        <v>39</v>
      </c>
      <c r="D1487" s="17" t="str">
        <f>IFERROR(INDEX(Sheet1!F:F,MATCH(ROWS($1:1486),$M:$M,0)),"")</f>
        <v>failed</v>
      </c>
      <c r="E1487">
        <f>IFERROR(INDEX(Sheet1!L:L,MATCH(ROWS($1:1486),$M:$M,0)),"")</f>
        <v>2</v>
      </c>
      <c r="L1487" t="str">
        <f>IF(ISNA(MATCH(Sheet1!F1487,{"successful"},0)),"-",MAX(Sheet6!L$1:L1486)+1)</f>
        <v>-</v>
      </c>
      <c r="M1487">
        <f>IF(ISNA(MATCH(Sheet1!F1487,{"failed","canceled"},0)),"-",MAX(Sheet6!M$1:M1486)+1)</f>
        <v>826</v>
      </c>
    </row>
    <row r="1488" spans="1:13" ht="16" x14ac:dyDescent="0.2">
      <c r="A1488" s="16" t="str">
        <f>IFERROR(INDEX(Sheet1!F:F,MATCH(ROWS($1:1487),$L:$L,0)),"")</f>
        <v>successful</v>
      </c>
      <c r="B1488" s="15">
        <f>IFERROR(INDEX(Sheet1!L:L,MATCH(ROWS($1:1487),$L:$L,0)),"")</f>
        <v>128</v>
      </c>
      <c r="D1488" s="17" t="str">
        <f>IFERROR(INDEX(Sheet1!F:F,MATCH(ROWS($1:1487),$M:$M,0)),"")</f>
        <v>failed</v>
      </c>
      <c r="E1488">
        <f>IFERROR(INDEX(Sheet1!L:L,MATCH(ROWS($1:1487),$M:$M,0)),"")</f>
        <v>3</v>
      </c>
      <c r="L1488" t="str">
        <f>IF(ISNA(MATCH(Sheet1!F1488,{"successful"},0)),"-",MAX(Sheet6!L$1:L1487)+1)</f>
        <v>-</v>
      </c>
      <c r="M1488">
        <f>IF(ISNA(MATCH(Sheet1!F1488,{"failed","canceled"},0)),"-",MAX(Sheet6!M$1:M1487)+1)</f>
        <v>827</v>
      </c>
    </row>
    <row r="1489" spans="1:13" ht="16" x14ac:dyDescent="0.2">
      <c r="A1489" s="16" t="str">
        <f>IFERROR(INDEX(Sheet1!F:F,MATCH(ROWS($1:1488),$L:$L,0)),"")</f>
        <v>successful</v>
      </c>
      <c r="B1489" s="15">
        <f>IFERROR(INDEX(Sheet1!L:L,MATCH(ROWS($1:1488),$L:$L,0)),"")</f>
        <v>71</v>
      </c>
      <c r="D1489" s="17" t="str">
        <f>IFERROR(INDEX(Sheet1!F:F,MATCH(ROWS($1:1488),$M:$M,0)),"")</f>
        <v>failed</v>
      </c>
      <c r="E1489">
        <f>IFERROR(INDEX(Sheet1!L:L,MATCH(ROWS($1:1488),$M:$M,0)),"")</f>
        <v>45</v>
      </c>
      <c r="L1489" t="str">
        <f>IF(ISNA(MATCH(Sheet1!F1489,{"successful"},0)),"-",MAX(Sheet6!L$1:L1488)+1)</f>
        <v>-</v>
      </c>
      <c r="M1489">
        <f>IF(ISNA(MATCH(Sheet1!F1489,{"failed","canceled"},0)),"-",MAX(Sheet6!M$1:M1488)+1)</f>
        <v>828</v>
      </c>
    </row>
    <row r="1490" spans="1:13" ht="16" x14ac:dyDescent="0.2">
      <c r="A1490" s="16" t="str">
        <f>IFERROR(INDEX(Sheet1!F:F,MATCH(ROWS($1:1489),$L:$L,0)),"")</f>
        <v>successful</v>
      </c>
      <c r="B1490" s="15">
        <f>IFERROR(INDEX(Sheet1!L:L,MATCH(ROWS($1:1489),$L:$L,0)),"")</f>
        <v>47</v>
      </c>
      <c r="D1490" s="17" t="str">
        <f>IFERROR(INDEX(Sheet1!F:F,MATCH(ROWS($1:1489),$M:$M,0)),"")</f>
        <v>failed</v>
      </c>
      <c r="E1490">
        <f>IFERROR(INDEX(Sheet1!L:L,MATCH(ROWS($1:1489),$M:$M,0)),"")</f>
        <v>9</v>
      </c>
      <c r="L1490" t="str">
        <f>IF(ISNA(MATCH(Sheet1!F1490,{"successful"},0)),"-",MAX(Sheet6!L$1:L1489)+1)</f>
        <v>-</v>
      </c>
      <c r="M1490">
        <f>IF(ISNA(MATCH(Sheet1!F1490,{"failed","canceled"},0)),"-",MAX(Sheet6!M$1:M1489)+1)</f>
        <v>829</v>
      </c>
    </row>
    <row r="1491" spans="1:13" ht="16" x14ac:dyDescent="0.2">
      <c r="A1491" s="16" t="str">
        <f>IFERROR(INDEX(Sheet1!F:F,MATCH(ROWS($1:1490),$L:$L,0)),"")</f>
        <v>successful</v>
      </c>
      <c r="B1491" s="15">
        <f>IFERROR(INDEX(Sheet1!L:L,MATCH(ROWS($1:1490),$L:$L,0)),"")</f>
        <v>17</v>
      </c>
      <c r="D1491" s="17" t="str">
        <f>IFERROR(INDEX(Sheet1!F:F,MATCH(ROWS($1:1490),$M:$M,0)),"")</f>
        <v>failed</v>
      </c>
      <c r="E1491">
        <f>IFERROR(INDEX(Sheet1!L:L,MATCH(ROWS($1:1490),$M:$M,0)),"")</f>
        <v>9</v>
      </c>
      <c r="L1491" t="str">
        <f>IF(ISNA(MATCH(Sheet1!F1491,{"successful"},0)),"-",MAX(Sheet6!L$1:L1490)+1)</f>
        <v>-</v>
      </c>
      <c r="M1491">
        <f>IF(ISNA(MATCH(Sheet1!F1491,{"failed","canceled"},0)),"-",MAX(Sheet6!M$1:M1490)+1)</f>
        <v>830</v>
      </c>
    </row>
    <row r="1492" spans="1:13" ht="16" x14ac:dyDescent="0.2">
      <c r="A1492" s="16" t="str">
        <f>IFERROR(INDEX(Sheet1!F:F,MATCH(ROWS($1:1491),$L:$L,0)),"")</f>
        <v>successful</v>
      </c>
      <c r="B1492" s="15">
        <f>IFERROR(INDEX(Sheet1!L:L,MATCH(ROWS($1:1491),$L:$L,0)),"")</f>
        <v>91</v>
      </c>
      <c r="D1492" s="17" t="str">
        <f>IFERROR(INDEX(Sheet1!F:F,MATCH(ROWS($1:1491),$M:$M,0)),"")</f>
        <v>failed</v>
      </c>
      <c r="E1492">
        <f>IFERROR(INDEX(Sheet1!L:L,MATCH(ROWS($1:1491),$M:$M,0)),"")</f>
        <v>21</v>
      </c>
      <c r="L1492" t="str">
        <f>IF(ISNA(MATCH(Sheet1!F1492,{"successful"},0)),"-",MAX(Sheet6!L$1:L1491)+1)</f>
        <v>-</v>
      </c>
      <c r="M1492">
        <f>IF(ISNA(MATCH(Sheet1!F1492,{"failed","canceled"},0)),"-",MAX(Sheet6!M$1:M1491)+1)</f>
        <v>831</v>
      </c>
    </row>
    <row r="1493" spans="1:13" ht="16" x14ac:dyDescent="0.2">
      <c r="A1493" s="16" t="str">
        <f>IFERROR(INDEX(Sheet1!F:F,MATCH(ROWS($1:1492),$L:$L,0)),"")</f>
        <v>successful</v>
      </c>
      <c r="B1493" s="15">
        <f>IFERROR(INDEX(Sheet1!L:L,MATCH(ROWS($1:1492),$L:$L,0)),"")</f>
        <v>43</v>
      </c>
      <c r="D1493" s="17" t="str">
        <f>IFERROR(INDEX(Sheet1!F:F,MATCH(ROWS($1:1492),$M:$M,0)),"")</f>
        <v>failed</v>
      </c>
      <c r="E1493">
        <f>IFERROR(INDEX(Sheet1!L:L,MATCH(ROWS($1:1492),$M:$M,0)),"")</f>
        <v>17</v>
      </c>
      <c r="L1493" t="str">
        <f>IF(ISNA(MATCH(Sheet1!F1493,{"successful"},0)),"-",MAX(Sheet6!L$1:L1492)+1)</f>
        <v>-</v>
      </c>
      <c r="M1493">
        <f>IF(ISNA(MATCH(Sheet1!F1493,{"failed","canceled"},0)),"-",MAX(Sheet6!M$1:M1492)+1)</f>
        <v>832</v>
      </c>
    </row>
    <row r="1494" spans="1:13" ht="16" x14ac:dyDescent="0.2">
      <c r="A1494" s="16" t="str">
        <f>IFERROR(INDEX(Sheet1!F:F,MATCH(ROWS($1:1493),$L:$L,0)),"")</f>
        <v>successful</v>
      </c>
      <c r="B1494" s="15">
        <f>IFERROR(INDEX(Sheet1!L:L,MATCH(ROWS($1:1493),$L:$L,0)),"")</f>
        <v>17</v>
      </c>
      <c r="D1494" s="17" t="str">
        <f>IFERROR(INDEX(Sheet1!F:F,MATCH(ROWS($1:1493),$M:$M,0)),"")</f>
        <v>failed</v>
      </c>
      <c r="E1494">
        <f>IFERROR(INDEX(Sheet1!L:L,MATCH(ROWS($1:1493),$M:$M,0)),"")</f>
        <v>1</v>
      </c>
      <c r="L1494" t="str">
        <f>IF(ISNA(MATCH(Sheet1!F1494,{"successful"},0)),"-",MAX(Sheet6!L$1:L1493)+1)</f>
        <v>-</v>
      </c>
      <c r="M1494">
        <f>IF(ISNA(MATCH(Sheet1!F1494,{"failed","canceled"},0)),"-",MAX(Sheet6!M$1:M1493)+1)</f>
        <v>833</v>
      </c>
    </row>
    <row r="1495" spans="1:13" ht="16" x14ac:dyDescent="0.2">
      <c r="A1495" s="16" t="str">
        <f>IFERROR(INDEX(Sheet1!F:F,MATCH(ROWS($1:1494),$L:$L,0)),"")</f>
        <v>successful</v>
      </c>
      <c r="B1495" s="15">
        <f>IFERROR(INDEX(Sheet1!L:L,MATCH(ROWS($1:1494),$L:$L,0)),"")</f>
        <v>33</v>
      </c>
      <c r="D1495" s="17" t="str">
        <f>IFERROR(INDEX(Sheet1!F:F,MATCH(ROWS($1:1494),$M:$M,0)),"")</f>
        <v>failed</v>
      </c>
      <c r="E1495">
        <f>IFERROR(INDEX(Sheet1!L:L,MATCH(ROWS($1:1494),$M:$M,0)),"")</f>
        <v>1</v>
      </c>
      <c r="L1495" t="str">
        <f>IF(ISNA(MATCH(Sheet1!F1495,{"successful"},0)),"-",MAX(Sheet6!L$1:L1494)+1)</f>
        <v>-</v>
      </c>
      <c r="M1495">
        <f>IF(ISNA(MATCH(Sheet1!F1495,{"failed","canceled"},0)),"-",MAX(Sheet6!M$1:M1494)+1)</f>
        <v>834</v>
      </c>
    </row>
    <row r="1496" spans="1:13" ht="16" x14ac:dyDescent="0.2">
      <c r="A1496" s="16" t="str">
        <f>IFERROR(INDEX(Sheet1!F:F,MATCH(ROWS($1:1495),$L:$L,0)),"")</f>
        <v>successful</v>
      </c>
      <c r="B1496" s="15">
        <f>IFERROR(INDEX(Sheet1!L:L,MATCH(ROWS($1:1495),$L:$L,0)),"")</f>
        <v>87</v>
      </c>
      <c r="D1496" s="17" t="str">
        <f>IFERROR(INDEX(Sheet1!F:F,MATCH(ROWS($1:1495),$M:$M,0)),"")</f>
        <v>failed</v>
      </c>
      <c r="E1496">
        <f>IFERROR(INDEX(Sheet1!L:L,MATCH(ROWS($1:1495),$M:$M,0)),"")</f>
        <v>14</v>
      </c>
      <c r="L1496" t="str">
        <f>IF(ISNA(MATCH(Sheet1!F1496,{"successful"},0)),"-",MAX(Sheet6!L$1:L1495)+1)</f>
        <v>-</v>
      </c>
      <c r="M1496">
        <f>IF(ISNA(MATCH(Sheet1!F1496,{"failed","canceled"},0)),"-",MAX(Sheet6!M$1:M1495)+1)</f>
        <v>835</v>
      </c>
    </row>
    <row r="1497" spans="1:13" ht="16" x14ac:dyDescent="0.2">
      <c r="A1497" s="16" t="str">
        <f>IFERROR(INDEX(Sheet1!F:F,MATCH(ROWS($1:1496),$L:$L,0)),"")</f>
        <v>successful</v>
      </c>
      <c r="B1497" s="15">
        <f>IFERROR(INDEX(Sheet1!L:L,MATCH(ROWS($1:1496),$L:$L,0)),"")</f>
        <v>113</v>
      </c>
      <c r="D1497" s="17" t="str">
        <f>IFERROR(INDEX(Sheet1!F:F,MATCH(ROWS($1:1496),$M:$M,0)),"")</f>
        <v>failed</v>
      </c>
      <c r="E1497">
        <f>IFERROR(INDEX(Sheet1!L:L,MATCH(ROWS($1:1496),$M:$M,0)),"")</f>
        <v>42</v>
      </c>
      <c r="L1497" t="str">
        <f>IF(ISNA(MATCH(Sheet1!F1497,{"successful"},0)),"-",MAX(Sheet6!L$1:L1496)+1)</f>
        <v>-</v>
      </c>
      <c r="M1497">
        <f>IF(ISNA(MATCH(Sheet1!F1497,{"failed","canceled"},0)),"-",MAX(Sheet6!M$1:M1496)+1)</f>
        <v>836</v>
      </c>
    </row>
    <row r="1498" spans="1:13" ht="16" x14ac:dyDescent="0.2">
      <c r="A1498" s="16" t="str">
        <f>IFERROR(INDEX(Sheet1!F:F,MATCH(ROWS($1:1497),$L:$L,0)),"")</f>
        <v>successful</v>
      </c>
      <c r="B1498" s="15">
        <f>IFERROR(INDEX(Sheet1!L:L,MATCH(ROWS($1:1497),$L:$L,0)),"")</f>
        <v>14</v>
      </c>
      <c r="D1498" s="17" t="str">
        <f>IFERROR(INDEX(Sheet1!F:F,MATCH(ROWS($1:1497),$M:$M,0)),"")</f>
        <v>failed</v>
      </c>
      <c r="E1498">
        <f>IFERROR(INDEX(Sheet1!L:L,MATCH(ROWS($1:1497),$M:$M,0)),"")</f>
        <v>27</v>
      </c>
      <c r="L1498" t="str">
        <f>IF(ISNA(MATCH(Sheet1!F1498,{"successful"},0)),"-",MAX(Sheet6!L$1:L1497)+1)</f>
        <v>-</v>
      </c>
      <c r="M1498">
        <f>IF(ISNA(MATCH(Sheet1!F1498,{"failed","canceled"},0)),"-",MAX(Sheet6!M$1:M1497)+1)</f>
        <v>837</v>
      </c>
    </row>
    <row r="1499" spans="1:13" ht="16" x14ac:dyDescent="0.2">
      <c r="A1499" s="16" t="str">
        <f>IFERROR(INDEX(Sheet1!F:F,MATCH(ROWS($1:1498),$L:$L,0)),"")</f>
        <v>successful</v>
      </c>
      <c r="B1499" s="15">
        <f>IFERROR(INDEX(Sheet1!L:L,MATCH(ROWS($1:1498),$L:$L,0)),"")</f>
        <v>30</v>
      </c>
      <c r="D1499" s="17" t="str">
        <f>IFERROR(INDEX(Sheet1!F:F,MATCH(ROWS($1:1498),$M:$M,0)),"")</f>
        <v>failed</v>
      </c>
      <c r="E1499">
        <f>IFERROR(INDEX(Sheet1!L:L,MATCH(ROWS($1:1498),$M:$M,0)),"")</f>
        <v>5</v>
      </c>
      <c r="L1499" t="str">
        <f>IF(ISNA(MATCH(Sheet1!F1499,{"successful"},0)),"-",MAX(Sheet6!L$1:L1498)+1)</f>
        <v>-</v>
      </c>
      <c r="M1499">
        <f>IF(ISNA(MATCH(Sheet1!F1499,{"failed","canceled"},0)),"-",MAX(Sheet6!M$1:M1498)+1)</f>
        <v>838</v>
      </c>
    </row>
    <row r="1500" spans="1:13" ht="16" x14ac:dyDescent="0.2">
      <c r="A1500" s="16" t="str">
        <f>IFERROR(INDEX(Sheet1!F:F,MATCH(ROWS($1:1499),$L:$L,0)),"")</f>
        <v>successful</v>
      </c>
      <c r="B1500" s="15">
        <f>IFERROR(INDEX(Sheet1!L:L,MATCH(ROWS($1:1499),$L:$L,0)),"")</f>
        <v>16</v>
      </c>
      <c r="D1500" s="17" t="str">
        <f>IFERROR(INDEX(Sheet1!F:F,MATCH(ROWS($1:1499),$M:$M,0)),"")</f>
        <v>failed</v>
      </c>
      <c r="E1500">
        <f>IFERROR(INDEX(Sheet1!L:L,MATCH(ROWS($1:1499),$M:$M,0)),"")</f>
        <v>13</v>
      </c>
      <c r="L1500" t="str">
        <f>IF(ISNA(MATCH(Sheet1!F1500,{"successful"},0)),"-",MAX(Sheet6!L$1:L1499)+1)</f>
        <v>-</v>
      </c>
      <c r="M1500">
        <f>IF(ISNA(MATCH(Sheet1!F1500,{"failed","canceled"},0)),"-",MAX(Sheet6!M$1:M1499)+1)</f>
        <v>839</v>
      </c>
    </row>
    <row r="1501" spans="1:13" ht="16" x14ac:dyDescent="0.2">
      <c r="A1501" s="16" t="str">
        <f>IFERROR(INDEX(Sheet1!F:F,MATCH(ROWS($1:1500),$L:$L,0)),"")</f>
        <v>successful</v>
      </c>
      <c r="B1501" s="15">
        <f>IFERROR(INDEX(Sheet1!L:L,MATCH(ROWS($1:1500),$L:$L,0)),"")</f>
        <v>46</v>
      </c>
      <c r="D1501" s="17" t="str">
        <f>IFERROR(INDEX(Sheet1!F:F,MATCH(ROWS($1:1500),$M:$M,0)),"")</f>
        <v>failed</v>
      </c>
      <c r="E1501">
        <f>IFERROR(INDEX(Sheet1!L:L,MATCH(ROWS($1:1500),$M:$M,0)),"")</f>
        <v>12</v>
      </c>
      <c r="L1501" t="str">
        <f>IF(ISNA(MATCH(Sheet1!F1501,{"successful"},0)),"-",MAX(Sheet6!L$1:L1500)+1)</f>
        <v>-</v>
      </c>
      <c r="M1501">
        <f>IF(ISNA(MATCH(Sheet1!F1501,{"failed","canceled"},0)),"-",MAX(Sheet6!M$1:M1500)+1)</f>
        <v>840</v>
      </c>
    </row>
    <row r="1502" spans="1:13" ht="16" x14ac:dyDescent="0.2">
      <c r="A1502" s="16" t="str">
        <f>IFERROR(INDEX(Sheet1!F:F,MATCH(ROWS($1:1501),$L:$L,0)),"")</f>
        <v>successful</v>
      </c>
      <c r="B1502" s="15">
        <f>IFERROR(INDEX(Sheet1!L:L,MATCH(ROWS($1:1501),$L:$L,0)),"")</f>
        <v>24</v>
      </c>
      <c r="D1502" s="17" t="str">
        <f>IFERROR(INDEX(Sheet1!F:F,MATCH(ROWS($1:1501),$M:$M,0)),"")</f>
        <v>failed</v>
      </c>
      <c r="E1502">
        <f>IFERROR(INDEX(Sheet1!L:L,MATCH(ROWS($1:1501),$M:$M,0)),"")</f>
        <v>90</v>
      </c>
      <c r="L1502" t="str">
        <f>IF(ISNA(MATCH(Sheet1!F1502,{"successful"},0)),"-",MAX(Sheet6!L$1:L1501)+1)</f>
        <v>-</v>
      </c>
      <c r="M1502">
        <f>IF(ISNA(MATCH(Sheet1!F1502,{"failed","canceled"},0)),"-",MAX(Sheet6!M$1:M1501)+1)</f>
        <v>841</v>
      </c>
    </row>
    <row r="1503" spans="1:13" ht="16" x14ac:dyDescent="0.2">
      <c r="A1503" s="16" t="str">
        <f>IFERROR(INDEX(Sheet1!F:F,MATCH(ROWS($1:1502),$L:$L,0)),"")</f>
        <v>successful</v>
      </c>
      <c r="B1503" s="15">
        <f>IFERROR(INDEX(Sheet1!L:L,MATCH(ROWS($1:1502),$L:$L,0)),"")</f>
        <v>97</v>
      </c>
      <c r="D1503" s="17" t="str">
        <f>IFERROR(INDEX(Sheet1!F:F,MATCH(ROWS($1:1502),$M:$M,0)),"")</f>
        <v>failed</v>
      </c>
      <c r="E1503">
        <f>IFERROR(INDEX(Sheet1!L:L,MATCH(ROWS($1:1502),$M:$M,0)),"")</f>
        <v>2</v>
      </c>
      <c r="L1503">
        <f>IF(ISNA(MATCH(Sheet1!F1503,{"successful"},0)),"-",MAX(Sheet6!L$1:L1502)+1)</f>
        <v>661</v>
      </c>
      <c r="M1503" t="str">
        <f>IF(ISNA(MATCH(Sheet1!F1503,{"failed","canceled"},0)),"-",MAX(Sheet6!M$1:M1502)+1)</f>
        <v>-</v>
      </c>
    </row>
    <row r="1504" spans="1:13" ht="16" x14ac:dyDescent="0.2">
      <c r="A1504" s="16" t="str">
        <f>IFERROR(INDEX(Sheet1!F:F,MATCH(ROWS($1:1503),$L:$L,0)),"")</f>
        <v>successful</v>
      </c>
      <c r="B1504" s="15">
        <f>IFERROR(INDEX(Sheet1!L:L,MATCH(ROWS($1:1503),$L:$L,0)),"")</f>
        <v>59</v>
      </c>
      <c r="D1504" s="17" t="str">
        <f>IFERROR(INDEX(Sheet1!F:F,MATCH(ROWS($1:1503),$M:$M,0)),"")</f>
        <v>failed</v>
      </c>
      <c r="E1504">
        <f>IFERROR(INDEX(Sheet1!L:L,MATCH(ROWS($1:1503),$M:$M,0)),"")</f>
        <v>5</v>
      </c>
      <c r="L1504">
        <f>IF(ISNA(MATCH(Sheet1!F1504,{"successful"},0)),"-",MAX(Sheet6!L$1:L1503)+1)</f>
        <v>662</v>
      </c>
      <c r="M1504" t="str">
        <f>IF(ISNA(MATCH(Sheet1!F1504,{"failed","canceled"},0)),"-",MAX(Sheet6!M$1:M1503)+1)</f>
        <v>-</v>
      </c>
    </row>
    <row r="1505" spans="1:13" ht="16" x14ac:dyDescent="0.2">
      <c r="A1505" s="16" t="str">
        <f>IFERROR(INDEX(Sheet1!F:F,MATCH(ROWS($1:1504),$L:$L,0)),"")</f>
        <v>successful</v>
      </c>
      <c r="B1505" s="15">
        <f>IFERROR(INDEX(Sheet1!L:L,MATCH(ROWS($1:1504),$L:$L,0)),"")</f>
        <v>1095</v>
      </c>
      <c r="D1505" s="17" t="str">
        <f>IFERROR(INDEX(Sheet1!F:F,MATCH(ROWS($1:1504),$M:$M,0)),"")</f>
        <v>failed</v>
      </c>
      <c r="E1505">
        <f>IFERROR(INDEX(Sheet1!L:L,MATCH(ROWS($1:1504),$M:$M,0)),"")</f>
        <v>31</v>
      </c>
      <c r="L1505">
        <f>IF(ISNA(MATCH(Sheet1!F1505,{"successful"},0)),"-",MAX(Sheet6!L$1:L1504)+1)</f>
        <v>663</v>
      </c>
      <c r="M1505" t="str">
        <f>IF(ISNA(MATCH(Sheet1!F1505,{"failed","canceled"},0)),"-",MAX(Sheet6!M$1:M1504)+1)</f>
        <v>-</v>
      </c>
    </row>
    <row r="1506" spans="1:13" ht="16" x14ac:dyDescent="0.2">
      <c r="A1506" s="16" t="str">
        <f>IFERROR(INDEX(Sheet1!F:F,MATCH(ROWS($1:1505),$L:$L,0)),"")</f>
        <v>successful</v>
      </c>
      <c r="B1506" s="15">
        <f>IFERROR(INDEX(Sheet1!L:L,MATCH(ROWS($1:1505),$L:$L,0)),"")</f>
        <v>218</v>
      </c>
      <c r="D1506" s="17" t="str">
        <f>IFERROR(INDEX(Sheet1!F:F,MATCH(ROWS($1:1505),$M:$M,0)),"")</f>
        <v>failed</v>
      </c>
      <c r="E1506">
        <f>IFERROR(INDEX(Sheet1!L:L,MATCH(ROWS($1:1505),$M:$M,0)),"")</f>
        <v>4</v>
      </c>
      <c r="L1506">
        <f>IF(ISNA(MATCH(Sheet1!F1506,{"successful"},0)),"-",MAX(Sheet6!L$1:L1505)+1)</f>
        <v>664</v>
      </c>
      <c r="M1506" t="str">
        <f>IF(ISNA(MATCH(Sheet1!F1506,{"failed","canceled"},0)),"-",MAX(Sheet6!M$1:M1505)+1)</f>
        <v>-</v>
      </c>
    </row>
    <row r="1507" spans="1:13" ht="16" x14ac:dyDescent="0.2">
      <c r="A1507" s="16" t="str">
        <f>IFERROR(INDEX(Sheet1!F:F,MATCH(ROWS($1:1506),$L:$L,0)),"")</f>
        <v>successful</v>
      </c>
      <c r="B1507" s="15">
        <f>IFERROR(INDEX(Sheet1!L:L,MATCH(ROWS($1:1506),$L:$L,0)),"")</f>
        <v>111</v>
      </c>
      <c r="D1507" s="17" t="str">
        <f>IFERROR(INDEX(Sheet1!F:F,MATCH(ROWS($1:1506),$M:$M,0)),"")</f>
        <v>failed</v>
      </c>
      <c r="E1507">
        <f>IFERROR(INDEX(Sheet1!L:L,MATCH(ROWS($1:1506),$M:$M,0)),"")</f>
        <v>29</v>
      </c>
      <c r="L1507">
        <f>IF(ISNA(MATCH(Sheet1!F1507,{"successful"},0)),"-",MAX(Sheet6!L$1:L1506)+1)</f>
        <v>665</v>
      </c>
      <c r="M1507" t="str">
        <f>IF(ISNA(MATCH(Sheet1!F1507,{"failed","canceled"},0)),"-",MAX(Sheet6!M$1:M1506)+1)</f>
        <v>-</v>
      </c>
    </row>
    <row r="1508" spans="1:13" ht="16" x14ac:dyDescent="0.2">
      <c r="A1508" s="16" t="str">
        <f>IFERROR(INDEX(Sheet1!F:F,MATCH(ROWS($1:1507),$L:$L,0)),"")</f>
        <v>successful</v>
      </c>
      <c r="B1508" s="15">
        <f>IFERROR(INDEX(Sheet1!L:L,MATCH(ROWS($1:1507),$L:$L,0)),"")</f>
        <v>56</v>
      </c>
      <c r="D1508" s="17" t="str">
        <f>IFERROR(INDEX(Sheet1!F:F,MATCH(ROWS($1:1507),$M:$M,0)),"")</f>
        <v>failed</v>
      </c>
      <c r="E1508">
        <f>IFERROR(INDEX(Sheet1!L:L,MATCH(ROWS($1:1507),$M:$M,0)),"")</f>
        <v>2</v>
      </c>
      <c r="L1508">
        <f>IF(ISNA(MATCH(Sheet1!F1508,{"successful"},0)),"-",MAX(Sheet6!L$1:L1507)+1)</f>
        <v>666</v>
      </c>
      <c r="M1508" t="str">
        <f>IF(ISNA(MATCH(Sheet1!F1508,{"failed","canceled"},0)),"-",MAX(Sheet6!M$1:M1507)+1)</f>
        <v>-</v>
      </c>
    </row>
    <row r="1509" spans="1:13" ht="16" x14ac:dyDescent="0.2">
      <c r="A1509" s="16" t="str">
        <f>IFERROR(INDEX(Sheet1!F:F,MATCH(ROWS($1:1508),$L:$L,0)),"")</f>
        <v>successful</v>
      </c>
      <c r="B1509" s="15">
        <f>IFERROR(INDEX(Sheet1!L:L,MATCH(ROWS($1:1508),$L:$L,0)),"")</f>
        <v>265</v>
      </c>
      <c r="D1509" s="17" t="str">
        <f>IFERROR(INDEX(Sheet1!F:F,MATCH(ROWS($1:1508),$M:$M,0)),"")</f>
        <v>failed</v>
      </c>
      <c r="E1509">
        <f>IFERROR(INDEX(Sheet1!L:L,MATCH(ROWS($1:1508),$M:$M,0)),"")</f>
        <v>114</v>
      </c>
      <c r="L1509">
        <f>IF(ISNA(MATCH(Sheet1!F1509,{"successful"},0)),"-",MAX(Sheet6!L$1:L1508)+1)</f>
        <v>667</v>
      </c>
      <c r="M1509" t="str">
        <f>IF(ISNA(MATCH(Sheet1!F1509,{"failed","canceled"},0)),"-",MAX(Sheet6!M$1:M1508)+1)</f>
        <v>-</v>
      </c>
    </row>
    <row r="1510" spans="1:13" ht="16" x14ac:dyDescent="0.2">
      <c r="A1510" s="16" t="str">
        <f>IFERROR(INDEX(Sheet1!F:F,MATCH(ROWS($1:1509),$L:$L,0)),"")</f>
        <v>successful</v>
      </c>
      <c r="B1510" s="15">
        <f>IFERROR(INDEX(Sheet1!L:L,MATCH(ROWS($1:1509),$L:$L,0)),"")</f>
        <v>28</v>
      </c>
      <c r="D1510" s="17" t="str">
        <f>IFERROR(INDEX(Sheet1!F:F,MATCH(ROWS($1:1509),$M:$M,0)),"")</f>
        <v>failed</v>
      </c>
      <c r="E1510">
        <f>IFERROR(INDEX(Sheet1!L:L,MATCH(ROWS($1:1509),$M:$M,0)),"")</f>
        <v>1</v>
      </c>
      <c r="L1510">
        <f>IF(ISNA(MATCH(Sheet1!F1510,{"successful"},0)),"-",MAX(Sheet6!L$1:L1509)+1)</f>
        <v>668</v>
      </c>
      <c r="M1510" t="str">
        <f>IF(ISNA(MATCH(Sheet1!F1510,{"failed","canceled"},0)),"-",MAX(Sheet6!M$1:M1509)+1)</f>
        <v>-</v>
      </c>
    </row>
    <row r="1511" spans="1:13" ht="16" x14ac:dyDescent="0.2">
      <c r="A1511" s="16" t="str">
        <f>IFERROR(INDEX(Sheet1!F:F,MATCH(ROWS($1:1510),$L:$L,0)),"")</f>
        <v>successful</v>
      </c>
      <c r="B1511" s="15">
        <f>IFERROR(INDEX(Sheet1!L:L,MATCH(ROWS($1:1510),$L:$L,0)),"")</f>
        <v>364</v>
      </c>
      <c r="D1511" s="17" t="str">
        <f>IFERROR(INDEX(Sheet1!F:F,MATCH(ROWS($1:1510),$M:$M,0)),"")</f>
        <v>failed</v>
      </c>
      <c r="E1511">
        <f>IFERROR(INDEX(Sheet1!L:L,MATCH(ROWS($1:1510),$M:$M,0)),"")</f>
        <v>76</v>
      </c>
      <c r="L1511">
        <f>IF(ISNA(MATCH(Sheet1!F1511,{"successful"},0)),"-",MAX(Sheet6!L$1:L1510)+1)</f>
        <v>669</v>
      </c>
      <c r="M1511" t="str">
        <f>IF(ISNA(MATCH(Sheet1!F1511,{"failed","canceled"},0)),"-",MAX(Sheet6!M$1:M1510)+1)</f>
        <v>-</v>
      </c>
    </row>
    <row r="1512" spans="1:13" ht="16" x14ac:dyDescent="0.2">
      <c r="A1512" s="16" t="str">
        <f>IFERROR(INDEX(Sheet1!F:F,MATCH(ROWS($1:1511),$L:$L,0)),"")</f>
        <v>successful</v>
      </c>
      <c r="B1512" s="15">
        <f>IFERROR(INDEX(Sheet1!L:L,MATCH(ROWS($1:1511),$L:$L,0)),"")</f>
        <v>27</v>
      </c>
      <c r="D1512" s="17" t="str">
        <f>IFERROR(INDEX(Sheet1!F:F,MATCH(ROWS($1:1511),$M:$M,0)),"")</f>
        <v>failed</v>
      </c>
      <c r="E1512">
        <f>IFERROR(INDEX(Sheet1!L:L,MATCH(ROWS($1:1511),$M:$M,0)),"")</f>
        <v>9</v>
      </c>
      <c r="L1512">
        <f>IF(ISNA(MATCH(Sheet1!F1512,{"successful"},0)),"-",MAX(Sheet6!L$1:L1511)+1)</f>
        <v>670</v>
      </c>
      <c r="M1512" t="str">
        <f>IF(ISNA(MATCH(Sheet1!F1512,{"failed","canceled"},0)),"-",MAX(Sheet6!M$1:M1511)+1)</f>
        <v>-</v>
      </c>
    </row>
    <row r="1513" spans="1:13" ht="16" x14ac:dyDescent="0.2">
      <c r="A1513" s="16" t="str">
        <f>IFERROR(INDEX(Sheet1!F:F,MATCH(ROWS($1:1512),$L:$L,0)),"")</f>
        <v>successful</v>
      </c>
      <c r="B1513" s="15">
        <f>IFERROR(INDEX(Sheet1!L:L,MATCH(ROWS($1:1512),$L:$L,0)),"")</f>
        <v>93</v>
      </c>
      <c r="D1513" s="17" t="str">
        <f>IFERROR(INDEX(Sheet1!F:F,MATCH(ROWS($1:1512),$M:$M,0)),"")</f>
        <v>failed</v>
      </c>
      <c r="E1513">
        <f>IFERROR(INDEX(Sheet1!L:L,MATCH(ROWS($1:1512),$M:$M,0)),"")</f>
        <v>37</v>
      </c>
      <c r="L1513">
        <f>IF(ISNA(MATCH(Sheet1!F1513,{"successful"},0)),"-",MAX(Sheet6!L$1:L1512)+1)</f>
        <v>671</v>
      </c>
      <c r="M1513" t="str">
        <f>IF(ISNA(MATCH(Sheet1!F1513,{"failed","canceled"},0)),"-",MAX(Sheet6!M$1:M1512)+1)</f>
        <v>-</v>
      </c>
    </row>
    <row r="1514" spans="1:13" ht="16" x14ac:dyDescent="0.2">
      <c r="A1514" s="16" t="str">
        <f>IFERROR(INDEX(Sheet1!F:F,MATCH(ROWS($1:1513),$L:$L,0)),"")</f>
        <v>successful</v>
      </c>
      <c r="B1514" s="15">
        <f>IFERROR(INDEX(Sheet1!L:L,MATCH(ROWS($1:1513),$L:$L,0)),"")</f>
        <v>64</v>
      </c>
      <c r="D1514" s="17" t="str">
        <f>IFERROR(INDEX(Sheet1!F:F,MATCH(ROWS($1:1513),$M:$M,0)),"")</f>
        <v>failed</v>
      </c>
      <c r="E1514">
        <f>IFERROR(INDEX(Sheet1!L:L,MATCH(ROWS($1:1513),$M:$M,0)),"")</f>
        <v>0</v>
      </c>
      <c r="L1514">
        <f>IF(ISNA(MATCH(Sheet1!F1514,{"successful"},0)),"-",MAX(Sheet6!L$1:L1513)+1)</f>
        <v>672</v>
      </c>
      <c r="M1514" t="str">
        <f>IF(ISNA(MATCH(Sheet1!F1514,{"failed","canceled"},0)),"-",MAX(Sheet6!M$1:M1513)+1)</f>
        <v>-</v>
      </c>
    </row>
    <row r="1515" spans="1:13" ht="16" x14ac:dyDescent="0.2">
      <c r="A1515" s="16" t="str">
        <f>IFERROR(INDEX(Sheet1!F:F,MATCH(ROWS($1:1514),$L:$L,0)),"")</f>
        <v>successful</v>
      </c>
      <c r="B1515" s="15">
        <f>IFERROR(INDEX(Sheet1!L:L,MATCH(ROWS($1:1514),$L:$L,0)),"")</f>
        <v>22</v>
      </c>
      <c r="D1515" s="17" t="str">
        <f>IFERROR(INDEX(Sheet1!F:F,MATCH(ROWS($1:1514),$M:$M,0)),"")</f>
        <v>failed</v>
      </c>
      <c r="E1515">
        <f>IFERROR(INDEX(Sheet1!L:L,MATCH(ROWS($1:1514),$M:$M,0)),"")</f>
        <v>1</v>
      </c>
      <c r="L1515">
        <f>IF(ISNA(MATCH(Sheet1!F1515,{"successful"},0)),"-",MAX(Sheet6!L$1:L1514)+1)</f>
        <v>673</v>
      </c>
      <c r="M1515" t="str">
        <f>IF(ISNA(MATCH(Sheet1!F1515,{"failed","canceled"},0)),"-",MAX(Sheet6!M$1:M1514)+1)</f>
        <v>-</v>
      </c>
    </row>
    <row r="1516" spans="1:13" ht="16" x14ac:dyDescent="0.2">
      <c r="A1516" s="16" t="str">
        <f>IFERROR(INDEX(Sheet1!F:F,MATCH(ROWS($1:1515),$L:$L,0)),"")</f>
        <v>successful</v>
      </c>
      <c r="B1516" s="15">
        <f>IFERROR(INDEX(Sheet1!L:L,MATCH(ROWS($1:1515),$L:$L,0)),"")</f>
        <v>59</v>
      </c>
      <c r="D1516" s="17" t="str">
        <f>IFERROR(INDEX(Sheet1!F:F,MATCH(ROWS($1:1515),$M:$M,0)),"")</f>
        <v>failed</v>
      </c>
      <c r="E1516">
        <f>IFERROR(INDEX(Sheet1!L:L,MATCH(ROWS($1:1515),$M:$M,0)),"")</f>
        <v>10</v>
      </c>
      <c r="L1516">
        <f>IF(ISNA(MATCH(Sheet1!F1516,{"successful"},0)),"-",MAX(Sheet6!L$1:L1515)+1)</f>
        <v>674</v>
      </c>
      <c r="M1516" t="str">
        <f>IF(ISNA(MATCH(Sheet1!F1516,{"failed","canceled"},0)),"-",MAX(Sheet6!M$1:M1515)+1)</f>
        <v>-</v>
      </c>
    </row>
    <row r="1517" spans="1:13" ht="16" x14ac:dyDescent="0.2">
      <c r="A1517" s="16" t="str">
        <f>IFERROR(INDEX(Sheet1!F:F,MATCH(ROWS($1:1516),$L:$L,0)),"")</f>
        <v>successful</v>
      </c>
      <c r="B1517" s="15">
        <f>IFERROR(INDEX(Sheet1!L:L,MATCH(ROWS($1:1516),$L:$L,0)),"")</f>
        <v>249</v>
      </c>
      <c r="D1517" s="17" t="str">
        <f>IFERROR(INDEX(Sheet1!F:F,MATCH(ROWS($1:1516),$M:$M,0)),"")</f>
        <v>failed</v>
      </c>
      <c r="E1517">
        <f>IFERROR(INDEX(Sheet1!L:L,MATCH(ROWS($1:1516),$M:$M,0)),"")</f>
        <v>1</v>
      </c>
      <c r="L1517">
        <f>IF(ISNA(MATCH(Sheet1!F1517,{"successful"},0)),"-",MAX(Sheet6!L$1:L1516)+1)</f>
        <v>675</v>
      </c>
      <c r="M1517" t="str">
        <f>IF(ISNA(MATCH(Sheet1!F1517,{"failed","canceled"},0)),"-",MAX(Sheet6!M$1:M1516)+1)</f>
        <v>-</v>
      </c>
    </row>
    <row r="1518" spans="1:13" ht="16" x14ac:dyDescent="0.2">
      <c r="A1518" s="16" t="str">
        <f>IFERROR(INDEX(Sheet1!F:F,MATCH(ROWS($1:1517),$L:$L,0)),"")</f>
        <v>successful</v>
      </c>
      <c r="B1518" s="15">
        <f>IFERROR(INDEX(Sheet1!L:L,MATCH(ROWS($1:1517),$L:$L,0)),"")</f>
        <v>392</v>
      </c>
      <c r="D1518" s="17" t="str">
        <f>IFERROR(INDEX(Sheet1!F:F,MATCH(ROWS($1:1517),$M:$M,0)),"")</f>
        <v>failed</v>
      </c>
      <c r="E1518">
        <f>IFERROR(INDEX(Sheet1!L:L,MATCH(ROWS($1:1517),$M:$M,0)),"")</f>
        <v>2</v>
      </c>
      <c r="L1518">
        <f>IF(ISNA(MATCH(Sheet1!F1518,{"successful"},0)),"-",MAX(Sheet6!L$1:L1517)+1)</f>
        <v>676</v>
      </c>
      <c r="M1518" t="str">
        <f>IF(ISNA(MATCH(Sheet1!F1518,{"failed","canceled"},0)),"-",MAX(Sheet6!M$1:M1517)+1)</f>
        <v>-</v>
      </c>
    </row>
    <row r="1519" spans="1:13" ht="16" x14ac:dyDescent="0.2">
      <c r="A1519" s="16" t="str">
        <f>IFERROR(INDEX(Sheet1!F:F,MATCH(ROWS($1:1518),$L:$L,0)),"")</f>
        <v>successful</v>
      </c>
      <c r="B1519" s="15">
        <f>IFERROR(INDEX(Sheet1!L:L,MATCH(ROWS($1:1518),$L:$L,0)),"")</f>
        <v>115</v>
      </c>
      <c r="D1519" s="17" t="str">
        <f>IFERROR(INDEX(Sheet1!F:F,MATCH(ROWS($1:1518),$M:$M,0)),"")</f>
        <v>failed</v>
      </c>
      <c r="E1519">
        <f>IFERROR(INDEX(Sheet1!L:L,MATCH(ROWS($1:1518),$M:$M,0)),"")</f>
        <v>1</v>
      </c>
      <c r="L1519">
        <f>IF(ISNA(MATCH(Sheet1!F1519,{"successful"},0)),"-",MAX(Sheet6!L$1:L1518)+1)</f>
        <v>677</v>
      </c>
      <c r="M1519" t="str">
        <f>IF(ISNA(MATCH(Sheet1!F1519,{"failed","canceled"},0)),"-",MAX(Sheet6!M$1:M1518)+1)</f>
        <v>-</v>
      </c>
    </row>
    <row r="1520" spans="1:13" ht="16" x14ac:dyDescent="0.2">
      <c r="A1520" s="16" t="str">
        <f>IFERROR(INDEX(Sheet1!F:F,MATCH(ROWS($1:1519),$L:$L,0)),"")</f>
        <v>successful</v>
      </c>
      <c r="B1520" s="15">
        <f>IFERROR(INDEX(Sheet1!L:L,MATCH(ROWS($1:1519),$L:$L,0)),"")</f>
        <v>433</v>
      </c>
      <c r="D1520" s="17" t="str">
        <f>IFERROR(INDEX(Sheet1!F:F,MATCH(ROWS($1:1519),$M:$M,0)),"")</f>
        <v>failed</v>
      </c>
      <c r="E1520">
        <f>IFERROR(INDEX(Sheet1!L:L,MATCH(ROWS($1:1519),$M:$M,0)),"")</f>
        <v>10</v>
      </c>
      <c r="L1520">
        <f>IF(ISNA(MATCH(Sheet1!F1520,{"successful"},0)),"-",MAX(Sheet6!L$1:L1519)+1)</f>
        <v>678</v>
      </c>
      <c r="M1520" t="str">
        <f>IF(ISNA(MATCH(Sheet1!F1520,{"failed","canceled"},0)),"-",MAX(Sheet6!M$1:M1519)+1)</f>
        <v>-</v>
      </c>
    </row>
    <row r="1521" spans="1:13" ht="16" x14ac:dyDescent="0.2">
      <c r="A1521" s="16" t="str">
        <f>IFERROR(INDEX(Sheet1!F:F,MATCH(ROWS($1:1520),$L:$L,0)),"")</f>
        <v>successful</v>
      </c>
      <c r="B1521" s="15">
        <f>IFERROR(INDEX(Sheet1!L:L,MATCH(ROWS($1:1520),$L:$L,0)),"")</f>
        <v>20</v>
      </c>
      <c r="D1521" s="17" t="str">
        <f>IFERROR(INDEX(Sheet1!F:F,MATCH(ROWS($1:1520),$M:$M,0)),"")</f>
        <v>canceled</v>
      </c>
      <c r="E1521">
        <f>IFERROR(INDEX(Sheet1!L:L,MATCH(ROWS($1:1520),$M:$M,0)),"")</f>
        <v>1</v>
      </c>
      <c r="L1521">
        <f>IF(ISNA(MATCH(Sheet1!F1521,{"successful"},0)),"-",MAX(Sheet6!L$1:L1520)+1)</f>
        <v>679</v>
      </c>
      <c r="M1521" t="str">
        <f>IF(ISNA(MATCH(Sheet1!F1521,{"failed","canceled"},0)),"-",MAX(Sheet6!M$1:M1520)+1)</f>
        <v>-</v>
      </c>
    </row>
    <row r="1522" spans="1:13" ht="16" x14ac:dyDescent="0.2">
      <c r="A1522" s="16" t="str">
        <f>IFERROR(INDEX(Sheet1!F:F,MATCH(ROWS($1:1521),$L:$L,0)),"")</f>
        <v>successful</v>
      </c>
      <c r="B1522" s="15">
        <f>IFERROR(INDEX(Sheet1!L:L,MATCH(ROWS($1:1521),$L:$L,0)),"")</f>
        <v>8</v>
      </c>
      <c r="D1522" s="17" t="str">
        <f>IFERROR(INDEX(Sheet1!F:F,MATCH(ROWS($1:1521),$M:$M,0)),"")</f>
        <v>canceled</v>
      </c>
      <c r="E1522">
        <f>IFERROR(INDEX(Sheet1!L:L,MATCH(ROWS($1:1521),$M:$M,0)),"")</f>
        <v>2</v>
      </c>
      <c r="L1522">
        <f>IF(ISNA(MATCH(Sheet1!F1522,{"successful"},0)),"-",MAX(Sheet6!L$1:L1521)+1)</f>
        <v>680</v>
      </c>
      <c r="M1522" t="str">
        <f>IF(ISNA(MATCH(Sheet1!F1522,{"failed","canceled"},0)),"-",MAX(Sheet6!M$1:M1521)+1)</f>
        <v>-</v>
      </c>
    </row>
    <row r="1523" spans="1:13" ht="16" x14ac:dyDescent="0.2">
      <c r="A1523" s="16" t="str">
        <f>IFERROR(INDEX(Sheet1!F:F,MATCH(ROWS($1:1522),$L:$L,0)),"")</f>
        <v>successful</v>
      </c>
      <c r="B1523" s="15">
        <f>IFERROR(INDEX(Sheet1!L:L,MATCH(ROWS($1:1522),$L:$L,0)),"")</f>
        <v>175</v>
      </c>
      <c r="D1523" s="17" t="str">
        <f>IFERROR(INDEX(Sheet1!F:F,MATCH(ROWS($1:1522),$M:$M,0)),"")</f>
        <v>canceled</v>
      </c>
      <c r="E1523">
        <f>IFERROR(INDEX(Sheet1!L:L,MATCH(ROWS($1:1522),$M:$M,0)),"")</f>
        <v>348</v>
      </c>
      <c r="L1523">
        <f>IF(ISNA(MATCH(Sheet1!F1523,{"successful"},0)),"-",MAX(Sheet6!L$1:L1522)+1)</f>
        <v>681</v>
      </c>
      <c r="M1523" t="str">
        <f>IF(ISNA(MATCH(Sheet1!F1523,{"failed","canceled"},0)),"-",MAX(Sheet6!M$1:M1522)+1)</f>
        <v>-</v>
      </c>
    </row>
    <row r="1524" spans="1:13" ht="16" x14ac:dyDescent="0.2">
      <c r="A1524" s="16" t="str">
        <f>IFERROR(INDEX(Sheet1!F:F,MATCH(ROWS($1:1523),$L:$L,0)),"")</f>
        <v>successful</v>
      </c>
      <c r="B1524" s="15">
        <f>IFERROR(INDEX(Sheet1!L:L,MATCH(ROWS($1:1523),$L:$L,0)),"")</f>
        <v>104</v>
      </c>
      <c r="D1524" s="17" t="str">
        <f>IFERROR(INDEX(Sheet1!F:F,MATCH(ROWS($1:1523),$M:$M,0)),"")</f>
        <v>canceled</v>
      </c>
      <c r="E1524">
        <f>IFERROR(INDEX(Sheet1!L:L,MATCH(ROWS($1:1523),$M:$M,0)),"")</f>
        <v>4</v>
      </c>
      <c r="L1524">
        <f>IF(ISNA(MATCH(Sheet1!F1524,{"successful"},0)),"-",MAX(Sheet6!L$1:L1523)+1)</f>
        <v>682</v>
      </c>
      <c r="M1524" t="str">
        <f>IF(ISNA(MATCH(Sheet1!F1524,{"failed","canceled"},0)),"-",MAX(Sheet6!M$1:M1523)+1)</f>
        <v>-</v>
      </c>
    </row>
    <row r="1525" spans="1:13" ht="16" x14ac:dyDescent="0.2">
      <c r="A1525" s="16" t="str">
        <f>IFERROR(INDEX(Sheet1!F:F,MATCH(ROWS($1:1524),$L:$L,0)),"")</f>
        <v>successful</v>
      </c>
      <c r="B1525" s="15">
        <f>IFERROR(INDEX(Sheet1!L:L,MATCH(ROWS($1:1524),$L:$L,0)),"")</f>
        <v>17</v>
      </c>
      <c r="D1525" s="17" t="str">
        <f>IFERROR(INDEX(Sheet1!F:F,MATCH(ROWS($1:1524),$M:$M,0)),"")</f>
        <v>canceled</v>
      </c>
      <c r="E1525">
        <f>IFERROR(INDEX(Sheet1!L:L,MATCH(ROWS($1:1524),$M:$M,0)),"")</f>
        <v>0</v>
      </c>
      <c r="L1525">
        <f>IF(ISNA(MATCH(Sheet1!F1525,{"successful"},0)),"-",MAX(Sheet6!L$1:L1524)+1)</f>
        <v>683</v>
      </c>
      <c r="M1525" t="str">
        <f>IF(ISNA(MATCH(Sheet1!F1525,{"failed","canceled"},0)),"-",MAX(Sheet6!M$1:M1524)+1)</f>
        <v>-</v>
      </c>
    </row>
    <row r="1526" spans="1:13" ht="16" x14ac:dyDescent="0.2">
      <c r="A1526" s="16" t="str">
        <f>IFERROR(INDEX(Sheet1!F:F,MATCH(ROWS($1:1525),$L:$L,0)),"")</f>
        <v>successful</v>
      </c>
      <c r="B1526" s="15">
        <f>IFERROR(INDEX(Sheet1!L:L,MATCH(ROWS($1:1525),$L:$L,0)),"")</f>
        <v>277</v>
      </c>
      <c r="D1526" s="17" t="str">
        <f>IFERROR(INDEX(Sheet1!F:F,MATCH(ROWS($1:1525),$M:$M,0)),"")</f>
        <v>canceled</v>
      </c>
      <c r="E1526">
        <f>IFERROR(INDEX(Sheet1!L:L,MATCH(ROWS($1:1525),$M:$M,0)),"")</f>
        <v>17</v>
      </c>
      <c r="L1526">
        <f>IF(ISNA(MATCH(Sheet1!F1526,{"successful"},0)),"-",MAX(Sheet6!L$1:L1525)+1)</f>
        <v>684</v>
      </c>
      <c r="M1526" t="str">
        <f>IF(ISNA(MATCH(Sheet1!F1526,{"failed","canceled"},0)),"-",MAX(Sheet6!M$1:M1525)+1)</f>
        <v>-</v>
      </c>
    </row>
    <row r="1527" spans="1:13" ht="16" x14ac:dyDescent="0.2">
      <c r="A1527" s="16" t="str">
        <f>IFERROR(INDEX(Sheet1!F:F,MATCH(ROWS($1:1526),$L:$L,0)),"")</f>
        <v>successful</v>
      </c>
      <c r="B1527" s="15">
        <f>IFERROR(INDEX(Sheet1!L:L,MATCH(ROWS($1:1526),$L:$L,0)),"")</f>
        <v>118</v>
      </c>
      <c r="D1527" s="17" t="str">
        <f>IFERROR(INDEX(Sheet1!F:F,MATCH(ROWS($1:1526),$M:$M,0)),"")</f>
        <v>canceled</v>
      </c>
      <c r="E1527">
        <f>IFERROR(INDEX(Sheet1!L:L,MATCH(ROWS($1:1526),$M:$M,0)),"")</f>
        <v>0</v>
      </c>
      <c r="L1527">
        <f>IF(ISNA(MATCH(Sheet1!F1527,{"successful"},0)),"-",MAX(Sheet6!L$1:L1526)+1)</f>
        <v>685</v>
      </c>
      <c r="M1527" t="str">
        <f>IF(ISNA(MATCH(Sheet1!F1527,{"failed","canceled"},0)),"-",MAX(Sheet6!M$1:M1526)+1)</f>
        <v>-</v>
      </c>
    </row>
    <row r="1528" spans="1:13" ht="16" x14ac:dyDescent="0.2">
      <c r="A1528" s="16" t="str">
        <f>IFERROR(INDEX(Sheet1!F:F,MATCH(ROWS($1:1527),$L:$L,0)),"")</f>
        <v>successful</v>
      </c>
      <c r="B1528" s="15">
        <f>IFERROR(INDEX(Sheet1!L:L,MATCH(ROWS($1:1527),$L:$L,0)),"")</f>
        <v>97</v>
      </c>
      <c r="D1528" s="17" t="str">
        <f>IFERROR(INDEX(Sheet1!F:F,MATCH(ROWS($1:1527),$M:$M,0)),"")</f>
        <v>failed</v>
      </c>
      <c r="E1528">
        <f>IFERROR(INDEX(Sheet1!L:L,MATCH(ROWS($1:1527),$M:$M,0)),"")</f>
        <v>9</v>
      </c>
      <c r="L1528">
        <f>IF(ISNA(MATCH(Sheet1!F1528,{"successful"},0)),"-",MAX(Sheet6!L$1:L1527)+1)</f>
        <v>686</v>
      </c>
      <c r="M1528" t="str">
        <f>IF(ISNA(MATCH(Sheet1!F1528,{"failed","canceled"},0)),"-",MAX(Sheet6!M$1:M1527)+1)</f>
        <v>-</v>
      </c>
    </row>
    <row r="1529" spans="1:13" ht="16" x14ac:dyDescent="0.2">
      <c r="A1529" s="16" t="str">
        <f>IFERROR(INDEX(Sheet1!F:F,MATCH(ROWS($1:1528),$L:$L,0)),"")</f>
        <v>successful</v>
      </c>
      <c r="B1529" s="15">
        <f>IFERROR(INDEX(Sheet1!L:L,MATCH(ROWS($1:1528),$L:$L,0)),"")</f>
        <v>20</v>
      </c>
      <c r="D1529" s="17" t="str">
        <f>IFERROR(INDEX(Sheet1!F:F,MATCH(ROWS($1:1528),$M:$M,0)),"")</f>
        <v>failed</v>
      </c>
      <c r="E1529">
        <f>IFERROR(INDEX(Sheet1!L:L,MATCH(ROWS($1:1528),$M:$M,0)),"")</f>
        <v>19</v>
      </c>
      <c r="L1529">
        <f>IF(ISNA(MATCH(Sheet1!F1529,{"successful"},0)),"-",MAX(Sheet6!L$1:L1528)+1)</f>
        <v>687</v>
      </c>
      <c r="M1529" t="str">
        <f>IF(ISNA(MATCH(Sheet1!F1529,{"failed","canceled"},0)),"-",MAX(Sheet6!M$1:M1528)+1)</f>
        <v>-</v>
      </c>
    </row>
    <row r="1530" spans="1:13" ht="16" x14ac:dyDescent="0.2">
      <c r="A1530" s="16" t="str">
        <f>IFERROR(INDEX(Sheet1!F:F,MATCH(ROWS($1:1529),$L:$L,0)),"")</f>
        <v>successful</v>
      </c>
      <c r="B1530" s="15">
        <f>IFERROR(INDEX(Sheet1!L:L,MATCH(ROWS($1:1529),$L:$L,0)),"")</f>
        <v>26</v>
      </c>
      <c r="D1530" s="17" t="str">
        <f>IFERROR(INDEX(Sheet1!F:F,MATCH(ROWS($1:1529),$M:$M,0)),"")</f>
        <v>failed</v>
      </c>
      <c r="E1530">
        <f>IFERROR(INDEX(Sheet1!L:L,MATCH(ROWS($1:1529),$M:$M,0)),"")</f>
        <v>0</v>
      </c>
      <c r="L1530">
        <f>IF(ISNA(MATCH(Sheet1!F1530,{"successful"},0)),"-",MAX(Sheet6!L$1:L1529)+1)</f>
        <v>688</v>
      </c>
      <c r="M1530" t="str">
        <f>IF(ISNA(MATCH(Sheet1!F1530,{"failed","canceled"},0)),"-",MAX(Sheet6!M$1:M1529)+1)</f>
        <v>-</v>
      </c>
    </row>
    <row r="1531" spans="1:13" ht="16" x14ac:dyDescent="0.2">
      <c r="A1531" s="16" t="str">
        <f>IFERROR(INDEX(Sheet1!F:F,MATCH(ROWS($1:1530),$L:$L,0)),"")</f>
        <v>successful</v>
      </c>
      <c r="B1531" s="15">
        <f>IFERROR(INDEX(Sheet1!L:L,MATCH(ROWS($1:1530),$L:$L,0)),"")</f>
        <v>128</v>
      </c>
      <c r="D1531" s="17" t="str">
        <f>IFERROR(INDEX(Sheet1!F:F,MATCH(ROWS($1:1530),$M:$M,0)),"")</f>
        <v>failed</v>
      </c>
      <c r="E1531">
        <f>IFERROR(INDEX(Sheet1!L:L,MATCH(ROWS($1:1530),$M:$M,0)),"")</f>
        <v>4</v>
      </c>
      <c r="L1531">
        <f>IF(ISNA(MATCH(Sheet1!F1531,{"successful"},0)),"-",MAX(Sheet6!L$1:L1530)+1)</f>
        <v>689</v>
      </c>
      <c r="M1531" t="str">
        <f>IF(ISNA(MATCH(Sheet1!F1531,{"failed","canceled"},0)),"-",MAX(Sheet6!M$1:M1530)+1)</f>
        <v>-</v>
      </c>
    </row>
    <row r="1532" spans="1:13" ht="16" x14ac:dyDescent="0.2">
      <c r="A1532" s="16" t="str">
        <f>IFERROR(INDEX(Sheet1!F:F,MATCH(ROWS($1:1531),$L:$L,0)),"")</f>
        <v>successful</v>
      </c>
      <c r="B1532" s="15">
        <f>IFERROR(INDEX(Sheet1!L:L,MATCH(ROWS($1:1531),$L:$L,0)),"")</f>
        <v>15</v>
      </c>
      <c r="D1532" s="17" t="str">
        <f>IFERROR(INDEX(Sheet1!F:F,MATCH(ROWS($1:1531),$M:$M,0)),"")</f>
        <v>failed</v>
      </c>
      <c r="E1532">
        <f>IFERROR(INDEX(Sheet1!L:L,MATCH(ROWS($1:1531),$M:$M,0)),"")</f>
        <v>8</v>
      </c>
      <c r="L1532">
        <f>IF(ISNA(MATCH(Sheet1!F1532,{"successful"},0)),"-",MAX(Sheet6!L$1:L1531)+1)</f>
        <v>690</v>
      </c>
      <c r="M1532" t="str">
        <f>IF(ISNA(MATCH(Sheet1!F1532,{"failed","canceled"},0)),"-",MAX(Sheet6!M$1:M1531)+1)</f>
        <v>-</v>
      </c>
    </row>
    <row r="1533" spans="1:13" ht="16" x14ac:dyDescent="0.2">
      <c r="A1533" s="16" t="str">
        <f>IFERROR(INDEX(Sheet1!F:F,MATCH(ROWS($1:1532),$L:$L,0)),"")</f>
        <v>successful</v>
      </c>
      <c r="B1533" s="15">
        <f>IFERROR(INDEX(Sheet1!L:L,MATCH(ROWS($1:1532),$L:$L,0)),"")</f>
        <v>25</v>
      </c>
      <c r="D1533" s="17" t="str">
        <f>IFERROR(INDEX(Sheet1!F:F,MATCH(ROWS($1:1532),$M:$M,0)),"")</f>
        <v>failed</v>
      </c>
      <c r="E1533">
        <f>IFERROR(INDEX(Sheet1!L:L,MATCH(ROWS($1:1532),$M:$M,0)),"")</f>
        <v>24</v>
      </c>
      <c r="L1533">
        <f>IF(ISNA(MATCH(Sheet1!F1533,{"successful"},0)),"-",MAX(Sheet6!L$1:L1532)+1)</f>
        <v>691</v>
      </c>
      <c r="M1533" t="str">
        <f>IF(ISNA(MATCH(Sheet1!F1533,{"failed","canceled"},0)),"-",MAX(Sheet6!M$1:M1532)+1)</f>
        <v>-</v>
      </c>
    </row>
    <row r="1534" spans="1:13" ht="16" x14ac:dyDescent="0.2">
      <c r="A1534" s="16" t="str">
        <f>IFERROR(INDEX(Sheet1!F:F,MATCH(ROWS($1:1533),$L:$L,0)),"")</f>
        <v>successful</v>
      </c>
      <c r="B1534" s="15">
        <f>IFERROR(INDEX(Sheet1!L:L,MATCH(ROWS($1:1533),$L:$L,0)),"")</f>
        <v>55</v>
      </c>
      <c r="D1534" s="17" t="str">
        <f>IFERROR(INDEX(Sheet1!F:F,MATCH(ROWS($1:1533),$M:$M,0)),"")</f>
        <v>failed</v>
      </c>
      <c r="E1534">
        <f>IFERROR(INDEX(Sheet1!L:L,MATCH(ROWS($1:1533),$M:$M,0)),"")</f>
        <v>0</v>
      </c>
      <c r="L1534">
        <f>IF(ISNA(MATCH(Sheet1!F1534,{"successful"},0)),"-",MAX(Sheet6!L$1:L1533)+1)</f>
        <v>692</v>
      </c>
      <c r="M1534" t="str">
        <f>IF(ISNA(MATCH(Sheet1!F1534,{"failed","canceled"},0)),"-",MAX(Sheet6!M$1:M1533)+1)</f>
        <v>-</v>
      </c>
    </row>
    <row r="1535" spans="1:13" ht="16" x14ac:dyDescent="0.2">
      <c r="A1535" s="16" t="str">
        <f>IFERROR(INDEX(Sheet1!F:F,MATCH(ROWS($1:1534),$L:$L,0)),"")</f>
        <v>successful</v>
      </c>
      <c r="B1535" s="15">
        <f>IFERROR(INDEX(Sheet1!L:L,MATCH(ROWS($1:1534),$L:$L,0)),"")</f>
        <v>107</v>
      </c>
      <c r="D1535" s="17" t="str">
        <f>IFERROR(INDEX(Sheet1!F:F,MATCH(ROWS($1:1534),$M:$M,0)),"")</f>
        <v>failed</v>
      </c>
      <c r="E1535">
        <f>IFERROR(INDEX(Sheet1!L:L,MATCH(ROWS($1:1534),$M:$M,0)),"")</f>
        <v>39</v>
      </c>
      <c r="L1535">
        <f>IF(ISNA(MATCH(Sheet1!F1535,{"successful"},0)),"-",MAX(Sheet6!L$1:L1534)+1)</f>
        <v>693</v>
      </c>
      <c r="M1535" t="str">
        <f>IF(ISNA(MATCH(Sheet1!F1535,{"failed","canceled"},0)),"-",MAX(Sheet6!M$1:M1534)+1)</f>
        <v>-</v>
      </c>
    </row>
    <row r="1536" spans="1:13" ht="16" x14ac:dyDescent="0.2">
      <c r="A1536" s="16" t="str">
        <f>IFERROR(INDEX(Sheet1!F:F,MATCH(ROWS($1:1535),$L:$L,0)),"")</f>
        <v>successful</v>
      </c>
      <c r="B1536" s="15">
        <f>IFERROR(INDEX(Sheet1!L:L,MATCH(ROWS($1:1535),$L:$L,0)),"")</f>
        <v>557</v>
      </c>
      <c r="D1536" s="17" t="str">
        <f>IFERROR(INDEX(Sheet1!F:F,MATCH(ROWS($1:1535),$M:$M,0)),"")</f>
        <v>failed</v>
      </c>
      <c r="E1536">
        <f>IFERROR(INDEX(Sheet1!L:L,MATCH(ROWS($1:1535),$M:$M,0)),"")</f>
        <v>6</v>
      </c>
      <c r="L1536">
        <f>IF(ISNA(MATCH(Sheet1!F1536,{"successful"},0)),"-",MAX(Sheet6!L$1:L1535)+1)</f>
        <v>694</v>
      </c>
      <c r="M1536" t="str">
        <f>IF(ISNA(MATCH(Sheet1!F1536,{"failed","canceled"},0)),"-",MAX(Sheet6!M$1:M1535)+1)</f>
        <v>-</v>
      </c>
    </row>
    <row r="1537" spans="1:13" ht="16" x14ac:dyDescent="0.2">
      <c r="A1537" s="16" t="str">
        <f>IFERROR(INDEX(Sheet1!F:F,MATCH(ROWS($1:1536),$L:$L,0)),"")</f>
        <v>successful</v>
      </c>
      <c r="B1537" s="15">
        <f>IFERROR(INDEX(Sheet1!L:L,MATCH(ROWS($1:1536),$L:$L,0)),"")</f>
        <v>40</v>
      </c>
      <c r="D1537" s="17" t="str">
        <f>IFERROR(INDEX(Sheet1!F:F,MATCH(ROWS($1:1536),$M:$M,0)),"")</f>
        <v>failed</v>
      </c>
      <c r="E1537">
        <f>IFERROR(INDEX(Sheet1!L:L,MATCH(ROWS($1:1536),$M:$M,0)),"")</f>
        <v>4</v>
      </c>
      <c r="L1537">
        <f>IF(ISNA(MATCH(Sheet1!F1537,{"successful"},0)),"-",MAX(Sheet6!L$1:L1536)+1)</f>
        <v>695</v>
      </c>
      <c r="M1537" t="str">
        <f>IF(ISNA(MATCH(Sheet1!F1537,{"failed","canceled"},0)),"-",MAX(Sheet6!M$1:M1536)+1)</f>
        <v>-</v>
      </c>
    </row>
    <row r="1538" spans="1:13" ht="16" x14ac:dyDescent="0.2">
      <c r="A1538" s="16" t="str">
        <f>IFERROR(INDEX(Sheet1!F:F,MATCH(ROWS($1:1537),$L:$L,0)),"")</f>
        <v>successful</v>
      </c>
      <c r="B1538" s="15">
        <f>IFERROR(INDEX(Sheet1!L:L,MATCH(ROWS($1:1537),$L:$L,0)),"")</f>
        <v>36</v>
      </c>
      <c r="D1538" s="17" t="str">
        <f>IFERROR(INDEX(Sheet1!F:F,MATCH(ROWS($1:1537),$M:$M,0)),"")</f>
        <v>failed</v>
      </c>
      <c r="E1538">
        <f>IFERROR(INDEX(Sheet1!L:L,MATCH(ROWS($1:1537),$M:$M,0)),"")</f>
        <v>3</v>
      </c>
      <c r="L1538">
        <f>IF(ISNA(MATCH(Sheet1!F1538,{"successful"},0)),"-",MAX(Sheet6!L$1:L1537)+1)</f>
        <v>696</v>
      </c>
      <c r="M1538" t="str">
        <f>IF(ISNA(MATCH(Sheet1!F1538,{"failed","canceled"},0)),"-",MAX(Sheet6!M$1:M1537)+1)</f>
        <v>-</v>
      </c>
    </row>
    <row r="1539" spans="1:13" ht="16" x14ac:dyDescent="0.2">
      <c r="A1539" s="16" t="str">
        <f>IFERROR(INDEX(Sheet1!F:F,MATCH(ROWS($1:1538),$L:$L,0)),"")</f>
        <v>successful</v>
      </c>
      <c r="B1539" s="15">
        <f>IFERROR(INDEX(Sheet1!L:L,MATCH(ROWS($1:1538),$L:$L,0)),"")</f>
        <v>159</v>
      </c>
      <c r="D1539" s="17" t="str">
        <f>IFERROR(INDEX(Sheet1!F:F,MATCH(ROWS($1:1538),$M:$M,0)),"")</f>
        <v>failed</v>
      </c>
      <c r="E1539">
        <f>IFERROR(INDEX(Sheet1!L:L,MATCH(ROWS($1:1538),$M:$M,0)),"")</f>
        <v>53</v>
      </c>
      <c r="L1539">
        <f>IF(ISNA(MATCH(Sheet1!F1539,{"successful"},0)),"-",MAX(Sheet6!L$1:L1538)+1)</f>
        <v>697</v>
      </c>
      <c r="M1539" t="str">
        <f>IF(ISNA(MATCH(Sheet1!F1539,{"failed","canceled"},0)),"-",MAX(Sheet6!M$1:M1538)+1)</f>
        <v>-</v>
      </c>
    </row>
    <row r="1540" spans="1:13" ht="16" x14ac:dyDescent="0.2">
      <c r="A1540" s="16" t="str">
        <f>IFERROR(INDEX(Sheet1!F:F,MATCH(ROWS($1:1539),$L:$L,0)),"")</f>
        <v>successful</v>
      </c>
      <c r="B1540" s="15">
        <f>IFERROR(INDEX(Sheet1!L:L,MATCH(ROWS($1:1539),$L:$L,0)),"")</f>
        <v>41</v>
      </c>
      <c r="D1540" s="17" t="str">
        <f>IFERROR(INDEX(Sheet1!F:F,MATCH(ROWS($1:1539),$M:$M,0)),"")</f>
        <v>failed</v>
      </c>
      <c r="E1540">
        <f>IFERROR(INDEX(Sheet1!L:L,MATCH(ROWS($1:1539),$M:$M,0)),"")</f>
        <v>1</v>
      </c>
      <c r="L1540">
        <f>IF(ISNA(MATCH(Sheet1!F1540,{"successful"},0)),"-",MAX(Sheet6!L$1:L1539)+1)</f>
        <v>698</v>
      </c>
      <c r="M1540" t="str">
        <f>IF(ISNA(MATCH(Sheet1!F1540,{"failed","canceled"},0)),"-",MAX(Sheet6!M$1:M1539)+1)</f>
        <v>-</v>
      </c>
    </row>
    <row r="1541" spans="1:13" ht="16" x14ac:dyDescent="0.2">
      <c r="A1541" s="16" t="str">
        <f>IFERROR(INDEX(Sheet1!F:F,MATCH(ROWS($1:1540),$L:$L,0)),"")</f>
        <v>successful</v>
      </c>
      <c r="B1541" s="15">
        <f>IFERROR(INDEX(Sheet1!L:L,MATCH(ROWS($1:1540),$L:$L,0)),"")</f>
        <v>226</v>
      </c>
      <c r="D1541" s="17" t="str">
        <f>IFERROR(INDEX(Sheet1!F:F,MATCH(ROWS($1:1540),$M:$M,0)),"")</f>
        <v>failed</v>
      </c>
      <c r="E1541">
        <f>IFERROR(INDEX(Sheet1!L:L,MATCH(ROWS($1:1540),$M:$M,0)),"")</f>
        <v>2</v>
      </c>
      <c r="L1541">
        <f>IF(ISNA(MATCH(Sheet1!F1541,{"successful"},0)),"-",MAX(Sheet6!L$1:L1540)+1)</f>
        <v>699</v>
      </c>
      <c r="M1541" t="str">
        <f>IF(ISNA(MATCH(Sheet1!F1541,{"failed","canceled"},0)),"-",MAX(Sheet6!M$1:M1540)+1)</f>
        <v>-</v>
      </c>
    </row>
    <row r="1542" spans="1:13" ht="16" x14ac:dyDescent="0.2">
      <c r="A1542" s="16" t="str">
        <f>IFERROR(INDEX(Sheet1!F:F,MATCH(ROWS($1:1541),$L:$L,0)),"")</f>
        <v>successful</v>
      </c>
      <c r="B1542" s="15">
        <f>IFERROR(INDEX(Sheet1!L:L,MATCH(ROWS($1:1541),$L:$L,0)),"")</f>
        <v>30</v>
      </c>
      <c r="D1542" s="17" t="str">
        <f>IFERROR(INDEX(Sheet1!F:F,MATCH(ROWS($1:1541),$M:$M,0)),"")</f>
        <v>failed</v>
      </c>
      <c r="E1542">
        <f>IFERROR(INDEX(Sheet1!L:L,MATCH(ROWS($1:1541),$M:$M,0)),"")</f>
        <v>25</v>
      </c>
      <c r="L1542">
        <f>IF(ISNA(MATCH(Sheet1!F1542,{"successful"},0)),"-",MAX(Sheet6!L$1:L1541)+1)</f>
        <v>700</v>
      </c>
      <c r="M1542" t="str">
        <f>IF(ISNA(MATCH(Sheet1!F1542,{"failed","canceled"},0)),"-",MAX(Sheet6!M$1:M1541)+1)</f>
        <v>-</v>
      </c>
    </row>
    <row r="1543" spans="1:13" ht="16" x14ac:dyDescent="0.2">
      <c r="A1543" s="16" t="str">
        <f>IFERROR(INDEX(Sheet1!F:F,MATCH(ROWS($1:1542),$L:$L,0)),"")</f>
        <v>successful</v>
      </c>
      <c r="B1543" s="15">
        <f>IFERROR(INDEX(Sheet1!L:L,MATCH(ROWS($1:1542),$L:$L,0)),"")</f>
        <v>103</v>
      </c>
      <c r="D1543" s="17" t="str">
        <f>IFERROR(INDEX(Sheet1!F:F,MATCH(ROWS($1:1542),$M:$M,0)),"")</f>
        <v>failed</v>
      </c>
      <c r="E1543">
        <f>IFERROR(INDEX(Sheet1!L:L,MATCH(ROWS($1:1542),$M:$M,0)),"")</f>
        <v>6</v>
      </c>
      <c r="L1543" t="str">
        <f>IF(ISNA(MATCH(Sheet1!F1543,{"successful"},0)),"-",MAX(Sheet6!L$1:L1542)+1)</f>
        <v>-</v>
      </c>
      <c r="M1543">
        <f>IF(ISNA(MATCH(Sheet1!F1543,{"failed","canceled"},0)),"-",MAX(Sheet6!M$1:M1542)+1)</f>
        <v>842</v>
      </c>
    </row>
    <row r="1544" spans="1:13" ht="16" x14ac:dyDescent="0.2">
      <c r="A1544" s="16" t="str">
        <f>IFERROR(INDEX(Sheet1!F:F,MATCH(ROWS($1:1543),$L:$L,0)),"")</f>
        <v>successful</v>
      </c>
      <c r="B1544" s="15">
        <f>IFERROR(INDEX(Sheet1!L:L,MATCH(ROWS($1:1543),$L:$L,0)),"")</f>
        <v>62</v>
      </c>
      <c r="D1544" s="17" t="str">
        <f>IFERROR(INDEX(Sheet1!F:F,MATCH(ROWS($1:1543),$M:$M,0)),"")</f>
        <v>failed</v>
      </c>
      <c r="E1544">
        <f>IFERROR(INDEX(Sheet1!L:L,MATCH(ROWS($1:1543),$M:$M,0)),"")</f>
        <v>0</v>
      </c>
      <c r="L1544" t="str">
        <f>IF(ISNA(MATCH(Sheet1!F1544,{"successful"},0)),"-",MAX(Sheet6!L$1:L1543)+1)</f>
        <v>-</v>
      </c>
      <c r="M1544">
        <f>IF(ISNA(MATCH(Sheet1!F1544,{"failed","canceled"},0)),"-",MAX(Sheet6!M$1:M1543)+1)</f>
        <v>843</v>
      </c>
    </row>
    <row r="1545" spans="1:13" ht="16" x14ac:dyDescent="0.2">
      <c r="A1545" s="16" t="str">
        <f>IFERROR(INDEX(Sheet1!F:F,MATCH(ROWS($1:1544),$L:$L,0)),"")</f>
        <v>successful</v>
      </c>
      <c r="B1545" s="15">
        <f>IFERROR(INDEX(Sheet1!L:L,MATCH(ROWS($1:1544),$L:$L,0)),"")</f>
        <v>6</v>
      </c>
      <c r="D1545" s="17" t="str">
        <f>IFERROR(INDEX(Sheet1!F:F,MATCH(ROWS($1:1544),$M:$M,0)),"")</f>
        <v>failed</v>
      </c>
      <c r="E1545">
        <f>IFERROR(INDEX(Sheet1!L:L,MATCH(ROWS($1:1544),$M:$M,0)),"")</f>
        <v>12</v>
      </c>
      <c r="L1545" t="str">
        <f>IF(ISNA(MATCH(Sheet1!F1545,{"successful"},0)),"-",MAX(Sheet6!L$1:L1544)+1)</f>
        <v>-</v>
      </c>
      <c r="M1545">
        <f>IF(ISNA(MATCH(Sheet1!F1545,{"failed","canceled"},0)),"-",MAX(Sheet6!M$1:M1544)+1)</f>
        <v>844</v>
      </c>
    </row>
    <row r="1546" spans="1:13" ht="16" x14ac:dyDescent="0.2">
      <c r="A1546" s="16" t="str">
        <f>IFERROR(INDEX(Sheet1!F:F,MATCH(ROWS($1:1545),$L:$L,0)),"")</f>
        <v>successful</v>
      </c>
      <c r="B1546" s="15">
        <f>IFERROR(INDEX(Sheet1!L:L,MATCH(ROWS($1:1545),$L:$L,0)),"")</f>
        <v>182</v>
      </c>
      <c r="D1546" s="17" t="str">
        <f>IFERROR(INDEX(Sheet1!F:F,MATCH(ROWS($1:1545),$M:$M,0)),"")</f>
        <v>failed</v>
      </c>
      <c r="E1546">
        <f>IFERROR(INDEX(Sheet1!L:L,MATCH(ROWS($1:1545),$M:$M,0)),"")</f>
        <v>0</v>
      </c>
      <c r="L1546" t="str">
        <f>IF(ISNA(MATCH(Sheet1!F1546,{"successful"},0)),"-",MAX(Sheet6!L$1:L1545)+1)</f>
        <v>-</v>
      </c>
      <c r="M1546">
        <f>IF(ISNA(MATCH(Sheet1!F1546,{"failed","canceled"},0)),"-",MAX(Sheet6!M$1:M1545)+1)</f>
        <v>845</v>
      </c>
    </row>
    <row r="1547" spans="1:13" ht="16" x14ac:dyDescent="0.2">
      <c r="A1547" s="16" t="str">
        <f>IFERROR(INDEX(Sheet1!F:F,MATCH(ROWS($1:1546),$L:$L,0)),"")</f>
        <v>successful</v>
      </c>
      <c r="B1547" s="15">
        <f>IFERROR(INDEX(Sheet1!L:L,MATCH(ROWS($1:1546),$L:$L,0)),"")</f>
        <v>145</v>
      </c>
      <c r="D1547" s="17" t="str">
        <f>IFERROR(INDEX(Sheet1!F:F,MATCH(ROWS($1:1546),$M:$M,0)),"")</f>
        <v>failed</v>
      </c>
      <c r="E1547">
        <f>IFERROR(INDEX(Sheet1!L:L,MATCH(ROWS($1:1546),$M:$M,0)),"")</f>
        <v>36</v>
      </c>
      <c r="L1547" t="str">
        <f>IF(ISNA(MATCH(Sheet1!F1547,{"successful"},0)),"-",MAX(Sheet6!L$1:L1546)+1)</f>
        <v>-</v>
      </c>
      <c r="M1547">
        <f>IF(ISNA(MATCH(Sheet1!F1547,{"failed","canceled"},0)),"-",MAX(Sheet6!M$1:M1546)+1)</f>
        <v>846</v>
      </c>
    </row>
    <row r="1548" spans="1:13" ht="16" x14ac:dyDescent="0.2">
      <c r="A1548" s="16" t="str">
        <f>IFERROR(INDEX(Sheet1!F:F,MATCH(ROWS($1:1547),$L:$L,0)),"")</f>
        <v>successful</v>
      </c>
      <c r="B1548" s="15">
        <f>IFERROR(INDEX(Sheet1!L:L,MATCH(ROWS($1:1547),$L:$L,0)),"")</f>
        <v>25</v>
      </c>
      <c r="D1548" s="17" t="str">
        <f>IFERROR(INDEX(Sheet1!F:F,MATCH(ROWS($1:1547),$M:$M,0)),"")</f>
        <v>failed</v>
      </c>
      <c r="E1548">
        <f>IFERROR(INDEX(Sheet1!L:L,MATCH(ROWS($1:1547),$M:$M,0)),"")</f>
        <v>0</v>
      </c>
      <c r="L1548" t="str">
        <f>IF(ISNA(MATCH(Sheet1!F1548,{"successful"},0)),"-",MAX(Sheet6!L$1:L1547)+1)</f>
        <v>-</v>
      </c>
      <c r="M1548">
        <f>IF(ISNA(MATCH(Sheet1!F1548,{"failed","canceled"},0)),"-",MAX(Sheet6!M$1:M1547)+1)</f>
        <v>847</v>
      </c>
    </row>
    <row r="1549" spans="1:13" ht="16" x14ac:dyDescent="0.2">
      <c r="A1549" s="16" t="str">
        <f>IFERROR(INDEX(Sheet1!F:F,MATCH(ROWS($1:1548),$L:$L,0)),"")</f>
        <v>successful</v>
      </c>
      <c r="B1549" s="15">
        <f>IFERROR(INDEX(Sheet1!L:L,MATCH(ROWS($1:1548),$L:$L,0)),"")</f>
        <v>320</v>
      </c>
      <c r="D1549" s="17" t="str">
        <f>IFERROR(INDEX(Sheet1!F:F,MATCH(ROWS($1:1548),$M:$M,0)),"")</f>
        <v>failed</v>
      </c>
      <c r="E1549">
        <f>IFERROR(INDEX(Sheet1!L:L,MATCH(ROWS($1:1548),$M:$M,0)),"")</f>
        <v>2</v>
      </c>
      <c r="L1549" t="str">
        <f>IF(ISNA(MATCH(Sheet1!F1549,{"successful"},0)),"-",MAX(Sheet6!L$1:L1548)+1)</f>
        <v>-</v>
      </c>
      <c r="M1549">
        <f>IF(ISNA(MATCH(Sheet1!F1549,{"failed","canceled"},0)),"-",MAX(Sheet6!M$1:M1548)+1)</f>
        <v>848</v>
      </c>
    </row>
    <row r="1550" spans="1:13" ht="16" x14ac:dyDescent="0.2">
      <c r="A1550" s="16" t="str">
        <f>IFERROR(INDEX(Sheet1!F:F,MATCH(ROWS($1:1549),$L:$L,0)),"")</f>
        <v>successful</v>
      </c>
      <c r="B1550" s="15">
        <f>IFERROR(INDEX(Sheet1!L:L,MATCH(ROWS($1:1549),$L:$L,0)),"")</f>
        <v>99</v>
      </c>
      <c r="D1550" s="17" t="str">
        <f>IFERROR(INDEX(Sheet1!F:F,MATCH(ROWS($1:1549),$M:$M,0)),"")</f>
        <v>failed</v>
      </c>
      <c r="E1550">
        <f>IFERROR(INDEX(Sheet1!L:L,MATCH(ROWS($1:1549),$M:$M,0)),"")</f>
        <v>1</v>
      </c>
      <c r="L1550" t="str">
        <f>IF(ISNA(MATCH(Sheet1!F1550,{"successful"},0)),"-",MAX(Sheet6!L$1:L1549)+1)</f>
        <v>-</v>
      </c>
      <c r="M1550">
        <f>IF(ISNA(MATCH(Sheet1!F1550,{"failed","canceled"},0)),"-",MAX(Sheet6!M$1:M1549)+1)</f>
        <v>849</v>
      </c>
    </row>
    <row r="1551" spans="1:13" ht="16" x14ac:dyDescent="0.2">
      <c r="A1551" s="16" t="str">
        <f>IFERROR(INDEX(Sheet1!F:F,MATCH(ROWS($1:1550),$L:$L,0)),"")</f>
        <v>successful</v>
      </c>
      <c r="B1551" s="15">
        <f>IFERROR(INDEX(Sheet1!L:L,MATCH(ROWS($1:1550),$L:$L,0)),"")</f>
        <v>348</v>
      </c>
      <c r="D1551" s="17" t="str">
        <f>IFERROR(INDEX(Sheet1!F:F,MATCH(ROWS($1:1550),$M:$M,0)),"")</f>
        <v>failed</v>
      </c>
      <c r="E1551">
        <f>IFERROR(INDEX(Sheet1!L:L,MATCH(ROWS($1:1550),$M:$M,0)),"")</f>
        <v>59</v>
      </c>
      <c r="L1551" t="str">
        <f>IF(ISNA(MATCH(Sheet1!F1551,{"successful"},0)),"-",MAX(Sheet6!L$1:L1550)+1)</f>
        <v>-</v>
      </c>
      <c r="M1551">
        <f>IF(ISNA(MATCH(Sheet1!F1551,{"failed","canceled"},0)),"-",MAX(Sheet6!M$1:M1550)+1)</f>
        <v>850</v>
      </c>
    </row>
    <row r="1552" spans="1:13" ht="16" x14ac:dyDescent="0.2">
      <c r="A1552" s="16" t="str">
        <f>IFERROR(INDEX(Sheet1!F:F,MATCH(ROWS($1:1551),$L:$L,0)),"")</f>
        <v>successful</v>
      </c>
      <c r="B1552" s="15">
        <f>IFERROR(INDEX(Sheet1!L:L,MATCH(ROWS($1:1551),$L:$L,0)),"")</f>
        <v>41</v>
      </c>
      <c r="D1552" s="17" t="str">
        <f>IFERROR(INDEX(Sheet1!F:F,MATCH(ROWS($1:1551),$M:$M,0)),"")</f>
        <v>failed</v>
      </c>
      <c r="E1552">
        <f>IFERROR(INDEX(Sheet1!L:L,MATCH(ROWS($1:1551),$M:$M,0)),"")</f>
        <v>1</v>
      </c>
      <c r="L1552" t="str">
        <f>IF(ISNA(MATCH(Sheet1!F1552,{"successful"},0)),"-",MAX(Sheet6!L$1:L1551)+1)</f>
        <v>-</v>
      </c>
      <c r="M1552">
        <f>IF(ISNA(MATCH(Sheet1!F1552,{"failed","canceled"},0)),"-",MAX(Sheet6!M$1:M1551)+1)</f>
        <v>851</v>
      </c>
    </row>
    <row r="1553" spans="1:13" ht="16" x14ac:dyDescent="0.2">
      <c r="A1553" s="16" t="str">
        <f>IFERROR(INDEX(Sheet1!F:F,MATCH(ROWS($1:1552),$L:$L,0)),"")</f>
        <v>successful</v>
      </c>
      <c r="B1553" s="15">
        <f>IFERROR(INDEX(Sheet1!L:L,MATCH(ROWS($1:1552),$L:$L,0)),"")</f>
        <v>29</v>
      </c>
      <c r="D1553" s="17" t="str">
        <f>IFERROR(INDEX(Sheet1!F:F,MATCH(ROWS($1:1552),$M:$M,0)),"")</f>
        <v>failed</v>
      </c>
      <c r="E1553">
        <f>IFERROR(INDEX(Sheet1!L:L,MATCH(ROWS($1:1552),$M:$M,0)),"")</f>
        <v>31</v>
      </c>
      <c r="L1553" t="str">
        <f>IF(ISNA(MATCH(Sheet1!F1553,{"successful"},0)),"-",MAX(Sheet6!L$1:L1552)+1)</f>
        <v>-</v>
      </c>
      <c r="M1553">
        <f>IF(ISNA(MATCH(Sheet1!F1553,{"failed","canceled"},0)),"-",MAX(Sheet6!M$1:M1552)+1)</f>
        <v>852</v>
      </c>
    </row>
    <row r="1554" spans="1:13" ht="16" x14ac:dyDescent="0.2">
      <c r="A1554" s="16" t="str">
        <f>IFERROR(INDEX(Sheet1!F:F,MATCH(ROWS($1:1553),$L:$L,0)),"")</f>
        <v>successful</v>
      </c>
      <c r="B1554" s="15">
        <f>IFERROR(INDEX(Sheet1!L:L,MATCH(ROWS($1:1553),$L:$L,0)),"")</f>
        <v>25</v>
      </c>
      <c r="D1554" s="17" t="str">
        <f>IFERROR(INDEX(Sheet1!F:F,MATCH(ROWS($1:1553),$M:$M,0)),"")</f>
        <v>failed</v>
      </c>
      <c r="E1554">
        <f>IFERROR(INDEX(Sheet1!L:L,MATCH(ROWS($1:1553),$M:$M,0)),"")</f>
        <v>18</v>
      </c>
      <c r="L1554" t="str">
        <f>IF(ISNA(MATCH(Sheet1!F1554,{"successful"},0)),"-",MAX(Sheet6!L$1:L1553)+1)</f>
        <v>-</v>
      </c>
      <c r="M1554">
        <f>IF(ISNA(MATCH(Sheet1!F1554,{"failed","canceled"},0)),"-",MAX(Sheet6!M$1:M1553)+1)</f>
        <v>853</v>
      </c>
    </row>
    <row r="1555" spans="1:13" ht="16" x14ac:dyDescent="0.2">
      <c r="A1555" s="16" t="str">
        <f>IFERROR(INDEX(Sheet1!F:F,MATCH(ROWS($1:1554),$L:$L,0)),"")</f>
        <v>successful</v>
      </c>
      <c r="B1555" s="15">
        <f>IFERROR(INDEX(Sheet1!L:L,MATCH(ROWS($1:1554),$L:$L,0)),"")</f>
        <v>23</v>
      </c>
      <c r="D1555" s="17" t="str">
        <f>IFERROR(INDEX(Sheet1!F:F,MATCH(ROWS($1:1554),$M:$M,0)),"")</f>
        <v>failed</v>
      </c>
      <c r="E1555">
        <f>IFERROR(INDEX(Sheet1!L:L,MATCH(ROWS($1:1554),$M:$M,0)),"")</f>
        <v>10</v>
      </c>
      <c r="L1555" t="str">
        <f>IF(ISNA(MATCH(Sheet1!F1555,{"successful"},0)),"-",MAX(Sheet6!L$1:L1554)+1)</f>
        <v>-</v>
      </c>
      <c r="M1555">
        <f>IF(ISNA(MATCH(Sheet1!F1555,{"failed","canceled"},0)),"-",MAX(Sheet6!M$1:M1554)+1)</f>
        <v>854</v>
      </c>
    </row>
    <row r="1556" spans="1:13" ht="16" x14ac:dyDescent="0.2">
      <c r="A1556" s="16" t="str">
        <f>IFERROR(INDEX(Sheet1!F:F,MATCH(ROWS($1:1555),$L:$L,0)),"")</f>
        <v>successful</v>
      </c>
      <c r="B1556" s="15">
        <f>IFERROR(INDEX(Sheet1!L:L,MATCH(ROWS($1:1555),$L:$L,0)),"")</f>
        <v>1260</v>
      </c>
      <c r="D1556" s="17" t="str">
        <f>IFERROR(INDEX(Sheet1!F:F,MATCH(ROWS($1:1555),$M:$M,0)),"")</f>
        <v>failed</v>
      </c>
      <c r="E1556">
        <f>IFERROR(INDEX(Sheet1!L:L,MATCH(ROWS($1:1555),$M:$M,0)),"")</f>
        <v>0</v>
      </c>
      <c r="L1556" t="str">
        <f>IF(ISNA(MATCH(Sheet1!F1556,{"successful"},0)),"-",MAX(Sheet6!L$1:L1555)+1)</f>
        <v>-</v>
      </c>
      <c r="M1556">
        <f>IF(ISNA(MATCH(Sheet1!F1556,{"failed","canceled"},0)),"-",MAX(Sheet6!M$1:M1555)+1)</f>
        <v>855</v>
      </c>
    </row>
    <row r="1557" spans="1:13" ht="16" x14ac:dyDescent="0.2">
      <c r="A1557" s="16" t="str">
        <f>IFERROR(INDEX(Sheet1!F:F,MATCH(ROWS($1:1556),$L:$L,0)),"")</f>
        <v>successful</v>
      </c>
      <c r="B1557" s="15">
        <f>IFERROR(INDEX(Sheet1!L:L,MATCH(ROWS($1:1556),$L:$L,0)),"")</f>
        <v>307</v>
      </c>
      <c r="D1557" s="17" t="str">
        <f>IFERROR(INDEX(Sheet1!F:F,MATCH(ROWS($1:1556),$M:$M,0)),"")</f>
        <v>failed</v>
      </c>
      <c r="E1557">
        <f>IFERROR(INDEX(Sheet1!L:L,MATCH(ROWS($1:1556),$M:$M,0)),"")</f>
        <v>14</v>
      </c>
      <c r="L1557" t="str">
        <f>IF(ISNA(MATCH(Sheet1!F1557,{"successful"},0)),"-",MAX(Sheet6!L$1:L1556)+1)</f>
        <v>-</v>
      </c>
      <c r="M1557">
        <f>IF(ISNA(MATCH(Sheet1!F1557,{"failed","canceled"},0)),"-",MAX(Sheet6!M$1:M1556)+1)</f>
        <v>856</v>
      </c>
    </row>
    <row r="1558" spans="1:13" ht="16" x14ac:dyDescent="0.2">
      <c r="A1558" s="16" t="str">
        <f>IFERROR(INDEX(Sheet1!F:F,MATCH(ROWS($1:1557),$L:$L,0)),"")</f>
        <v>successful</v>
      </c>
      <c r="B1558" s="15">
        <f>IFERROR(INDEX(Sheet1!L:L,MATCH(ROWS($1:1557),$L:$L,0)),"")</f>
        <v>329</v>
      </c>
      <c r="D1558" s="17" t="str">
        <f>IFERROR(INDEX(Sheet1!F:F,MATCH(ROWS($1:1557),$M:$M,0)),"")</f>
        <v>failed</v>
      </c>
      <c r="E1558">
        <f>IFERROR(INDEX(Sheet1!L:L,MATCH(ROWS($1:1557),$M:$M,0)),"")</f>
        <v>2</v>
      </c>
      <c r="L1558" t="str">
        <f>IF(ISNA(MATCH(Sheet1!F1558,{"successful"},0)),"-",MAX(Sheet6!L$1:L1557)+1)</f>
        <v>-</v>
      </c>
      <c r="M1558">
        <f>IF(ISNA(MATCH(Sheet1!F1558,{"failed","canceled"},0)),"-",MAX(Sheet6!M$1:M1557)+1)</f>
        <v>857</v>
      </c>
    </row>
    <row r="1559" spans="1:13" ht="16" x14ac:dyDescent="0.2">
      <c r="A1559" s="16" t="str">
        <f>IFERROR(INDEX(Sheet1!F:F,MATCH(ROWS($1:1558),$L:$L,0)),"")</f>
        <v>successful</v>
      </c>
      <c r="B1559" s="15">
        <f>IFERROR(INDEX(Sheet1!L:L,MATCH(ROWS($1:1558),$L:$L,0)),"")</f>
        <v>32</v>
      </c>
      <c r="D1559" s="17" t="str">
        <f>IFERROR(INDEX(Sheet1!F:F,MATCH(ROWS($1:1558),$M:$M,0)),"")</f>
        <v>failed</v>
      </c>
      <c r="E1559">
        <f>IFERROR(INDEX(Sheet1!L:L,MATCH(ROWS($1:1558),$M:$M,0)),"")</f>
        <v>1</v>
      </c>
      <c r="L1559" t="str">
        <f>IF(ISNA(MATCH(Sheet1!F1559,{"successful"},0)),"-",MAX(Sheet6!L$1:L1558)+1)</f>
        <v>-</v>
      </c>
      <c r="M1559">
        <f>IF(ISNA(MATCH(Sheet1!F1559,{"failed","canceled"},0)),"-",MAX(Sheet6!M$1:M1558)+1)</f>
        <v>858</v>
      </c>
    </row>
    <row r="1560" spans="1:13" ht="16" x14ac:dyDescent="0.2">
      <c r="A1560" s="16" t="str">
        <f>IFERROR(INDEX(Sheet1!F:F,MATCH(ROWS($1:1559),$L:$L,0)),"")</f>
        <v>successful</v>
      </c>
      <c r="B1560" s="15">
        <f>IFERROR(INDEX(Sheet1!L:L,MATCH(ROWS($1:1559),$L:$L,0)),"")</f>
        <v>27</v>
      </c>
      <c r="D1560" s="17" t="str">
        <f>IFERROR(INDEX(Sheet1!F:F,MATCH(ROWS($1:1559),$M:$M,0)),"")</f>
        <v>failed</v>
      </c>
      <c r="E1560">
        <f>IFERROR(INDEX(Sheet1!L:L,MATCH(ROWS($1:1559),$M:$M,0)),"")</f>
        <v>3</v>
      </c>
      <c r="L1560" t="str">
        <f>IF(ISNA(MATCH(Sheet1!F1560,{"successful"},0)),"-",MAX(Sheet6!L$1:L1559)+1)</f>
        <v>-</v>
      </c>
      <c r="M1560">
        <f>IF(ISNA(MATCH(Sheet1!F1560,{"failed","canceled"},0)),"-",MAX(Sheet6!M$1:M1559)+1)</f>
        <v>859</v>
      </c>
    </row>
    <row r="1561" spans="1:13" ht="16" x14ac:dyDescent="0.2">
      <c r="A1561" s="16" t="str">
        <f>IFERROR(INDEX(Sheet1!F:F,MATCH(ROWS($1:1560),$L:$L,0)),"")</f>
        <v>successful</v>
      </c>
      <c r="B1561" s="15">
        <f>IFERROR(INDEX(Sheet1!L:L,MATCH(ROWS($1:1560),$L:$L,0)),"")</f>
        <v>236</v>
      </c>
      <c r="D1561" s="17" t="str">
        <f>IFERROR(INDEX(Sheet1!F:F,MATCH(ROWS($1:1560),$M:$M,0)),"")</f>
        <v>failed</v>
      </c>
      <c r="E1561">
        <f>IFERROR(INDEX(Sheet1!L:L,MATCH(ROWS($1:1560),$M:$M,0)),"")</f>
        <v>0</v>
      </c>
      <c r="L1561" t="str">
        <f>IF(ISNA(MATCH(Sheet1!F1561,{"successful"},0)),"-",MAX(Sheet6!L$1:L1560)+1)</f>
        <v>-</v>
      </c>
      <c r="M1561">
        <f>IF(ISNA(MATCH(Sheet1!F1561,{"failed","canceled"},0)),"-",MAX(Sheet6!M$1:M1560)+1)</f>
        <v>860</v>
      </c>
    </row>
    <row r="1562" spans="1:13" ht="16" x14ac:dyDescent="0.2">
      <c r="A1562" s="16" t="str">
        <f>IFERROR(INDEX(Sheet1!F:F,MATCH(ROWS($1:1561),$L:$L,0)),"")</f>
        <v>successful</v>
      </c>
      <c r="B1562" s="15">
        <f>IFERROR(INDEX(Sheet1!L:L,MATCH(ROWS($1:1561),$L:$L,0)),"")</f>
        <v>42</v>
      </c>
      <c r="D1562" s="17" t="str">
        <f>IFERROR(INDEX(Sheet1!F:F,MATCH(ROWS($1:1561),$M:$M,0)),"")</f>
        <v>failed</v>
      </c>
      <c r="E1562">
        <f>IFERROR(INDEX(Sheet1!L:L,MATCH(ROWS($1:1561),$M:$M,0)),"")</f>
        <v>2</v>
      </c>
      <c r="L1562" t="str">
        <f>IF(ISNA(MATCH(Sheet1!F1562,{"successful"},0)),"-",MAX(Sheet6!L$1:L1561)+1)</f>
        <v>-</v>
      </c>
      <c r="M1562">
        <f>IF(ISNA(MATCH(Sheet1!F1562,{"failed","canceled"},0)),"-",MAX(Sheet6!M$1:M1561)+1)</f>
        <v>861</v>
      </c>
    </row>
    <row r="1563" spans="1:13" ht="16" x14ac:dyDescent="0.2">
      <c r="A1563" s="16" t="str">
        <f>IFERROR(INDEX(Sheet1!F:F,MATCH(ROWS($1:1562),$L:$L,0)),"")</f>
        <v>successful</v>
      </c>
      <c r="B1563" s="15">
        <f>IFERROR(INDEX(Sheet1!L:L,MATCH(ROWS($1:1562),$L:$L,0)),"")</f>
        <v>95</v>
      </c>
      <c r="D1563" s="17" t="str">
        <f>IFERROR(INDEX(Sheet1!F:F,MATCH(ROWS($1:1562),$M:$M,0)),"")</f>
        <v>failed</v>
      </c>
      <c r="E1563">
        <f>IFERROR(INDEX(Sheet1!L:L,MATCH(ROWS($1:1562),$M:$M,0)),"")</f>
        <v>0</v>
      </c>
      <c r="L1563" t="str">
        <f>IF(ISNA(MATCH(Sheet1!F1563,{"successful"},0)),"-",MAX(Sheet6!L$1:L1562)+1)</f>
        <v>-</v>
      </c>
      <c r="M1563">
        <f>IF(ISNA(MATCH(Sheet1!F1563,{"failed","canceled"},0)),"-",MAX(Sheet6!M$1:M1562)+1)</f>
        <v>862</v>
      </c>
    </row>
    <row r="1564" spans="1:13" ht="16" x14ac:dyDescent="0.2">
      <c r="A1564" s="16" t="str">
        <f>IFERROR(INDEX(Sheet1!F:F,MATCH(ROWS($1:1563),$L:$L,0)),"")</f>
        <v>successful</v>
      </c>
      <c r="B1564" s="15">
        <f>IFERROR(INDEX(Sheet1!L:L,MATCH(ROWS($1:1563),$L:$L,0)),"")</f>
        <v>37</v>
      </c>
      <c r="D1564" s="17" t="str">
        <f>IFERROR(INDEX(Sheet1!F:F,MATCH(ROWS($1:1563),$M:$M,0)),"")</f>
        <v>failed</v>
      </c>
      <c r="E1564">
        <f>IFERROR(INDEX(Sheet1!L:L,MATCH(ROWS($1:1563),$M:$M,0)),"")</f>
        <v>12</v>
      </c>
      <c r="L1564" t="str">
        <f>IF(ISNA(MATCH(Sheet1!F1564,{"successful"},0)),"-",MAX(Sheet6!L$1:L1563)+1)</f>
        <v>-</v>
      </c>
      <c r="M1564">
        <f>IF(ISNA(MATCH(Sheet1!F1564,{"failed","canceled"},0)),"-",MAX(Sheet6!M$1:M1563)+1)</f>
        <v>863</v>
      </c>
    </row>
    <row r="1565" spans="1:13" ht="16" x14ac:dyDescent="0.2">
      <c r="A1565" s="16" t="str">
        <f>IFERROR(INDEX(Sheet1!F:F,MATCH(ROWS($1:1564),$L:$L,0)),"")</f>
        <v>successful</v>
      </c>
      <c r="B1565" s="15">
        <f>IFERROR(INDEX(Sheet1!L:L,MATCH(ROWS($1:1564),$L:$L,0)),"")</f>
        <v>128</v>
      </c>
      <c r="D1565" s="17" t="str">
        <f>IFERROR(INDEX(Sheet1!F:F,MATCH(ROWS($1:1564),$M:$M,0)),"")</f>
        <v>failed</v>
      </c>
      <c r="E1565">
        <f>IFERROR(INDEX(Sheet1!L:L,MATCH(ROWS($1:1564),$M:$M,0)),"")</f>
        <v>1</v>
      </c>
      <c r="L1565" t="str">
        <f>IF(ISNA(MATCH(Sheet1!F1565,{"successful"},0)),"-",MAX(Sheet6!L$1:L1564)+1)</f>
        <v>-</v>
      </c>
      <c r="M1565">
        <f>IF(ISNA(MATCH(Sheet1!F1565,{"failed","canceled"},0)),"-",MAX(Sheet6!M$1:M1564)+1)</f>
        <v>864</v>
      </c>
    </row>
    <row r="1566" spans="1:13" ht="16" x14ac:dyDescent="0.2">
      <c r="A1566" s="16" t="str">
        <f>IFERROR(INDEX(Sheet1!F:F,MATCH(ROWS($1:1565),$L:$L,0)),"")</f>
        <v>successful</v>
      </c>
      <c r="B1566" s="15">
        <f>IFERROR(INDEX(Sheet1!L:L,MATCH(ROWS($1:1565),$L:$L,0)),"")</f>
        <v>156</v>
      </c>
      <c r="D1566" s="17" t="str">
        <f>IFERROR(INDEX(Sheet1!F:F,MATCH(ROWS($1:1565),$M:$M,0)),"")</f>
        <v>failed</v>
      </c>
      <c r="E1566">
        <f>IFERROR(INDEX(Sheet1!L:L,MATCH(ROWS($1:1565),$M:$M,0)),"")</f>
        <v>8</v>
      </c>
      <c r="L1566" t="str">
        <f>IF(ISNA(MATCH(Sheet1!F1566,{"successful"},0)),"-",MAX(Sheet6!L$1:L1565)+1)</f>
        <v>-</v>
      </c>
      <c r="M1566">
        <f>IF(ISNA(MATCH(Sheet1!F1566,{"failed","canceled"},0)),"-",MAX(Sheet6!M$1:M1565)+1)</f>
        <v>865</v>
      </c>
    </row>
    <row r="1567" spans="1:13" ht="16" x14ac:dyDescent="0.2">
      <c r="A1567" s="16" t="str">
        <f>IFERROR(INDEX(Sheet1!F:F,MATCH(ROWS($1:1566),$L:$L,0)),"")</f>
        <v>successful</v>
      </c>
      <c r="B1567" s="15">
        <f>IFERROR(INDEX(Sheet1!L:L,MATCH(ROWS($1:1566),$L:$L,0)),"")</f>
        <v>64</v>
      </c>
      <c r="D1567" s="17" t="str">
        <f>IFERROR(INDEX(Sheet1!F:F,MATCH(ROWS($1:1566),$M:$M,0)),"")</f>
        <v>failed</v>
      </c>
      <c r="E1567">
        <f>IFERROR(INDEX(Sheet1!L:L,MATCH(ROWS($1:1566),$M:$M,0)),"")</f>
        <v>2</v>
      </c>
      <c r="L1567" t="str">
        <f>IF(ISNA(MATCH(Sheet1!F1567,{"successful"},0)),"-",MAX(Sheet6!L$1:L1566)+1)</f>
        <v>-</v>
      </c>
      <c r="M1567">
        <f>IF(ISNA(MATCH(Sheet1!F1567,{"failed","canceled"},0)),"-",MAX(Sheet6!M$1:M1566)+1)</f>
        <v>866</v>
      </c>
    </row>
    <row r="1568" spans="1:13" ht="16" x14ac:dyDescent="0.2">
      <c r="A1568" s="16" t="str">
        <f>IFERROR(INDEX(Sheet1!F:F,MATCH(ROWS($1:1567),$L:$L,0)),"")</f>
        <v>successful</v>
      </c>
      <c r="B1568" s="15">
        <f>IFERROR(INDEX(Sheet1!L:L,MATCH(ROWS($1:1567),$L:$L,0)),"")</f>
        <v>58</v>
      </c>
      <c r="D1568" s="17" t="str">
        <f>IFERROR(INDEX(Sheet1!F:F,MATCH(ROWS($1:1567),$M:$M,0)),"")</f>
        <v>failed</v>
      </c>
      <c r="E1568">
        <f>IFERROR(INDEX(Sheet1!L:L,MATCH(ROWS($1:1567),$M:$M,0)),"")</f>
        <v>31</v>
      </c>
      <c r="L1568" t="str">
        <f>IF(ISNA(MATCH(Sheet1!F1568,{"successful"},0)),"-",MAX(Sheet6!L$1:L1567)+1)</f>
        <v>-</v>
      </c>
      <c r="M1568">
        <f>IF(ISNA(MATCH(Sheet1!F1568,{"failed","canceled"},0)),"-",MAX(Sheet6!M$1:M1567)+1)</f>
        <v>867</v>
      </c>
    </row>
    <row r="1569" spans="1:13" ht="16" x14ac:dyDescent="0.2">
      <c r="A1569" s="16" t="str">
        <f>IFERROR(INDEX(Sheet1!F:F,MATCH(ROWS($1:1568),$L:$L,0)),"")</f>
        <v>successful</v>
      </c>
      <c r="B1569" s="15">
        <f>IFERROR(INDEX(Sheet1!L:L,MATCH(ROWS($1:1568),$L:$L,0)),"")</f>
        <v>20</v>
      </c>
      <c r="D1569" s="17" t="str">
        <f>IFERROR(INDEX(Sheet1!F:F,MATCH(ROWS($1:1568),$M:$M,0)),"")</f>
        <v>failed</v>
      </c>
      <c r="E1569">
        <f>IFERROR(INDEX(Sheet1!L:L,MATCH(ROWS($1:1568),$M:$M,0)),"")</f>
        <v>5</v>
      </c>
      <c r="L1569" t="str">
        <f>IF(ISNA(MATCH(Sheet1!F1569,{"successful"},0)),"-",MAX(Sheet6!L$1:L1568)+1)</f>
        <v>-</v>
      </c>
      <c r="M1569">
        <f>IF(ISNA(MATCH(Sheet1!F1569,{"failed","canceled"},0)),"-",MAX(Sheet6!M$1:M1568)+1)</f>
        <v>868</v>
      </c>
    </row>
    <row r="1570" spans="1:13" ht="16" x14ac:dyDescent="0.2">
      <c r="A1570" s="16" t="str">
        <f>IFERROR(INDEX(Sheet1!F:F,MATCH(ROWS($1:1569),$L:$L,0)),"")</f>
        <v>successful</v>
      </c>
      <c r="B1570" s="15">
        <f>IFERROR(INDEX(Sheet1!L:L,MATCH(ROWS($1:1569),$L:$L,0)),"")</f>
        <v>47</v>
      </c>
      <c r="D1570" s="17" t="str">
        <f>IFERROR(INDEX(Sheet1!F:F,MATCH(ROWS($1:1569),$M:$M,0)),"")</f>
        <v>failed</v>
      </c>
      <c r="E1570">
        <f>IFERROR(INDEX(Sheet1!L:L,MATCH(ROWS($1:1569),$M:$M,0)),"")</f>
        <v>1</v>
      </c>
      <c r="L1570" t="str">
        <f>IF(ISNA(MATCH(Sheet1!F1570,{"successful"},0)),"-",MAX(Sheet6!L$1:L1569)+1)</f>
        <v>-</v>
      </c>
      <c r="M1570">
        <f>IF(ISNA(MATCH(Sheet1!F1570,{"failed","canceled"},0)),"-",MAX(Sheet6!M$1:M1569)+1)</f>
        <v>869</v>
      </c>
    </row>
    <row r="1571" spans="1:13" ht="16" x14ac:dyDescent="0.2">
      <c r="A1571" s="16" t="str">
        <f>IFERROR(INDEX(Sheet1!F:F,MATCH(ROWS($1:1570),$L:$L,0)),"")</f>
        <v>successful</v>
      </c>
      <c r="B1571" s="15">
        <f>IFERROR(INDEX(Sheet1!L:L,MATCH(ROWS($1:1570),$L:$L,0)),"")</f>
        <v>54</v>
      </c>
      <c r="D1571" s="17" t="str">
        <f>IFERROR(INDEX(Sheet1!F:F,MATCH(ROWS($1:1570),$M:$M,0)),"")</f>
        <v>failed</v>
      </c>
      <c r="E1571">
        <f>IFERROR(INDEX(Sheet1!L:L,MATCH(ROWS($1:1570),$M:$M,0)),"")</f>
        <v>12</v>
      </c>
      <c r="L1571" t="str">
        <f>IF(ISNA(MATCH(Sheet1!F1571,{"successful"},0)),"-",MAX(Sheet6!L$1:L1570)+1)</f>
        <v>-</v>
      </c>
      <c r="M1571">
        <f>IF(ISNA(MATCH(Sheet1!F1571,{"failed","canceled"},0)),"-",MAX(Sheet6!M$1:M1570)+1)</f>
        <v>870</v>
      </c>
    </row>
    <row r="1572" spans="1:13" ht="16" x14ac:dyDescent="0.2">
      <c r="A1572" s="16" t="str">
        <f>IFERROR(INDEX(Sheet1!F:F,MATCH(ROWS($1:1571),$L:$L,0)),"")</f>
        <v>successful</v>
      </c>
      <c r="B1572" s="15">
        <f>IFERROR(INDEX(Sheet1!L:L,MATCH(ROWS($1:1571),$L:$L,0)),"")</f>
        <v>9</v>
      </c>
      <c r="D1572" s="17" t="str">
        <f>IFERROR(INDEX(Sheet1!F:F,MATCH(ROWS($1:1571),$M:$M,0)),"")</f>
        <v>failed</v>
      </c>
      <c r="E1572">
        <f>IFERROR(INDEX(Sheet1!L:L,MATCH(ROWS($1:1571),$M:$M,0)),"")</f>
        <v>4</v>
      </c>
      <c r="L1572" t="str">
        <f>IF(ISNA(MATCH(Sheet1!F1572,{"successful"},0)),"-",MAX(Sheet6!L$1:L1571)+1)</f>
        <v>-</v>
      </c>
      <c r="M1572">
        <f>IF(ISNA(MATCH(Sheet1!F1572,{"failed","canceled"},0)),"-",MAX(Sheet6!M$1:M1571)+1)</f>
        <v>871</v>
      </c>
    </row>
    <row r="1573" spans="1:13" ht="16" x14ac:dyDescent="0.2">
      <c r="A1573" s="16" t="str">
        <f>IFERROR(INDEX(Sheet1!F:F,MATCH(ROWS($1:1572),$L:$L,0)),"")</f>
        <v>successful</v>
      </c>
      <c r="B1573" s="15">
        <f>IFERROR(INDEX(Sheet1!L:L,MATCH(ROWS($1:1572),$L:$L,0)),"")</f>
        <v>213</v>
      </c>
      <c r="D1573" s="17" t="str">
        <f>IFERROR(INDEX(Sheet1!F:F,MATCH(ROWS($1:1572),$M:$M,0)),"")</f>
        <v>failed</v>
      </c>
      <c r="E1573">
        <f>IFERROR(INDEX(Sheet1!L:L,MATCH(ROWS($1:1572),$M:$M,0)),"")</f>
        <v>0</v>
      </c>
      <c r="L1573" t="str">
        <f>IF(ISNA(MATCH(Sheet1!F1573,{"successful"},0)),"-",MAX(Sheet6!L$1:L1572)+1)</f>
        <v>-</v>
      </c>
      <c r="M1573">
        <f>IF(ISNA(MATCH(Sheet1!F1573,{"failed","canceled"},0)),"-",MAX(Sheet6!M$1:M1572)+1)</f>
        <v>872</v>
      </c>
    </row>
    <row r="1574" spans="1:13" ht="16" x14ac:dyDescent="0.2">
      <c r="A1574" s="16" t="str">
        <f>IFERROR(INDEX(Sheet1!F:F,MATCH(ROWS($1:1573),$L:$L,0)),"")</f>
        <v>successful</v>
      </c>
      <c r="B1574" s="15">
        <f>IFERROR(INDEX(Sheet1!L:L,MATCH(ROWS($1:1573),$L:$L,0)),"")</f>
        <v>57</v>
      </c>
      <c r="D1574" s="17" t="str">
        <f>IFERROR(INDEX(Sheet1!F:F,MATCH(ROWS($1:1573),$M:$M,0)),"")</f>
        <v>failed</v>
      </c>
      <c r="E1574">
        <f>IFERROR(INDEX(Sheet1!L:L,MATCH(ROWS($1:1573),$M:$M,0)),"")</f>
        <v>7</v>
      </c>
      <c r="L1574" t="str">
        <f>IF(ISNA(MATCH(Sheet1!F1574,{"successful"},0)),"-",MAX(Sheet6!L$1:L1573)+1)</f>
        <v>-</v>
      </c>
      <c r="M1574">
        <f>IF(ISNA(MATCH(Sheet1!F1574,{"failed","canceled"},0)),"-",MAX(Sheet6!M$1:M1573)+1)</f>
        <v>873</v>
      </c>
    </row>
    <row r="1575" spans="1:13" ht="16" x14ac:dyDescent="0.2">
      <c r="A1575" s="16" t="str">
        <f>IFERROR(INDEX(Sheet1!F:F,MATCH(ROWS($1:1574),$L:$L,0)),"")</f>
        <v>successful</v>
      </c>
      <c r="B1575" s="15">
        <f>IFERROR(INDEX(Sheet1!L:L,MATCH(ROWS($1:1574),$L:$L,0)),"")</f>
        <v>25</v>
      </c>
      <c r="D1575" s="17" t="str">
        <f>IFERROR(INDEX(Sheet1!F:F,MATCH(ROWS($1:1574),$M:$M,0)),"")</f>
        <v>failed</v>
      </c>
      <c r="E1575">
        <f>IFERROR(INDEX(Sheet1!L:L,MATCH(ROWS($1:1574),$M:$M,0)),"")</f>
        <v>2</v>
      </c>
      <c r="L1575" t="str">
        <f>IF(ISNA(MATCH(Sheet1!F1575,{"successful"},0)),"-",MAX(Sheet6!L$1:L1574)+1)</f>
        <v>-</v>
      </c>
      <c r="M1575">
        <f>IF(ISNA(MATCH(Sheet1!F1575,{"failed","canceled"},0)),"-",MAX(Sheet6!M$1:M1574)+1)</f>
        <v>874</v>
      </c>
    </row>
    <row r="1576" spans="1:13" ht="16" x14ac:dyDescent="0.2">
      <c r="A1576" s="16" t="str">
        <f>IFERROR(INDEX(Sheet1!F:F,MATCH(ROWS($1:1575),$L:$L,0)),"")</f>
        <v>successful</v>
      </c>
      <c r="B1576" s="15">
        <f>IFERROR(INDEX(Sheet1!L:L,MATCH(ROWS($1:1575),$L:$L,0)),"")</f>
        <v>104</v>
      </c>
      <c r="D1576" s="17" t="str">
        <f>IFERROR(INDEX(Sheet1!F:F,MATCH(ROWS($1:1575),$M:$M,0)),"")</f>
        <v>failed</v>
      </c>
      <c r="E1576">
        <f>IFERROR(INDEX(Sheet1!L:L,MATCH(ROWS($1:1575),$M:$M,0)),"")</f>
        <v>1</v>
      </c>
      <c r="L1576" t="str">
        <f>IF(ISNA(MATCH(Sheet1!F1576,{"successful"},0)),"-",MAX(Sheet6!L$1:L1575)+1)</f>
        <v>-</v>
      </c>
      <c r="M1576">
        <f>IF(ISNA(MATCH(Sheet1!F1576,{"failed","canceled"},0)),"-",MAX(Sheet6!M$1:M1575)+1)</f>
        <v>875</v>
      </c>
    </row>
    <row r="1577" spans="1:13" ht="16" x14ac:dyDescent="0.2">
      <c r="A1577" s="16" t="str">
        <f>IFERROR(INDEX(Sheet1!F:F,MATCH(ROWS($1:1576),$L:$L,0)),"")</f>
        <v>successful</v>
      </c>
      <c r="B1577" s="15">
        <f>IFERROR(INDEX(Sheet1!L:L,MATCH(ROWS($1:1576),$L:$L,0)),"")</f>
        <v>34</v>
      </c>
      <c r="D1577" s="17" t="str">
        <f>IFERROR(INDEX(Sheet1!F:F,MATCH(ROWS($1:1576),$M:$M,0)),"")</f>
        <v>failed</v>
      </c>
      <c r="E1577">
        <f>IFERROR(INDEX(Sheet1!L:L,MATCH(ROWS($1:1576),$M:$M,0)),"")</f>
        <v>4</v>
      </c>
      <c r="L1577" t="str">
        <f>IF(ISNA(MATCH(Sheet1!F1577,{"successful"},0)),"-",MAX(Sheet6!L$1:L1576)+1)</f>
        <v>-</v>
      </c>
      <c r="M1577">
        <f>IF(ISNA(MATCH(Sheet1!F1577,{"failed","canceled"},0)),"-",MAX(Sheet6!M$1:M1576)+1)</f>
        <v>876</v>
      </c>
    </row>
    <row r="1578" spans="1:13" ht="16" x14ac:dyDescent="0.2">
      <c r="A1578" s="16" t="str">
        <f>IFERROR(INDEX(Sheet1!F:F,MATCH(ROWS($1:1577),$L:$L,0)),"")</f>
        <v>successful</v>
      </c>
      <c r="B1578" s="15">
        <f>IFERROR(INDEX(Sheet1!L:L,MATCH(ROWS($1:1577),$L:$L,0)),"")</f>
        <v>67</v>
      </c>
      <c r="D1578" s="17" t="str">
        <f>IFERROR(INDEX(Sheet1!F:F,MATCH(ROWS($1:1577),$M:$M,0)),"")</f>
        <v>failed</v>
      </c>
      <c r="E1578">
        <f>IFERROR(INDEX(Sheet1!L:L,MATCH(ROWS($1:1577),$M:$M,0)),"")</f>
        <v>6</v>
      </c>
      <c r="L1578" t="str">
        <f>IF(ISNA(MATCH(Sheet1!F1578,{"successful"},0)),"-",MAX(Sheet6!L$1:L1577)+1)</f>
        <v>-</v>
      </c>
      <c r="M1578">
        <f>IF(ISNA(MATCH(Sheet1!F1578,{"failed","canceled"},0)),"-",MAX(Sheet6!M$1:M1577)+1)</f>
        <v>877</v>
      </c>
    </row>
    <row r="1579" spans="1:13" ht="16" x14ac:dyDescent="0.2">
      <c r="A1579" s="16" t="str">
        <f>IFERROR(INDEX(Sheet1!F:F,MATCH(ROWS($1:1578),$L:$L,0)),"")</f>
        <v>successful</v>
      </c>
      <c r="B1579" s="15">
        <f>IFERROR(INDEX(Sheet1!L:L,MATCH(ROWS($1:1578),$L:$L,0)),"")</f>
        <v>241</v>
      </c>
      <c r="D1579" s="17" t="str">
        <f>IFERROR(INDEX(Sheet1!F:F,MATCH(ROWS($1:1578),$M:$M,0)),"")</f>
        <v>failed</v>
      </c>
      <c r="E1579">
        <f>IFERROR(INDEX(Sheet1!L:L,MATCH(ROWS($1:1578),$M:$M,0)),"")</f>
        <v>8</v>
      </c>
      <c r="L1579" t="str">
        <f>IF(ISNA(MATCH(Sheet1!F1579,{"successful"},0)),"-",MAX(Sheet6!L$1:L1578)+1)</f>
        <v>-</v>
      </c>
      <c r="M1579">
        <f>IF(ISNA(MATCH(Sheet1!F1579,{"failed","canceled"},0)),"-",MAX(Sheet6!M$1:M1578)+1)</f>
        <v>878</v>
      </c>
    </row>
    <row r="1580" spans="1:13" ht="16" x14ac:dyDescent="0.2">
      <c r="A1580" s="16" t="str">
        <f>IFERROR(INDEX(Sheet1!F:F,MATCH(ROWS($1:1579),$L:$L,0)),"")</f>
        <v>successful</v>
      </c>
      <c r="B1580" s="15">
        <f>IFERROR(INDEX(Sheet1!L:L,MATCH(ROWS($1:1579),$L:$L,0)),"")</f>
        <v>123</v>
      </c>
      <c r="D1580" s="17" t="str">
        <f>IFERROR(INDEX(Sheet1!F:F,MATCH(ROWS($1:1579),$M:$M,0)),"")</f>
        <v>failed</v>
      </c>
      <c r="E1580">
        <f>IFERROR(INDEX(Sheet1!L:L,MATCH(ROWS($1:1579),$M:$M,0)),"")</f>
        <v>14</v>
      </c>
      <c r="L1580" t="str">
        <f>IF(ISNA(MATCH(Sheet1!F1580,{"successful"},0)),"-",MAX(Sheet6!L$1:L1579)+1)</f>
        <v>-</v>
      </c>
      <c r="M1580">
        <f>IF(ISNA(MATCH(Sheet1!F1580,{"failed","canceled"},0)),"-",MAX(Sheet6!M$1:M1579)+1)</f>
        <v>879</v>
      </c>
    </row>
    <row r="1581" spans="1:13" ht="16" x14ac:dyDescent="0.2">
      <c r="A1581" s="16" t="str">
        <f>IFERROR(INDEX(Sheet1!F:F,MATCH(ROWS($1:1580),$L:$L,0)),"")</f>
        <v>successful</v>
      </c>
      <c r="B1581" s="15">
        <f>IFERROR(INDEX(Sheet1!L:L,MATCH(ROWS($1:1580),$L:$L,0)),"")</f>
        <v>302</v>
      </c>
      <c r="D1581" s="17" t="str">
        <f>IFERROR(INDEX(Sheet1!F:F,MATCH(ROWS($1:1580),$M:$M,0)),"")</f>
        <v>failed</v>
      </c>
      <c r="E1581">
        <f>IFERROR(INDEX(Sheet1!L:L,MATCH(ROWS($1:1580),$M:$M,0)),"")</f>
        <v>0</v>
      </c>
      <c r="L1581" t="str">
        <f>IF(ISNA(MATCH(Sheet1!F1581,{"successful"},0)),"-",MAX(Sheet6!L$1:L1580)+1)</f>
        <v>-</v>
      </c>
      <c r="M1581">
        <f>IF(ISNA(MATCH(Sheet1!F1581,{"failed","canceled"},0)),"-",MAX(Sheet6!M$1:M1580)+1)</f>
        <v>880</v>
      </c>
    </row>
    <row r="1582" spans="1:13" ht="16" x14ac:dyDescent="0.2">
      <c r="A1582" s="16" t="str">
        <f>IFERROR(INDEX(Sheet1!F:F,MATCH(ROWS($1:1581),$L:$L,0)),"")</f>
        <v>successful</v>
      </c>
      <c r="B1582" s="15">
        <f>IFERROR(INDEX(Sheet1!L:L,MATCH(ROWS($1:1581),$L:$L,0)),"")</f>
        <v>89</v>
      </c>
      <c r="D1582" s="17" t="str">
        <f>IFERROR(INDEX(Sheet1!F:F,MATCH(ROWS($1:1581),$M:$M,0)),"")</f>
        <v>failed</v>
      </c>
      <c r="E1582">
        <f>IFERROR(INDEX(Sheet1!L:L,MATCH(ROWS($1:1581),$M:$M,0)),"")</f>
        <v>4</v>
      </c>
      <c r="L1582" t="str">
        <f>IF(ISNA(MATCH(Sheet1!F1582,{"successful"},0)),"-",MAX(Sheet6!L$1:L1581)+1)</f>
        <v>-</v>
      </c>
      <c r="M1582">
        <f>IF(ISNA(MATCH(Sheet1!F1582,{"failed","canceled"},0)),"-",MAX(Sheet6!M$1:M1581)+1)</f>
        <v>881</v>
      </c>
    </row>
    <row r="1583" spans="1:13" ht="16" x14ac:dyDescent="0.2">
      <c r="A1583" s="16" t="str">
        <f>IFERROR(INDEX(Sheet1!F:F,MATCH(ROWS($1:1582),$L:$L,0)),"")</f>
        <v>successful</v>
      </c>
      <c r="B1583" s="15">
        <f>IFERROR(INDEX(Sheet1!L:L,MATCH(ROWS($1:1582),$L:$L,0)),"")</f>
        <v>41</v>
      </c>
      <c r="D1583" s="17" t="str">
        <f>IFERROR(INDEX(Sheet1!F:F,MATCH(ROWS($1:1582),$M:$M,0)),"")</f>
        <v>failed</v>
      </c>
      <c r="E1583">
        <f>IFERROR(INDEX(Sheet1!L:L,MATCH(ROWS($1:1582),$M:$M,0)),"")</f>
        <v>0</v>
      </c>
      <c r="L1583" t="str">
        <f>IF(ISNA(MATCH(Sheet1!F1583,{"successful"},0)),"-",MAX(Sheet6!L$1:L1582)+1)</f>
        <v>-</v>
      </c>
      <c r="M1583">
        <f>IF(ISNA(MATCH(Sheet1!F1583,{"failed","canceled"},0)),"-",MAX(Sheet6!M$1:M1582)+1)</f>
        <v>882</v>
      </c>
    </row>
    <row r="1584" spans="1:13" ht="16" x14ac:dyDescent="0.2">
      <c r="A1584" s="16" t="str">
        <f>IFERROR(INDEX(Sheet1!F:F,MATCH(ROWS($1:1583),$L:$L,0)),"")</f>
        <v>successful</v>
      </c>
      <c r="B1584" s="15">
        <f>IFERROR(INDEX(Sheet1!L:L,MATCH(ROWS($1:1583),$L:$L,0)),"")</f>
        <v>69</v>
      </c>
      <c r="D1584" s="17" t="str">
        <f>IFERROR(INDEX(Sheet1!F:F,MATCH(ROWS($1:1583),$M:$M,0)),"")</f>
        <v>failed</v>
      </c>
      <c r="E1584">
        <f>IFERROR(INDEX(Sheet1!L:L,MATCH(ROWS($1:1583),$M:$M,0)),"")</f>
        <v>0</v>
      </c>
      <c r="L1584" t="str">
        <f>IF(ISNA(MATCH(Sheet1!F1584,{"successful"},0)),"-",MAX(Sheet6!L$1:L1583)+1)</f>
        <v>-</v>
      </c>
      <c r="M1584">
        <f>IF(ISNA(MATCH(Sheet1!F1584,{"failed","canceled"},0)),"-",MAX(Sheet6!M$1:M1583)+1)</f>
        <v>883</v>
      </c>
    </row>
    <row r="1585" spans="1:13" ht="16" x14ac:dyDescent="0.2">
      <c r="A1585" s="16" t="str">
        <f>IFERROR(INDEX(Sheet1!F:F,MATCH(ROWS($1:1584),$L:$L,0)),"")</f>
        <v>successful</v>
      </c>
      <c r="B1585" s="15">
        <f>IFERROR(INDEX(Sheet1!L:L,MATCH(ROWS($1:1584),$L:$L,0)),"")</f>
        <v>52</v>
      </c>
      <c r="D1585" s="17" t="str">
        <f>IFERROR(INDEX(Sheet1!F:F,MATCH(ROWS($1:1584),$M:$M,0)),"")</f>
        <v>failed</v>
      </c>
      <c r="E1585">
        <f>IFERROR(INDEX(Sheet1!L:L,MATCH(ROWS($1:1584),$M:$M,0)),"")</f>
        <v>1</v>
      </c>
      <c r="L1585" t="str">
        <f>IF(ISNA(MATCH(Sheet1!F1585,{"successful"},0)),"-",MAX(Sheet6!L$1:L1584)+1)</f>
        <v>-</v>
      </c>
      <c r="M1585">
        <f>IF(ISNA(MATCH(Sheet1!F1585,{"failed","canceled"},0)),"-",MAX(Sheet6!M$1:M1584)+1)</f>
        <v>884</v>
      </c>
    </row>
    <row r="1586" spans="1:13" ht="16" x14ac:dyDescent="0.2">
      <c r="A1586" s="16" t="str">
        <f>IFERROR(INDEX(Sheet1!F:F,MATCH(ROWS($1:1585),$L:$L,0)),"")</f>
        <v>successful</v>
      </c>
      <c r="B1586" s="15">
        <f>IFERROR(INDEX(Sheet1!L:L,MATCH(ROWS($1:1585),$L:$L,0)),"")</f>
        <v>57</v>
      </c>
      <c r="D1586" s="17" t="str">
        <f>IFERROR(INDEX(Sheet1!F:F,MATCH(ROWS($1:1585),$M:$M,0)),"")</f>
        <v>failed</v>
      </c>
      <c r="E1586">
        <f>IFERROR(INDEX(Sheet1!L:L,MATCH(ROWS($1:1585),$M:$M,0)),"")</f>
        <v>1</v>
      </c>
      <c r="L1586" t="str">
        <f>IF(ISNA(MATCH(Sheet1!F1586,{"successful"},0)),"-",MAX(Sheet6!L$1:L1585)+1)</f>
        <v>-</v>
      </c>
      <c r="M1586">
        <f>IF(ISNA(MATCH(Sheet1!F1586,{"failed","canceled"},0)),"-",MAX(Sheet6!M$1:M1585)+1)</f>
        <v>885</v>
      </c>
    </row>
    <row r="1587" spans="1:13" ht="16" x14ac:dyDescent="0.2">
      <c r="A1587" s="16" t="str">
        <f>IFERROR(INDEX(Sheet1!F:F,MATCH(ROWS($1:1586),$L:$L,0)),"")</f>
        <v>successful</v>
      </c>
      <c r="B1587" s="15">
        <f>IFERROR(INDEX(Sheet1!L:L,MATCH(ROWS($1:1586),$L:$L,0)),"")</f>
        <v>74</v>
      </c>
      <c r="D1587" s="17" t="str">
        <f>IFERROR(INDEX(Sheet1!F:F,MATCH(ROWS($1:1586),$M:$M,0)),"")</f>
        <v>failed</v>
      </c>
      <c r="E1587">
        <f>IFERROR(INDEX(Sheet1!L:L,MATCH(ROWS($1:1586),$M:$M,0)),"")</f>
        <v>1</v>
      </c>
      <c r="L1587" t="str">
        <f>IF(ISNA(MATCH(Sheet1!F1587,{"successful"},0)),"-",MAX(Sheet6!L$1:L1586)+1)</f>
        <v>-</v>
      </c>
      <c r="M1587">
        <f>IF(ISNA(MATCH(Sheet1!F1587,{"failed","canceled"},0)),"-",MAX(Sheet6!M$1:M1586)+1)</f>
        <v>886</v>
      </c>
    </row>
    <row r="1588" spans="1:13" ht="16" x14ac:dyDescent="0.2">
      <c r="A1588" s="16" t="str">
        <f>IFERROR(INDEX(Sheet1!F:F,MATCH(ROWS($1:1587),$L:$L,0)),"")</f>
        <v>successful</v>
      </c>
      <c r="B1588" s="15">
        <f>IFERROR(INDEX(Sheet1!L:L,MATCH(ROWS($1:1587),$L:$L,0)),"")</f>
        <v>63</v>
      </c>
      <c r="D1588" s="17" t="str">
        <f>IFERROR(INDEX(Sheet1!F:F,MATCH(ROWS($1:1587),$M:$M,0)),"")</f>
        <v>failed</v>
      </c>
      <c r="E1588">
        <f>IFERROR(INDEX(Sheet1!L:L,MATCH(ROWS($1:1587),$M:$M,0)),"")</f>
        <v>1</v>
      </c>
      <c r="L1588" t="str">
        <f>IF(ISNA(MATCH(Sheet1!F1588,{"successful"},0)),"-",MAX(Sheet6!L$1:L1587)+1)</f>
        <v>-</v>
      </c>
      <c r="M1588">
        <f>IF(ISNA(MATCH(Sheet1!F1588,{"failed","canceled"},0)),"-",MAX(Sheet6!M$1:M1587)+1)</f>
        <v>887</v>
      </c>
    </row>
    <row r="1589" spans="1:13" ht="16" x14ac:dyDescent="0.2">
      <c r="A1589" s="16" t="str">
        <f>IFERROR(INDEX(Sheet1!F:F,MATCH(ROWS($1:1588),$L:$L,0)),"")</f>
        <v>successful</v>
      </c>
      <c r="B1589" s="15">
        <f>IFERROR(INDEX(Sheet1!L:L,MATCH(ROWS($1:1588),$L:$L,0)),"")</f>
        <v>72</v>
      </c>
      <c r="D1589" s="17" t="str">
        <f>IFERROR(INDEX(Sheet1!F:F,MATCH(ROWS($1:1588),$M:$M,0)),"")</f>
        <v>failed</v>
      </c>
      <c r="E1589">
        <f>IFERROR(INDEX(Sheet1!L:L,MATCH(ROWS($1:1588),$M:$M,0)),"")</f>
        <v>4</v>
      </c>
      <c r="L1589" t="str">
        <f>IF(ISNA(MATCH(Sheet1!F1589,{"successful"},0)),"-",MAX(Sheet6!L$1:L1588)+1)</f>
        <v>-</v>
      </c>
      <c r="M1589">
        <f>IF(ISNA(MATCH(Sheet1!F1589,{"failed","canceled"},0)),"-",MAX(Sheet6!M$1:M1588)+1)</f>
        <v>888</v>
      </c>
    </row>
    <row r="1590" spans="1:13" ht="16" x14ac:dyDescent="0.2">
      <c r="A1590" s="16" t="str">
        <f>IFERROR(INDEX(Sheet1!F:F,MATCH(ROWS($1:1589),$L:$L,0)),"")</f>
        <v>successful</v>
      </c>
      <c r="B1590" s="15">
        <f>IFERROR(INDEX(Sheet1!L:L,MATCH(ROWS($1:1589),$L:$L,0)),"")</f>
        <v>71</v>
      </c>
      <c r="D1590" s="17" t="str">
        <f>IFERROR(INDEX(Sheet1!F:F,MATCH(ROWS($1:1589),$M:$M,0)),"")</f>
        <v>failed</v>
      </c>
      <c r="E1590">
        <f>IFERROR(INDEX(Sheet1!L:L,MATCH(ROWS($1:1589),$M:$M,0)),"")</f>
        <v>0</v>
      </c>
      <c r="L1590" t="str">
        <f>IF(ISNA(MATCH(Sheet1!F1590,{"successful"},0)),"-",MAX(Sheet6!L$1:L1589)+1)</f>
        <v>-</v>
      </c>
      <c r="M1590">
        <f>IF(ISNA(MATCH(Sheet1!F1590,{"failed","canceled"},0)),"-",MAX(Sheet6!M$1:M1589)+1)</f>
        <v>889</v>
      </c>
    </row>
    <row r="1591" spans="1:13" ht="16" x14ac:dyDescent="0.2">
      <c r="A1591" s="16" t="str">
        <f>IFERROR(INDEX(Sheet1!F:F,MATCH(ROWS($1:1590),$L:$L,0)),"")</f>
        <v>successful</v>
      </c>
      <c r="B1591" s="15">
        <f>IFERROR(INDEX(Sheet1!L:L,MATCH(ROWS($1:1590),$L:$L,0)),"")</f>
        <v>21</v>
      </c>
      <c r="D1591" s="17" t="str">
        <f>IFERROR(INDEX(Sheet1!F:F,MATCH(ROWS($1:1590),$M:$M,0)),"")</f>
        <v>failed</v>
      </c>
      <c r="E1591">
        <f>IFERROR(INDEX(Sheet1!L:L,MATCH(ROWS($1:1590),$M:$M,0)),"")</f>
        <v>0</v>
      </c>
      <c r="L1591" t="str">
        <f>IF(ISNA(MATCH(Sheet1!F1591,{"successful"},0)),"-",MAX(Sheet6!L$1:L1590)+1)</f>
        <v>-</v>
      </c>
      <c r="M1591">
        <f>IF(ISNA(MATCH(Sheet1!F1591,{"failed","canceled"},0)),"-",MAX(Sheet6!M$1:M1590)+1)</f>
        <v>890</v>
      </c>
    </row>
    <row r="1592" spans="1:13" ht="16" x14ac:dyDescent="0.2">
      <c r="A1592" s="16" t="str">
        <f>IFERROR(INDEX(Sheet1!F:F,MATCH(ROWS($1:1591),$L:$L,0)),"")</f>
        <v>successful</v>
      </c>
      <c r="B1592" s="15">
        <f>IFERROR(INDEX(Sheet1!L:L,MATCH(ROWS($1:1591),$L:$L,0)),"")</f>
        <v>930</v>
      </c>
      <c r="D1592" s="17" t="str">
        <f>IFERROR(INDEX(Sheet1!F:F,MATCH(ROWS($1:1591),$M:$M,0)),"")</f>
        <v>failed</v>
      </c>
      <c r="E1592">
        <f>IFERROR(INDEX(Sheet1!L:L,MATCH(ROWS($1:1591),$M:$M,0)),"")</f>
        <v>2</v>
      </c>
      <c r="L1592" t="str">
        <f>IF(ISNA(MATCH(Sheet1!F1592,{"successful"},0)),"-",MAX(Sheet6!L$1:L1591)+1)</f>
        <v>-</v>
      </c>
      <c r="M1592">
        <f>IF(ISNA(MATCH(Sheet1!F1592,{"failed","canceled"},0)),"-",MAX(Sheet6!M$1:M1591)+1)</f>
        <v>891</v>
      </c>
    </row>
    <row r="1593" spans="1:13" ht="16" x14ac:dyDescent="0.2">
      <c r="A1593" s="16" t="str">
        <f>IFERROR(INDEX(Sheet1!F:F,MATCH(ROWS($1:1592),$L:$L,0)),"")</f>
        <v>successful</v>
      </c>
      <c r="B1593" s="15">
        <f>IFERROR(INDEX(Sheet1!L:L,MATCH(ROWS($1:1592),$L:$L,0)),"")</f>
        <v>55</v>
      </c>
      <c r="D1593" s="17" t="str">
        <f>IFERROR(INDEX(Sheet1!F:F,MATCH(ROWS($1:1592),$M:$M,0)),"")</f>
        <v>failed</v>
      </c>
      <c r="E1593">
        <f>IFERROR(INDEX(Sheet1!L:L,MATCH(ROWS($1:1592),$M:$M,0)),"")</f>
        <v>24</v>
      </c>
      <c r="L1593" t="str">
        <f>IF(ISNA(MATCH(Sheet1!F1593,{"successful"},0)),"-",MAX(Sheet6!L$1:L1592)+1)</f>
        <v>-</v>
      </c>
      <c r="M1593">
        <f>IF(ISNA(MATCH(Sheet1!F1593,{"failed","canceled"},0)),"-",MAX(Sheet6!M$1:M1592)+1)</f>
        <v>892</v>
      </c>
    </row>
    <row r="1594" spans="1:13" ht="16" x14ac:dyDescent="0.2">
      <c r="A1594" s="16" t="str">
        <f>IFERROR(INDEX(Sheet1!F:F,MATCH(ROWS($1:1593),$L:$L,0)),"")</f>
        <v>successful</v>
      </c>
      <c r="B1594" s="15">
        <f>IFERROR(INDEX(Sheet1!L:L,MATCH(ROWS($1:1593),$L:$L,0)),"")</f>
        <v>61</v>
      </c>
      <c r="D1594" s="17" t="str">
        <f>IFERROR(INDEX(Sheet1!F:F,MATCH(ROWS($1:1593),$M:$M,0)),"")</f>
        <v>failed</v>
      </c>
      <c r="E1594">
        <f>IFERROR(INDEX(Sheet1!L:L,MATCH(ROWS($1:1593),$M:$M,0)),"")</f>
        <v>1</v>
      </c>
      <c r="L1594" t="str">
        <f>IF(ISNA(MATCH(Sheet1!F1594,{"successful"},0)),"-",MAX(Sheet6!L$1:L1593)+1)</f>
        <v>-</v>
      </c>
      <c r="M1594">
        <f>IF(ISNA(MATCH(Sheet1!F1594,{"failed","canceled"},0)),"-",MAX(Sheet6!M$1:M1593)+1)</f>
        <v>893</v>
      </c>
    </row>
    <row r="1595" spans="1:13" ht="16" x14ac:dyDescent="0.2">
      <c r="A1595" s="16" t="str">
        <f>IFERROR(INDEX(Sheet1!F:F,MATCH(ROWS($1:1594),$L:$L,0)),"")</f>
        <v>successful</v>
      </c>
      <c r="B1595" s="15">
        <f>IFERROR(INDEX(Sheet1!L:L,MATCH(ROWS($1:1594),$L:$L,0)),"")</f>
        <v>82</v>
      </c>
      <c r="D1595" s="17" t="str">
        <f>IFERROR(INDEX(Sheet1!F:F,MATCH(ROWS($1:1594),$M:$M,0)),"")</f>
        <v>failed</v>
      </c>
      <c r="E1595">
        <f>IFERROR(INDEX(Sheet1!L:L,MATCH(ROWS($1:1594),$M:$M,0)),"")</f>
        <v>2</v>
      </c>
      <c r="L1595" t="str">
        <f>IF(ISNA(MATCH(Sheet1!F1595,{"successful"},0)),"-",MAX(Sheet6!L$1:L1594)+1)</f>
        <v>-</v>
      </c>
      <c r="M1595">
        <f>IF(ISNA(MATCH(Sheet1!F1595,{"failed","canceled"},0)),"-",MAX(Sheet6!M$1:M1594)+1)</f>
        <v>894</v>
      </c>
    </row>
    <row r="1596" spans="1:13" ht="16" x14ac:dyDescent="0.2">
      <c r="A1596" s="16" t="str">
        <f>IFERROR(INDEX(Sheet1!F:F,MATCH(ROWS($1:1595),$L:$L,0)),"")</f>
        <v>successful</v>
      </c>
      <c r="B1596" s="15">
        <f>IFERROR(INDEX(Sheet1!L:L,MATCH(ROWS($1:1595),$L:$L,0)),"")</f>
        <v>71</v>
      </c>
      <c r="D1596" s="17" t="str">
        <f>IFERROR(INDEX(Sheet1!F:F,MATCH(ROWS($1:1595),$M:$M,0)),"")</f>
        <v>failed</v>
      </c>
      <c r="E1596">
        <f>IFERROR(INDEX(Sheet1!L:L,MATCH(ROWS($1:1595),$M:$M,0)),"")</f>
        <v>1</v>
      </c>
      <c r="L1596" t="str">
        <f>IF(ISNA(MATCH(Sheet1!F1596,{"successful"},0)),"-",MAX(Sheet6!L$1:L1595)+1)</f>
        <v>-</v>
      </c>
      <c r="M1596">
        <f>IF(ISNA(MATCH(Sheet1!F1596,{"failed","canceled"},0)),"-",MAX(Sheet6!M$1:M1595)+1)</f>
        <v>895</v>
      </c>
    </row>
    <row r="1597" spans="1:13" ht="16" x14ac:dyDescent="0.2">
      <c r="A1597" s="16" t="str">
        <f>IFERROR(INDEX(Sheet1!F:F,MATCH(ROWS($1:1596),$L:$L,0)),"")</f>
        <v>successful</v>
      </c>
      <c r="B1597" s="15">
        <f>IFERROR(INDEX(Sheet1!L:L,MATCH(ROWS($1:1596),$L:$L,0)),"")</f>
        <v>117</v>
      </c>
      <c r="D1597" s="17" t="str">
        <f>IFERROR(INDEX(Sheet1!F:F,MATCH(ROWS($1:1596),$M:$M,0)),"")</f>
        <v>failed</v>
      </c>
      <c r="E1597">
        <f>IFERROR(INDEX(Sheet1!L:L,MATCH(ROWS($1:1596),$M:$M,0)),"")</f>
        <v>37</v>
      </c>
      <c r="L1597" t="str">
        <f>IF(ISNA(MATCH(Sheet1!F1597,{"successful"},0)),"-",MAX(Sheet6!L$1:L1596)+1)</f>
        <v>-</v>
      </c>
      <c r="M1597">
        <f>IF(ISNA(MATCH(Sheet1!F1597,{"failed","canceled"},0)),"-",MAX(Sheet6!M$1:M1596)+1)</f>
        <v>896</v>
      </c>
    </row>
    <row r="1598" spans="1:13" ht="16" x14ac:dyDescent="0.2">
      <c r="A1598" s="16" t="str">
        <f>IFERROR(INDEX(Sheet1!F:F,MATCH(ROWS($1:1597),$L:$L,0)),"")</f>
        <v>successful</v>
      </c>
      <c r="B1598" s="15">
        <f>IFERROR(INDEX(Sheet1!L:L,MATCH(ROWS($1:1597),$L:$L,0)),"")</f>
        <v>29</v>
      </c>
      <c r="D1598" s="17" t="str">
        <f>IFERROR(INDEX(Sheet1!F:F,MATCH(ROWS($1:1597),$M:$M,0)),"")</f>
        <v>failed</v>
      </c>
      <c r="E1598">
        <f>IFERROR(INDEX(Sheet1!L:L,MATCH(ROWS($1:1597),$M:$M,0)),"")</f>
        <v>5</v>
      </c>
      <c r="L1598" t="str">
        <f>IF(ISNA(MATCH(Sheet1!F1598,{"successful"},0)),"-",MAX(Sheet6!L$1:L1597)+1)</f>
        <v>-</v>
      </c>
      <c r="M1598">
        <f>IF(ISNA(MATCH(Sheet1!F1598,{"failed","canceled"},0)),"-",MAX(Sheet6!M$1:M1597)+1)</f>
        <v>897</v>
      </c>
    </row>
    <row r="1599" spans="1:13" ht="16" x14ac:dyDescent="0.2">
      <c r="A1599" s="16" t="str">
        <f>IFERROR(INDEX(Sheet1!F:F,MATCH(ROWS($1:1598),$L:$L,0)),"")</f>
        <v>successful</v>
      </c>
      <c r="B1599" s="15">
        <f>IFERROR(INDEX(Sheet1!L:L,MATCH(ROWS($1:1598),$L:$L,0)),"")</f>
        <v>74</v>
      </c>
      <c r="D1599" s="17" t="str">
        <f>IFERROR(INDEX(Sheet1!F:F,MATCH(ROWS($1:1598),$M:$M,0)),"")</f>
        <v>failed</v>
      </c>
      <c r="E1599">
        <f>IFERROR(INDEX(Sheet1!L:L,MATCH(ROWS($1:1598),$M:$M,0)),"")</f>
        <v>4</v>
      </c>
      <c r="L1599" t="str">
        <f>IF(ISNA(MATCH(Sheet1!F1599,{"successful"},0)),"-",MAX(Sheet6!L$1:L1598)+1)</f>
        <v>-</v>
      </c>
      <c r="M1599">
        <f>IF(ISNA(MATCH(Sheet1!F1599,{"failed","canceled"},0)),"-",MAX(Sheet6!M$1:M1598)+1)</f>
        <v>898</v>
      </c>
    </row>
    <row r="1600" spans="1:13" ht="16" x14ac:dyDescent="0.2">
      <c r="A1600" s="16" t="str">
        <f>IFERROR(INDEX(Sheet1!F:F,MATCH(ROWS($1:1599),$L:$L,0)),"")</f>
        <v>successful</v>
      </c>
      <c r="B1600" s="15">
        <f>IFERROR(INDEX(Sheet1!L:L,MATCH(ROWS($1:1599),$L:$L,0)),"")</f>
        <v>23</v>
      </c>
      <c r="D1600" s="17" t="str">
        <f>IFERROR(INDEX(Sheet1!F:F,MATCH(ROWS($1:1599),$M:$M,0)),"")</f>
        <v>failed</v>
      </c>
      <c r="E1600">
        <f>IFERROR(INDEX(Sheet1!L:L,MATCH(ROWS($1:1599),$M:$M,0)),"")</f>
        <v>16</v>
      </c>
      <c r="L1600" t="str">
        <f>IF(ISNA(MATCH(Sheet1!F1600,{"successful"},0)),"-",MAX(Sheet6!L$1:L1599)+1)</f>
        <v>-</v>
      </c>
      <c r="M1600">
        <f>IF(ISNA(MATCH(Sheet1!F1600,{"failed","canceled"},0)),"-",MAX(Sheet6!M$1:M1599)+1)</f>
        <v>899</v>
      </c>
    </row>
    <row r="1601" spans="1:13" ht="16" x14ac:dyDescent="0.2">
      <c r="A1601" s="16" t="str">
        <f>IFERROR(INDEX(Sheet1!F:F,MATCH(ROWS($1:1600),$L:$L,0)),"")</f>
        <v>successful</v>
      </c>
      <c r="B1601" s="15">
        <f>IFERROR(INDEX(Sheet1!L:L,MATCH(ROWS($1:1600),$L:$L,0)),"")</f>
        <v>60</v>
      </c>
      <c r="D1601" s="17" t="str">
        <f>IFERROR(INDEX(Sheet1!F:F,MATCH(ROWS($1:1600),$M:$M,0)),"")</f>
        <v>failed</v>
      </c>
      <c r="E1601">
        <f>IFERROR(INDEX(Sheet1!L:L,MATCH(ROWS($1:1600),$M:$M,0)),"")</f>
        <v>9</v>
      </c>
      <c r="L1601" t="str">
        <f>IF(ISNA(MATCH(Sheet1!F1601,{"successful"},0)),"-",MAX(Sheet6!L$1:L1600)+1)</f>
        <v>-</v>
      </c>
      <c r="M1601">
        <f>IF(ISNA(MATCH(Sheet1!F1601,{"failed","canceled"},0)),"-",MAX(Sheet6!M$1:M1600)+1)</f>
        <v>900</v>
      </c>
    </row>
    <row r="1602" spans="1:13" ht="16" x14ac:dyDescent="0.2">
      <c r="A1602" s="16" t="str">
        <f>IFERROR(INDEX(Sheet1!F:F,MATCH(ROWS($1:1601),$L:$L,0)),"")</f>
        <v>successful</v>
      </c>
      <c r="B1602" s="15">
        <f>IFERROR(INDEX(Sheet1!L:L,MATCH(ROWS($1:1601),$L:$L,0)),"")</f>
        <v>55</v>
      </c>
      <c r="D1602" s="17" t="str">
        <f>IFERROR(INDEX(Sheet1!F:F,MATCH(ROWS($1:1601),$M:$M,0)),"")</f>
        <v>failed</v>
      </c>
      <c r="E1602">
        <f>IFERROR(INDEX(Sheet1!L:L,MATCH(ROWS($1:1601),$M:$M,0)),"")</f>
        <v>0</v>
      </c>
      <c r="L1602" t="str">
        <f>IF(ISNA(MATCH(Sheet1!F1602,{"successful"},0)),"-",MAX(Sheet6!L$1:L1601)+1)</f>
        <v>-</v>
      </c>
      <c r="M1602">
        <f>IF(ISNA(MATCH(Sheet1!F1602,{"failed","canceled"},0)),"-",MAX(Sheet6!M$1:M1601)+1)</f>
        <v>901</v>
      </c>
    </row>
    <row r="1603" spans="1:13" ht="16" x14ac:dyDescent="0.2">
      <c r="A1603" s="16" t="str">
        <f>IFERROR(INDEX(Sheet1!F:F,MATCH(ROWS($1:1602),$L:$L,0)),"")</f>
        <v>successful</v>
      </c>
      <c r="B1603" s="15">
        <f>IFERROR(INDEX(Sheet1!L:L,MATCH(ROWS($1:1602),$L:$L,0)),"")</f>
        <v>51</v>
      </c>
      <c r="D1603" s="17" t="str">
        <f>IFERROR(INDEX(Sheet1!F:F,MATCH(ROWS($1:1602),$M:$M,0)),"")</f>
        <v>failed</v>
      </c>
      <c r="E1603">
        <f>IFERROR(INDEX(Sheet1!L:L,MATCH(ROWS($1:1602),$M:$M,0)),"")</f>
        <v>40</v>
      </c>
      <c r="L1603">
        <f>IF(ISNA(MATCH(Sheet1!F1603,{"successful"},0)),"-",MAX(Sheet6!L$1:L1602)+1)</f>
        <v>701</v>
      </c>
      <c r="M1603" t="str">
        <f>IF(ISNA(MATCH(Sheet1!F1603,{"failed","canceled"},0)),"-",MAX(Sheet6!M$1:M1602)+1)</f>
        <v>-</v>
      </c>
    </row>
    <row r="1604" spans="1:13" ht="16" x14ac:dyDescent="0.2">
      <c r="A1604" s="16" t="str">
        <f>IFERROR(INDEX(Sheet1!F:F,MATCH(ROWS($1:1603),$L:$L,0)),"")</f>
        <v>successful</v>
      </c>
      <c r="B1604" s="15">
        <f>IFERROR(INDEX(Sheet1!L:L,MATCH(ROWS($1:1603),$L:$L,0)),"")</f>
        <v>78</v>
      </c>
      <c r="D1604" s="17" t="str">
        <f>IFERROR(INDEX(Sheet1!F:F,MATCH(ROWS($1:1603),$M:$M,0)),"")</f>
        <v>failed</v>
      </c>
      <c r="E1604">
        <f>IFERROR(INDEX(Sheet1!L:L,MATCH(ROWS($1:1603),$M:$M,0)),"")</f>
        <v>0</v>
      </c>
      <c r="L1604">
        <f>IF(ISNA(MATCH(Sheet1!F1604,{"successful"},0)),"-",MAX(Sheet6!L$1:L1603)+1)</f>
        <v>702</v>
      </c>
      <c r="M1604" t="str">
        <f>IF(ISNA(MATCH(Sheet1!F1604,{"failed","canceled"},0)),"-",MAX(Sheet6!M$1:M1603)+1)</f>
        <v>-</v>
      </c>
    </row>
    <row r="1605" spans="1:13" ht="16" x14ac:dyDescent="0.2">
      <c r="A1605" s="16" t="str">
        <f>IFERROR(INDEX(Sheet1!F:F,MATCH(ROWS($1:1604),$L:$L,0)),"")</f>
        <v>successful</v>
      </c>
      <c r="B1605" s="15">
        <f>IFERROR(INDEX(Sheet1!L:L,MATCH(ROWS($1:1604),$L:$L,0)),"")</f>
        <v>62</v>
      </c>
      <c r="D1605" s="17" t="str">
        <f>IFERROR(INDEX(Sheet1!F:F,MATCH(ROWS($1:1604),$M:$M,0)),"")</f>
        <v>failed</v>
      </c>
      <c r="E1605">
        <f>IFERROR(INDEX(Sheet1!L:L,MATCH(ROWS($1:1604),$M:$M,0)),"")</f>
        <v>2</v>
      </c>
      <c r="L1605">
        <f>IF(ISNA(MATCH(Sheet1!F1605,{"successful"},0)),"-",MAX(Sheet6!L$1:L1604)+1)</f>
        <v>703</v>
      </c>
      <c r="M1605" t="str">
        <f>IF(ISNA(MATCH(Sheet1!F1605,{"failed","canceled"},0)),"-",MAX(Sheet6!M$1:M1604)+1)</f>
        <v>-</v>
      </c>
    </row>
    <row r="1606" spans="1:13" ht="16" x14ac:dyDescent="0.2">
      <c r="A1606" s="16" t="str">
        <f>IFERROR(INDEX(Sheet1!F:F,MATCH(ROWS($1:1605),$L:$L,0)),"")</f>
        <v>successful</v>
      </c>
      <c r="B1606" s="15">
        <f>IFERROR(INDEX(Sheet1!L:L,MATCH(ROWS($1:1605),$L:$L,0)),"")</f>
        <v>45</v>
      </c>
      <c r="D1606" s="17" t="str">
        <f>IFERROR(INDEX(Sheet1!F:F,MATCH(ROWS($1:1605),$M:$M,0)),"")</f>
        <v>failed</v>
      </c>
      <c r="E1606">
        <f>IFERROR(INDEX(Sheet1!L:L,MATCH(ROWS($1:1605),$M:$M,0)),"")</f>
        <v>1</v>
      </c>
      <c r="L1606">
        <f>IF(ISNA(MATCH(Sheet1!F1606,{"successful"},0)),"-",MAX(Sheet6!L$1:L1605)+1)</f>
        <v>704</v>
      </c>
      <c r="M1606" t="str">
        <f>IF(ISNA(MATCH(Sheet1!F1606,{"failed","canceled"},0)),"-",MAX(Sheet6!M$1:M1605)+1)</f>
        <v>-</v>
      </c>
    </row>
    <row r="1607" spans="1:13" ht="16" x14ac:dyDescent="0.2">
      <c r="A1607" s="16" t="str">
        <f>IFERROR(INDEX(Sheet1!F:F,MATCH(ROWS($1:1606),$L:$L,0)),"")</f>
        <v>successful</v>
      </c>
      <c r="B1607" s="15">
        <f>IFERROR(INDEX(Sheet1!L:L,MATCH(ROWS($1:1606),$L:$L,0)),"")</f>
        <v>15</v>
      </c>
      <c r="D1607" s="17" t="str">
        <f>IFERROR(INDEX(Sheet1!F:F,MATCH(ROWS($1:1606),$M:$M,0)),"")</f>
        <v>failed</v>
      </c>
      <c r="E1607">
        <f>IFERROR(INDEX(Sheet1!L:L,MATCH(ROWS($1:1606),$M:$M,0)),"")</f>
        <v>9</v>
      </c>
      <c r="L1607">
        <f>IF(ISNA(MATCH(Sheet1!F1607,{"successful"},0)),"-",MAX(Sheet6!L$1:L1606)+1)</f>
        <v>705</v>
      </c>
      <c r="M1607" t="str">
        <f>IF(ISNA(MATCH(Sheet1!F1607,{"failed","canceled"},0)),"-",MAX(Sheet6!M$1:M1606)+1)</f>
        <v>-</v>
      </c>
    </row>
    <row r="1608" spans="1:13" ht="16" x14ac:dyDescent="0.2">
      <c r="A1608" s="16" t="str">
        <f>IFERROR(INDEX(Sheet1!F:F,MATCH(ROWS($1:1607),$L:$L,0)),"")</f>
        <v>successful</v>
      </c>
      <c r="B1608" s="15">
        <f>IFERROR(INDEX(Sheet1!L:L,MATCH(ROWS($1:1607),$L:$L,0)),"")</f>
        <v>151</v>
      </c>
      <c r="D1608" s="17" t="str">
        <f>IFERROR(INDEX(Sheet1!F:F,MATCH(ROWS($1:1607),$M:$M,0)),"")</f>
        <v>failed</v>
      </c>
      <c r="E1608">
        <f>IFERROR(INDEX(Sheet1!L:L,MATCH(ROWS($1:1607),$M:$M,0)),"")</f>
        <v>34</v>
      </c>
      <c r="L1608">
        <f>IF(ISNA(MATCH(Sheet1!F1608,{"successful"},0)),"-",MAX(Sheet6!L$1:L1607)+1)</f>
        <v>706</v>
      </c>
      <c r="M1608" t="str">
        <f>IF(ISNA(MATCH(Sheet1!F1608,{"failed","canceled"},0)),"-",MAX(Sheet6!M$1:M1607)+1)</f>
        <v>-</v>
      </c>
    </row>
    <row r="1609" spans="1:13" ht="16" x14ac:dyDescent="0.2">
      <c r="A1609" s="16" t="str">
        <f>IFERROR(INDEX(Sheet1!F:F,MATCH(ROWS($1:1608),$L:$L,0)),"")</f>
        <v>successful</v>
      </c>
      <c r="B1609" s="15">
        <f>IFERROR(INDEX(Sheet1!L:L,MATCH(ROWS($1:1608),$L:$L,0)),"")</f>
        <v>68</v>
      </c>
      <c r="D1609" s="17" t="str">
        <f>IFERROR(INDEX(Sheet1!F:F,MATCH(ROWS($1:1608),$M:$M,0)),"")</f>
        <v>failed</v>
      </c>
      <c r="E1609">
        <f>IFERROR(INDEX(Sheet1!L:L,MATCH(ROWS($1:1608),$M:$M,0)),"")</f>
        <v>23</v>
      </c>
      <c r="L1609">
        <f>IF(ISNA(MATCH(Sheet1!F1609,{"successful"},0)),"-",MAX(Sheet6!L$1:L1608)+1)</f>
        <v>707</v>
      </c>
      <c r="M1609" t="str">
        <f>IF(ISNA(MATCH(Sheet1!F1609,{"failed","canceled"},0)),"-",MAX(Sheet6!M$1:M1608)+1)</f>
        <v>-</v>
      </c>
    </row>
    <row r="1610" spans="1:13" ht="16" x14ac:dyDescent="0.2">
      <c r="A1610" s="16" t="str">
        <f>IFERROR(INDEX(Sheet1!F:F,MATCH(ROWS($1:1609),$L:$L,0)),"")</f>
        <v>successful</v>
      </c>
      <c r="B1610" s="15">
        <f>IFERROR(INDEX(Sheet1!L:L,MATCH(ROWS($1:1609),$L:$L,0)),"")</f>
        <v>46</v>
      </c>
      <c r="D1610" s="17" t="str">
        <f>IFERROR(INDEX(Sheet1!F:F,MATCH(ROWS($1:1609),$M:$M,0)),"")</f>
        <v>failed</v>
      </c>
      <c r="E1610">
        <f>IFERROR(INDEX(Sheet1!L:L,MATCH(ROWS($1:1609),$M:$M,0)),"")</f>
        <v>19</v>
      </c>
      <c r="L1610">
        <f>IF(ISNA(MATCH(Sheet1!F1610,{"successful"},0)),"-",MAX(Sheet6!L$1:L1609)+1)</f>
        <v>708</v>
      </c>
      <c r="M1610" t="str">
        <f>IF(ISNA(MATCH(Sheet1!F1610,{"failed","canceled"},0)),"-",MAX(Sheet6!M$1:M1609)+1)</f>
        <v>-</v>
      </c>
    </row>
    <row r="1611" spans="1:13" ht="16" x14ac:dyDescent="0.2">
      <c r="A1611" s="16" t="str">
        <f>IFERROR(INDEX(Sheet1!F:F,MATCH(ROWS($1:1610),$L:$L,0)),"")</f>
        <v>successful</v>
      </c>
      <c r="B1611" s="15">
        <f>IFERROR(INDEX(Sheet1!L:L,MATCH(ROWS($1:1610),$L:$L,0)),"")</f>
        <v>24</v>
      </c>
      <c r="D1611" s="17" t="str">
        <f>IFERROR(INDEX(Sheet1!F:F,MATCH(ROWS($1:1610),$M:$M,0)),"")</f>
        <v>failed</v>
      </c>
      <c r="E1611">
        <f>IFERROR(INDEX(Sheet1!L:L,MATCH(ROWS($1:1610),$M:$M,0)),"")</f>
        <v>50</v>
      </c>
      <c r="L1611">
        <f>IF(ISNA(MATCH(Sheet1!F1611,{"successful"},0)),"-",MAX(Sheet6!L$1:L1610)+1)</f>
        <v>709</v>
      </c>
      <c r="M1611" t="str">
        <f>IF(ISNA(MATCH(Sheet1!F1611,{"failed","canceled"},0)),"-",MAX(Sheet6!M$1:M1610)+1)</f>
        <v>-</v>
      </c>
    </row>
    <row r="1612" spans="1:13" ht="16" x14ac:dyDescent="0.2">
      <c r="A1612" s="16" t="str">
        <f>IFERROR(INDEX(Sheet1!F:F,MATCH(ROWS($1:1611),$L:$L,0)),"")</f>
        <v>successful</v>
      </c>
      <c r="B1612" s="15">
        <f>IFERROR(INDEX(Sheet1!L:L,MATCH(ROWS($1:1611),$L:$L,0)),"")</f>
        <v>70</v>
      </c>
      <c r="D1612" s="17" t="str">
        <f>IFERROR(INDEX(Sheet1!F:F,MATCH(ROWS($1:1611),$M:$M,0)),"")</f>
        <v>failed</v>
      </c>
      <c r="E1612">
        <f>IFERROR(INDEX(Sheet1!L:L,MATCH(ROWS($1:1611),$M:$M,0)),"")</f>
        <v>12</v>
      </c>
      <c r="L1612">
        <f>IF(ISNA(MATCH(Sheet1!F1612,{"successful"},0)),"-",MAX(Sheet6!L$1:L1611)+1)</f>
        <v>710</v>
      </c>
      <c r="M1612" t="str">
        <f>IF(ISNA(MATCH(Sheet1!F1612,{"failed","canceled"},0)),"-",MAX(Sheet6!M$1:M1611)+1)</f>
        <v>-</v>
      </c>
    </row>
    <row r="1613" spans="1:13" ht="16" x14ac:dyDescent="0.2">
      <c r="A1613" s="16" t="str">
        <f>IFERROR(INDEX(Sheet1!F:F,MATCH(ROWS($1:1612),$L:$L,0)),"")</f>
        <v>successful</v>
      </c>
      <c r="B1613" s="15">
        <f>IFERROR(INDEX(Sheet1!L:L,MATCH(ROWS($1:1612),$L:$L,0)),"")</f>
        <v>244</v>
      </c>
      <c r="D1613" s="17" t="str">
        <f>IFERROR(INDEX(Sheet1!F:F,MATCH(ROWS($1:1612),$M:$M,0)),"")</f>
        <v>failed</v>
      </c>
      <c r="E1613">
        <f>IFERROR(INDEX(Sheet1!L:L,MATCH(ROWS($1:1612),$M:$M,0)),"")</f>
        <v>8</v>
      </c>
      <c r="L1613">
        <f>IF(ISNA(MATCH(Sheet1!F1613,{"successful"},0)),"-",MAX(Sheet6!L$1:L1612)+1)</f>
        <v>711</v>
      </c>
      <c r="M1613" t="str">
        <f>IF(ISNA(MATCH(Sheet1!F1613,{"failed","canceled"},0)),"-",MAX(Sheet6!M$1:M1612)+1)</f>
        <v>-</v>
      </c>
    </row>
    <row r="1614" spans="1:13" ht="16" x14ac:dyDescent="0.2">
      <c r="A1614" s="16" t="str">
        <f>IFERROR(INDEX(Sheet1!F:F,MATCH(ROWS($1:1613),$L:$L,0)),"")</f>
        <v>successful</v>
      </c>
      <c r="B1614" s="15">
        <f>IFERROR(INDEX(Sheet1!L:L,MATCH(ROWS($1:1613),$L:$L,0)),"")</f>
        <v>82</v>
      </c>
      <c r="D1614" s="17" t="str">
        <f>IFERROR(INDEX(Sheet1!F:F,MATCH(ROWS($1:1613),$M:$M,0)),"")</f>
        <v>failed</v>
      </c>
      <c r="E1614">
        <f>IFERROR(INDEX(Sheet1!L:L,MATCH(ROWS($1:1613),$M:$M,0)),"")</f>
        <v>9</v>
      </c>
      <c r="L1614">
        <f>IF(ISNA(MATCH(Sheet1!F1614,{"successful"},0)),"-",MAX(Sheet6!L$1:L1613)+1)</f>
        <v>712</v>
      </c>
      <c r="M1614" t="str">
        <f>IF(ISNA(MATCH(Sheet1!F1614,{"failed","canceled"},0)),"-",MAX(Sheet6!M$1:M1613)+1)</f>
        <v>-</v>
      </c>
    </row>
    <row r="1615" spans="1:13" ht="16" x14ac:dyDescent="0.2">
      <c r="A1615" s="16" t="str">
        <f>IFERROR(INDEX(Sheet1!F:F,MATCH(ROWS($1:1614),$L:$L,0)),"")</f>
        <v>successful</v>
      </c>
      <c r="B1615" s="15">
        <f>IFERROR(INDEX(Sheet1!L:L,MATCH(ROWS($1:1614),$L:$L,0)),"")</f>
        <v>226</v>
      </c>
      <c r="D1615" s="17" t="str">
        <f>IFERROR(INDEX(Sheet1!F:F,MATCH(ROWS($1:1614),$M:$M,0)),"")</f>
        <v>failed</v>
      </c>
      <c r="E1615">
        <f>IFERROR(INDEX(Sheet1!L:L,MATCH(ROWS($1:1614),$M:$M,0)),"")</f>
        <v>43</v>
      </c>
      <c r="L1615">
        <f>IF(ISNA(MATCH(Sheet1!F1615,{"successful"},0)),"-",MAX(Sheet6!L$1:L1614)+1)</f>
        <v>713</v>
      </c>
      <c r="M1615" t="str">
        <f>IF(ISNA(MATCH(Sheet1!F1615,{"failed","canceled"},0)),"-",MAX(Sheet6!M$1:M1614)+1)</f>
        <v>-</v>
      </c>
    </row>
    <row r="1616" spans="1:13" ht="16" x14ac:dyDescent="0.2">
      <c r="A1616" s="16" t="str">
        <f>IFERROR(INDEX(Sheet1!F:F,MATCH(ROWS($1:1615),$L:$L,0)),"")</f>
        <v>successful</v>
      </c>
      <c r="B1616" s="15">
        <f>IFERROR(INDEX(Sheet1!L:L,MATCH(ROWS($1:1615),$L:$L,0)),"")</f>
        <v>60</v>
      </c>
      <c r="D1616" s="17" t="str">
        <f>IFERROR(INDEX(Sheet1!F:F,MATCH(ROWS($1:1615),$M:$M,0)),"")</f>
        <v>failed</v>
      </c>
      <c r="E1616">
        <f>IFERROR(INDEX(Sheet1!L:L,MATCH(ROWS($1:1615),$M:$M,0)),"")</f>
        <v>28</v>
      </c>
      <c r="L1616">
        <f>IF(ISNA(MATCH(Sheet1!F1616,{"successful"},0)),"-",MAX(Sheet6!L$1:L1615)+1)</f>
        <v>714</v>
      </c>
      <c r="M1616" t="str">
        <f>IF(ISNA(MATCH(Sheet1!F1616,{"failed","canceled"},0)),"-",MAX(Sheet6!M$1:M1615)+1)</f>
        <v>-</v>
      </c>
    </row>
    <row r="1617" spans="1:13" ht="16" x14ac:dyDescent="0.2">
      <c r="A1617" s="16" t="str">
        <f>IFERROR(INDEX(Sheet1!F:F,MATCH(ROWS($1:1616),$L:$L,0)),"")</f>
        <v>successful</v>
      </c>
      <c r="B1617" s="15">
        <f>IFERROR(INDEX(Sheet1!L:L,MATCH(ROWS($1:1616),$L:$L,0)),"")</f>
        <v>322</v>
      </c>
      <c r="D1617" s="17" t="str">
        <f>IFERROR(INDEX(Sheet1!F:F,MATCH(ROWS($1:1616),$M:$M,0)),"")</f>
        <v>failed</v>
      </c>
      <c r="E1617">
        <f>IFERROR(INDEX(Sheet1!L:L,MATCH(ROWS($1:1616),$M:$M,0)),"")</f>
        <v>4</v>
      </c>
      <c r="L1617">
        <f>IF(ISNA(MATCH(Sheet1!F1617,{"successful"},0)),"-",MAX(Sheet6!L$1:L1616)+1)</f>
        <v>715</v>
      </c>
      <c r="M1617" t="str">
        <f>IF(ISNA(MATCH(Sheet1!F1617,{"failed","canceled"},0)),"-",MAX(Sheet6!M$1:M1616)+1)</f>
        <v>-</v>
      </c>
    </row>
    <row r="1618" spans="1:13" ht="16" x14ac:dyDescent="0.2">
      <c r="A1618" s="16" t="str">
        <f>IFERROR(INDEX(Sheet1!F:F,MATCH(ROWS($1:1617),$L:$L,0)),"")</f>
        <v>successful</v>
      </c>
      <c r="B1618" s="15">
        <f>IFERROR(INDEX(Sheet1!L:L,MATCH(ROWS($1:1617),$L:$L,0)),"")</f>
        <v>94</v>
      </c>
      <c r="D1618" s="17" t="str">
        <f>IFERROR(INDEX(Sheet1!F:F,MATCH(ROWS($1:1617),$M:$M,0)),"")</f>
        <v>failed</v>
      </c>
      <c r="E1618">
        <f>IFERROR(INDEX(Sheet1!L:L,MATCH(ROWS($1:1617),$M:$M,0)),"")</f>
        <v>24</v>
      </c>
      <c r="L1618">
        <f>IF(ISNA(MATCH(Sheet1!F1618,{"successful"},0)),"-",MAX(Sheet6!L$1:L1617)+1)</f>
        <v>716</v>
      </c>
      <c r="M1618" t="str">
        <f>IF(ISNA(MATCH(Sheet1!F1618,{"failed","canceled"},0)),"-",MAX(Sheet6!M$1:M1617)+1)</f>
        <v>-</v>
      </c>
    </row>
    <row r="1619" spans="1:13" ht="16" x14ac:dyDescent="0.2">
      <c r="A1619" s="16" t="str">
        <f>IFERROR(INDEX(Sheet1!F:F,MATCH(ROWS($1:1618),$L:$L,0)),"")</f>
        <v>successful</v>
      </c>
      <c r="B1619" s="15">
        <f>IFERROR(INDEX(Sheet1!L:L,MATCH(ROWS($1:1618),$L:$L,0)),"")</f>
        <v>47</v>
      </c>
      <c r="D1619" s="17" t="str">
        <f>IFERROR(INDEX(Sheet1!F:F,MATCH(ROWS($1:1618),$M:$M,0)),"")</f>
        <v>failed</v>
      </c>
      <c r="E1619">
        <f>IFERROR(INDEX(Sheet1!L:L,MATCH(ROWS($1:1618),$M:$M,0)),"")</f>
        <v>2</v>
      </c>
      <c r="L1619">
        <f>IF(ISNA(MATCH(Sheet1!F1619,{"successful"},0)),"-",MAX(Sheet6!L$1:L1618)+1)</f>
        <v>717</v>
      </c>
      <c r="M1619" t="str">
        <f>IF(ISNA(MATCH(Sheet1!F1619,{"failed","canceled"},0)),"-",MAX(Sheet6!M$1:M1618)+1)</f>
        <v>-</v>
      </c>
    </row>
    <row r="1620" spans="1:13" ht="16" x14ac:dyDescent="0.2">
      <c r="A1620" s="16" t="str">
        <f>IFERROR(INDEX(Sheet1!F:F,MATCH(ROWS($1:1619),$L:$L,0)),"")</f>
        <v>successful</v>
      </c>
      <c r="B1620" s="15">
        <f>IFERROR(INDEX(Sheet1!L:L,MATCH(ROWS($1:1619),$L:$L,0)),"")</f>
        <v>115</v>
      </c>
      <c r="D1620" s="17" t="str">
        <f>IFERROR(INDEX(Sheet1!F:F,MATCH(ROWS($1:1619),$M:$M,0)),"")</f>
        <v>failed</v>
      </c>
      <c r="E1620">
        <f>IFERROR(INDEX(Sheet1!L:L,MATCH(ROWS($1:1619),$M:$M,0)),"")</f>
        <v>2</v>
      </c>
      <c r="L1620">
        <f>IF(ISNA(MATCH(Sheet1!F1620,{"successful"},0)),"-",MAX(Sheet6!L$1:L1619)+1)</f>
        <v>718</v>
      </c>
      <c r="M1620" t="str">
        <f>IF(ISNA(MATCH(Sheet1!F1620,{"failed","canceled"},0)),"-",MAX(Sheet6!M$1:M1619)+1)</f>
        <v>-</v>
      </c>
    </row>
    <row r="1621" spans="1:13" ht="16" x14ac:dyDescent="0.2">
      <c r="A1621" s="16" t="str">
        <f>IFERROR(INDEX(Sheet1!F:F,MATCH(ROWS($1:1620),$L:$L,0)),"")</f>
        <v>successful</v>
      </c>
      <c r="B1621" s="15">
        <f>IFERROR(INDEX(Sheet1!L:L,MATCH(ROWS($1:1620),$L:$L,0)),"")</f>
        <v>134</v>
      </c>
      <c r="D1621" s="17" t="str">
        <f>IFERROR(INDEX(Sheet1!F:F,MATCH(ROWS($1:1620),$M:$M,0)),"")</f>
        <v>failed</v>
      </c>
      <c r="E1621">
        <f>IFERROR(INDEX(Sheet1!L:L,MATCH(ROWS($1:1620),$M:$M,0)),"")</f>
        <v>20</v>
      </c>
      <c r="L1621">
        <f>IF(ISNA(MATCH(Sheet1!F1621,{"successful"},0)),"-",MAX(Sheet6!L$1:L1620)+1)</f>
        <v>719</v>
      </c>
      <c r="M1621" t="str">
        <f>IF(ISNA(MATCH(Sheet1!F1621,{"failed","canceled"},0)),"-",MAX(Sheet6!M$1:M1620)+1)</f>
        <v>-</v>
      </c>
    </row>
    <row r="1622" spans="1:13" ht="16" x14ac:dyDescent="0.2">
      <c r="A1622" s="16" t="str">
        <f>IFERROR(INDEX(Sheet1!F:F,MATCH(ROWS($1:1621),$L:$L,0)),"")</f>
        <v>successful</v>
      </c>
      <c r="B1622" s="15">
        <f>IFERROR(INDEX(Sheet1!L:L,MATCH(ROWS($1:1621),$L:$L,0)),"")</f>
        <v>35</v>
      </c>
      <c r="D1622" s="17" t="str">
        <f>IFERROR(INDEX(Sheet1!F:F,MATCH(ROWS($1:1621),$M:$M,0)),"")</f>
        <v>failed</v>
      </c>
      <c r="E1622">
        <f>IFERROR(INDEX(Sheet1!L:L,MATCH(ROWS($1:1621),$M:$M,0)),"")</f>
        <v>1</v>
      </c>
      <c r="L1622">
        <f>IF(ISNA(MATCH(Sheet1!F1622,{"successful"},0)),"-",MAX(Sheet6!L$1:L1621)+1)</f>
        <v>720</v>
      </c>
      <c r="M1622" t="str">
        <f>IF(ISNA(MATCH(Sheet1!F1622,{"failed","canceled"},0)),"-",MAX(Sheet6!M$1:M1621)+1)</f>
        <v>-</v>
      </c>
    </row>
    <row r="1623" spans="1:13" ht="16" x14ac:dyDescent="0.2">
      <c r="A1623" s="16" t="str">
        <f>IFERROR(INDEX(Sheet1!F:F,MATCH(ROWS($1:1622),$L:$L,0)),"")</f>
        <v>successful</v>
      </c>
      <c r="B1623" s="15">
        <f>IFERROR(INDEX(Sheet1!L:L,MATCH(ROWS($1:1622),$L:$L,0)),"")</f>
        <v>104</v>
      </c>
      <c r="D1623" s="17" t="str">
        <f>IFERROR(INDEX(Sheet1!F:F,MATCH(ROWS($1:1622),$M:$M,0)),"")</f>
        <v>failed</v>
      </c>
      <c r="E1623">
        <f>IFERROR(INDEX(Sheet1!L:L,MATCH(ROWS($1:1622),$M:$M,0)),"")</f>
        <v>1</v>
      </c>
      <c r="L1623">
        <f>IF(ISNA(MATCH(Sheet1!F1623,{"successful"},0)),"-",MAX(Sheet6!L$1:L1622)+1)</f>
        <v>721</v>
      </c>
      <c r="M1623" t="str">
        <f>IF(ISNA(MATCH(Sheet1!F1623,{"failed","canceled"},0)),"-",MAX(Sheet6!M$1:M1622)+1)</f>
        <v>-</v>
      </c>
    </row>
    <row r="1624" spans="1:13" ht="16" x14ac:dyDescent="0.2">
      <c r="A1624" s="16" t="str">
        <f>IFERROR(INDEX(Sheet1!F:F,MATCH(ROWS($1:1623),$L:$L,0)),"")</f>
        <v>successful</v>
      </c>
      <c r="B1624" s="15">
        <f>IFERROR(INDEX(Sheet1!L:L,MATCH(ROWS($1:1623),$L:$L,0)),"")</f>
        <v>184</v>
      </c>
      <c r="D1624" s="17" t="str">
        <f>IFERROR(INDEX(Sheet1!F:F,MATCH(ROWS($1:1623),$M:$M,0)),"")</f>
        <v>failed</v>
      </c>
      <c r="E1624">
        <f>IFERROR(INDEX(Sheet1!L:L,MATCH(ROWS($1:1623),$M:$M,0)),"")</f>
        <v>4</v>
      </c>
      <c r="L1624">
        <f>IF(ISNA(MATCH(Sheet1!F1624,{"successful"},0)),"-",MAX(Sheet6!L$1:L1623)+1)</f>
        <v>722</v>
      </c>
      <c r="M1624" t="str">
        <f>IF(ISNA(MATCH(Sheet1!F1624,{"failed","canceled"},0)),"-",MAX(Sheet6!M$1:M1623)+1)</f>
        <v>-</v>
      </c>
    </row>
    <row r="1625" spans="1:13" ht="16" x14ac:dyDescent="0.2">
      <c r="A1625" s="16" t="str">
        <f>IFERROR(INDEX(Sheet1!F:F,MATCH(ROWS($1:1624),$L:$L,0)),"")</f>
        <v>successful</v>
      </c>
      <c r="B1625" s="15">
        <f>IFERROR(INDEX(Sheet1!L:L,MATCH(ROWS($1:1624),$L:$L,0)),"")</f>
        <v>119</v>
      </c>
      <c r="D1625" s="17" t="str">
        <f>IFERROR(INDEX(Sheet1!F:F,MATCH(ROWS($1:1624),$M:$M,0)),"")</f>
        <v>failed</v>
      </c>
      <c r="E1625">
        <f>IFERROR(INDEX(Sheet1!L:L,MATCH(ROWS($1:1624),$M:$M,0)),"")</f>
        <v>1</v>
      </c>
      <c r="L1625">
        <f>IF(ISNA(MATCH(Sheet1!F1625,{"successful"},0)),"-",MAX(Sheet6!L$1:L1624)+1)</f>
        <v>723</v>
      </c>
      <c r="M1625" t="str">
        <f>IF(ISNA(MATCH(Sheet1!F1625,{"failed","canceled"},0)),"-",MAX(Sheet6!M$1:M1624)+1)</f>
        <v>-</v>
      </c>
    </row>
    <row r="1626" spans="1:13" ht="16" x14ac:dyDescent="0.2">
      <c r="A1626" s="16" t="str">
        <f>IFERROR(INDEX(Sheet1!F:F,MATCH(ROWS($1:1625),$L:$L,0)),"")</f>
        <v>successful</v>
      </c>
      <c r="B1626" s="15">
        <f>IFERROR(INDEX(Sheet1!L:L,MATCH(ROWS($1:1625),$L:$L,0)),"")</f>
        <v>59</v>
      </c>
      <c r="D1626" s="17" t="str">
        <f>IFERROR(INDEX(Sheet1!F:F,MATCH(ROWS($1:1625),$M:$M,0)),"")</f>
        <v>failed</v>
      </c>
      <c r="E1626">
        <f>IFERROR(INDEX(Sheet1!L:L,MATCH(ROWS($1:1625),$M:$M,0)),"")</f>
        <v>1</v>
      </c>
      <c r="L1626">
        <f>IF(ISNA(MATCH(Sheet1!F1626,{"successful"},0)),"-",MAX(Sheet6!L$1:L1625)+1)</f>
        <v>724</v>
      </c>
      <c r="M1626" t="str">
        <f>IF(ISNA(MATCH(Sheet1!F1626,{"failed","canceled"},0)),"-",MAX(Sheet6!M$1:M1625)+1)</f>
        <v>-</v>
      </c>
    </row>
    <row r="1627" spans="1:13" ht="16" x14ac:dyDescent="0.2">
      <c r="A1627" s="16" t="str">
        <f>IFERROR(INDEX(Sheet1!F:F,MATCH(ROWS($1:1626),$L:$L,0)),"")</f>
        <v>successful</v>
      </c>
      <c r="B1627" s="15">
        <f>IFERROR(INDEX(Sheet1!L:L,MATCH(ROWS($1:1626),$L:$L,0)),"")</f>
        <v>113</v>
      </c>
      <c r="D1627" s="17" t="str">
        <f>IFERROR(INDEX(Sheet1!F:F,MATCH(ROWS($1:1626),$M:$M,0)),"")</f>
        <v>failed</v>
      </c>
      <c r="E1627">
        <f>IFERROR(INDEX(Sheet1!L:L,MATCH(ROWS($1:1626),$M:$M,0)),"")</f>
        <v>13</v>
      </c>
      <c r="L1627">
        <f>IF(ISNA(MATCH(Sheet1!F1627,{"successful"},0)),"-",MAX(Sheet6!L$1:L1626)+1)</f>
        <v>725</v>
      </c>
      <c r="M1627" t="str">
        <f>IF(ISNA(MATCH(Sheet1!F1627,{"failed","canceled"},0)),"-",MAX(Sheet6!M$1:M1626)+1)</f>
        <v>-</v>
      </c>
    </row>
    <row r="1628" spans="1:13" ht="16" x14ac:dyDescent="0.2">
      <c r="A1628" s="16" t="str">
        <f>IFERROR(INDEX(Sheet1!F:F,MATCH(ROWS($1:1627),$L:$L,0)),"")</f>
        <v>successful</v>
      </c>
      <c r="B1628" s="15">
        <f>IFERROR(INDEX(Sheet1!L:L,MATCH(ROWS($1:1627),$L:$L,0)),"")</f>
        <v>84</v>
      </c>
      <c r="D1628" s="17" t="str">
        <f>IFERROR(INDEX(Sheet1!F:F,MATCH(ROWS($1:1627),$M:$M,0)),"")</f>
        <v>failed</v>
      </c>
      <c r="E1628">
        <f>IFERROR(INDEX(Sheet1!L:L,MATCH(ROWS($1:1627),$M:$M,0)),"")</f>
        <v>1</v>
      </c>
      <c r="L1628">
        <f>IF(ISNA(MATCH(Sheet1!F1628,{"successful"},0)),"-",MAX(Sheet6!L$1:L1627)+1)</f>
        <v>726</v>
      </c>
      <c r="M1628" t="str">
        <f>IF(ISNA(MATCH(Sheet1!F1628,{"failed","canceled"},0)),"-",MAX(Sheet6!M$1:M1627)+1)</f>
        <v>-</v>
      </c>
    </row>
    <row r="1629" spans="1:13" ht="16" x14ac:dyDescent="0.2">
      <c r="A1629" s="16" t="str">
        <f>IFERROR(INDEX(Sheet1!F:F,MATCH(ROWS($1:1628),$L:$L,0)),"")</f>
        <v>successful</v>
      </c>
      <c r="B1629" s="15">
        <f>IFERROR(INDEX(Sheet1!L:L,MATCH(ROWS($1:1628),$L:$L,0)),"")</f>
        <v>74</v>
      </c>
      <c r="D1629" s="17" t="str">
        <f>IFERROR(INDEX(Sheet1!F:F,MATCH(ROWS($1:1628),$M:$M,0)),"")</f>
        <v>failed</v>
      </c>
      <c r="E1629">
        <f>IFERROR(INDEX(Sheet1!L:L,MATCH(ROWS($1:1628),$M:$M,0)),"")</f>
        <v>1</v>
      </c>
      <c r="L1629">
        <f>IF(ISNA(MATCH(Sheet1!F1629,{"successful"},0)),"-",MAX(Sheet6!L$1:L1628)+1)</f>
        <v>727</v>
      </c>
      <c r="M1629" t="str">
        <f>IF(ISNA(MATCH(Sheet1!F1629,{"failed","canceled"},0)),"-",MAX(Sheet6!M$1:M1628)+1)</f>
        <v>-</v>
      </c>
    </row>
    <row r="1630" spans="1:13" ht="16" x14ac:dyDescent="0.2">
      <c r="A1630" s="16" t="str">
        <f>IFERROR(INDEX(Sheet1!F:F,MATCH(ROWS($1:1629),$L:$L,0)),"")</f>
        <v>successful</v>
      </c>
      <c r="B1630" s="15">
        <f>IFERROR(INDEX(Sheet1!L:L,MATCH(ROWS($1:1629),$L:$L,0)),"")</f>
        <v>216</v>
      </c>
      <c r="D1630" s="17" t="str">
        <f>IFERROR(INDEX(Sheet1!F:F,MATCH(ROWS($1:1629),$M:$M,0)),"")</f>
        <v>failed</v>
      </c>
      <c r="E1630">
        <f>IFERROR(INDEX(Sheet1!L:L,MATCH(ROWS($1:1629),$M:$M,0)),"")</f>
        <v>0</v>
      </c>
      <c r="L1630">
        <f>IF(ISNA(MATCH(Sheet1!F1630,{"successful"},0)),"-",MAX(Sheet6!L$1:L1629)+1)</f>
        <v>728</v>
      </c>
      <c r="M1630" t="str">
        <f>IF(ISNA(MATCH(Sheet1!F1630,{"failed","canceled"},0)),"-",MAX(Sheet6!M$1:M1629)+1)</f>
        <v>-</v>
      </c>
    </row>
    <row r="1631" spans="1:13" ht="16" x14ac:dyDescent="0.2">
      <c r="A1631" s="16" t="str">
        <f>IFERROR(INDEX(Sheet1!F:F,MATCH(ROWS($1:1630),$L:$L,0)),"")</f>
        <v>successful</v>
      </c>
      <c r="B1631" s="15">
        <f>IFERROR(INDEX(Sheet1!L:L,MATCH(ROWS($1:1630),$L:$L,0)),"")</f>
        <v>39</v>
      </c>
      <c r="D1631" s="17" t="str">
        <f>IFERROR(INDEX(Sheet1!F:F,MATCH(ROWS($1:1630),$M:$M,0)),"")</f>
        <v>failed</v>
      </c>
      <c r="E1631">
        <f>IFERROR(INDEX(Sheet1!L:L,MATCH(ROWS($1:1630),$M:$M,0)),"")</f>
        <v>3</v>
      </c>
      <c r="L1631">
        <f>IF(ISNA(MATCH(Sheet1!F1631,{"successful"},0)),"-",MAX(Sheet6!L$1:L1630)+1)</f>
        <v>729</v>
      </c>
      <c r="M1631" t="str">
        <f>IF(ISNA(MATCH(Sheet1!F1631,{"failed","canceled"},0)),"-",MAX(Sheet6!M$1:M1630)+1)</f>
        <v>-</v>
      </c>
    </row>
    <row r="1632" spans="1:13" ht="16" x14ac:dyDescent="0.2">
      <c r="A1632" s="16" t="str">
        <f>IFERROR(INDEX(Sheet1!F:F,MATCH(ROWS($1:1631),$L:$L,0)),"")</f>
        <v>successful</v>
      </c>
      <c r="B1632" s="15">
        <f>IFERROR(INDEX(Sheet1!L:L,MATCH(ROWS($1:1631),$L:$L,0)),"")</f>
        <v>21</v>
      </c>
      <c r="D1632" s="17" t="str">
        <f>IFERROR(INDEX(Sheet1!F:F,MATCH(ROWS($1:1631),$M:$M,0)),"")</f>
        <v>failed</v>
      </c>
      <c r="E1632">
        <f>IFERROR(INDEX(Sheet1!L:L,MATCH(ROWS($1:1631),$M:$M,0)),"")</f>
        <v>14</v>
      </c>
      <c r="L1632">
        <f>IF(ISNA(MATCH(Sheet1!F1632,{"successful"},0)),"-",MAX(Sheet6!L$1:L1631)+1)</f>
        <v>730</v>
      </c>
      <c r="M1632" t="str">
        <f>IF(ISNA(MATCH(Sheet1!F1632,{"failed","canceled"},0)),"-",MAX(Sheet6!M$1:M1631)+1)</f>
        <v>-</v>
      </c>
    </row>
    <row r="1633" spans="1:13" ht="16" x14ac:dyDescent="0.2">
      <c r="A1633" s="16" t="str">
        <f>IFERROR(INDEX(Sheet1!F:F,MATCH(ROWS($1:1632),$L:$L,0)),"")</f>
        <v>successful</v>
      </c>
      <c r="B1633" s="15">
        <f>IFERROR(INDEX(Sheet1!L:L,MATCH(ROWS($1:1632),$L:$L,0)),"")</f>
        <v>30</v>
      </c>
      <c r="D1633" s="17" t="str">
        <f>IFERROR(INDEX(Sheet1!F:F,MATCH(ROWS($1:1632),$M:$M,0)),"")</f>
        <v>failed</v>
      </c>
      <c r="E1633">
        <f>IFERROR(INDEX(Sheet1!L:L,MATCH(ROWS($1:1632),$M:$M,0)),"")</f>
        <v>2</v>
      </c>
      <c r="L1633">
        <f>IF(ISNA(MATCH(Sheet1!F1633,{"successful"},0)),"-",MAX(Sheet6!L$1:L1632)+1)</f>
        <v>731</v>
      </c>
      <c r="M1633" t="str">
        <f>IF(ISNA(MATCH(Sheet1!F1633,{"failed","canceled"},0)),"-",MAX(Sheet6!M$1:M1632)+1)</f>
        <v>-</v>
      </c>
    </row>
    <row r="1634" spans="1:13" ht="16" x14ac:dyDescent="0.2">
      <c r="A1634" s="16" t="str">
        <f>IFERROR(INDEX(Sheet1!F:F,MATCH(ROWS($1:1633),$L:$L,0)),"")</f>
        <v>successful</v>
      </c>
      <c r="B1634" s="15">
        <f>IFERROR(INDEX(Sheet1!L:L,MATCH(ROWS($1:1633),$L:$L,0)),"")</f>
        <v>37</v>
      </c>
      <c r="D1634" s="17" t="str">
        <f>IFERROR(INDEX(Sheet1!F:F,MATCH(ROWS($1:1633),$M:$M,0)),"")</f>
        <v>failed</v>
      </c>
      <c r="E1634">
        <f>IFERROR(INDEX(Sheet1!L:L,MATCH(ROWS($1:1633),$M:$M,0)),"")</f>
        <v>5</v>
      </c>
      <c r="L1634">
        <f>IF(ISNA(MATCH(Sheet1!F1634,{"successful"},0)),"-",MAX(Sheet6!L$1:L1633)+1)</f>
        <v>732</v>
      </c>
      <c r="M1634" t="str">
        <f>IF(ISNA(MATCH(Sheet1!F1634,{"failed","canceled"},0)),"-",MAX(Sheet6!M$1:M1633)+1)</f>
        <v>-</v>
      </c>
    </row>
    <row r="1635" spans="1:13" ht="16" x14ac:dyDescent="0.2">
      <c r="A1635" s="16" t="str">
        <f>IFERROR(INDEX(Sheet1!F:F,MATCH(ROWS($1:1634),$L:$L,0)),"")</f>
        <v>successful</v>
      </c>
      <c r="B1635" s="15">
        <f>IFERROR(INDEX(Sheet1!L:L,MATCH(ROWS($1:1634),$L:$L,0)),"")</f>
        <v>202</v>
      </c>
      <c r="D1635" s="17" t="str">
        <f>IFERROR(INDEX(Sheet1!F:F,MATCH(ROWS($1:1634),$M:$M,0)),"")</f>
        <v>canceled</v>
      </c>
      <c r="E1635">
        <f>IFERROR(INDEX(Sheet1!L:L,MATCH(ROWS($1:1634),$M:$M,0)),"")</f>
        <v>1</v>
      </c>
      <c r="L1635">
        <f>IF(ISNA(MATCH(Sheet1!F1635,{"successful"},0)),"-",MAX(Sheet6!L$1:L1634)+1)</f>
        <v>733</v>
      </c>
      <c r="M1635" t="str">
        <f>IF(ISNA(MATCH(Sheet1!F1635,{"failed","canceled"},0)),"-",MAX(Sheet6!M$1:M1634)+1)</f>
        <v>-</v>
      </c>
    </row>
    <row r="1636" spans="1:13" ht="16" x14ac:dyDescent="0.2">
      <c r="A1636" s="16" t="str">
        <f>IFERROR(INDEX(Sheet1!F:F,MATCH(ROWS($1:1635),$L:$L,0)),"")</f>
        <v>successful</v>
      </c>
      <c r="B1636" s="15">
        <f>IFERROR(INDEX(Sheet1!L:L,MATCH(ROWS($1:1635),$L:$L,0)),"")</f>
        <v>37</v>
      </c>
      <c r="D1636" s="17" t="str">
        <f>IFERROR(INDEX(Sheet1!F:F,MATCH(ROWS($1:1635),$M:$M,0)),"")</f>
        <v>canceled</v>
      </c>
      <c r="E1636">
        <f>IFERROR(INDEX(Sheet1!L:L,MATCH(ROWS($1:1635),$M:$M,0)),"")</f>
        <v>15</v>
      </c>
      <c r="L1636">
        <f>IF(ISNA(MATCH(Sheet1!F1636,{"successful"},0)),"-",MAX(Sheet6!L$1:L1635)+1)</f>
        <v>734</v>
      </c>
      <c r="M1636" t="str">
        <f>IF(ISNA(MATCH(Sheet1!F1636,{"failed","canceled"},0)),"-",MAX(Sheet6!M$1:M1635)+1)</f>
        <v>-</v>
      </c>
    </row>
    <row r="1637" spans="1:13" ht="16" x14ac:dyDescent="0.2">
      <c r="A1637" s="16" t="str">
        <f>IFERROR(INDEX(Sheet1!F:F,MATCH(ROWS($1:1636),$L:$L,0)),"")</f>
        <v>successful</v>
      </c>
      <c r="B1637" s="15">
        <f>IFERROR(INDEX(Sheet1!L:L,MATCH(ROWS($1:1636),$L:$L,0)),"")</f>
        <v>28</v>
      </c>
      <c r="D1637" s="17" t="str">
        <f>IFERROR(INDEX(Sheet1!F:F,MATCH(ROWS($1:1636),$M:$M,0)),"")</f>
        <v>canceled</v>
      </c>
      <c r="E1637">
        <f>IFERROR(INDEX(Sheet1!L:L,MATCH(ROWS($1:1636),$M:$M,0)),"")</f>
        <v>10</v>
      </c>
      <c r="L1637">
        <f>IF(ISNA(MATCH(Sheet1!F1637,{"successful"},0)),"-",MAX(Sheet6!L$1:L1636)+1)</f>
        <v>735</v>
      </c>
      <c r="M1637" t="str">
        <f>IF(ISNA(MATCH(Sheet1!F1637,{"failed","canceled"},0)),"-",MAX(Sheet6!M$1:M1636)+1)</f>
        <v>-</v>
      </c>
    </row>
    <row r="1638" spans="1:13" ht="16" x14ac:dyDescent="0.2">
      <c r="A1638" s="16" t="str">
        <f>IFERROR(INDEX(Sheet1!F:F,MATCH(ROWS($1:1637),$L:$L,0)),"")</f>
        <v>successful</v>
      </c>
      <c r="B1638" s="15">
        <f>IFERROR(INDEX(Sheet1!L:L,MATCH(ROWS($1:1637),$L:$L,0)),"")</f>
        <v>26</v>
      </c>
      <c r="D1638" s="17" t="str">
        <f>IFERROR(INDEX(Sheet1!F:F,MATCH(ROWS($1:1637),$M:$M,0)),"")</f>
        <v>canceled</v>
      </c>
      <c r="E1638">
        <f>IFERROR(INDEX(Sheet1!L:L,MATCH(ROWS($1:1637),$M:$M,0)),"")</f>
        <v>3</v>
      </c>
      <c r="L1638">
        <f>IF(ISNA(MATCH(Sheet1!F1638,{"successful"},0)),"-",MAX(Sheet6!L$1:L1637)+1)</f>
        <v>736</v>
      </c>
      <c r="M1638" t="str">
        <f>IF(ISNA(MATCH(Sheet1!F1638,{"failed","canceled"},0)),"-",MAX(Sheet6!M$1:M1637)+1)</f>
        <v>-</v>
      </c>
    </row>
    <row r="1639" spans="1:13" ht="16" x14ac:dyDescent="0.2">
      <c r="A1639" s="16" t="str">
        <f>IFERROR(INDEX(Sheet1!F:F,MATCH(ROWS($1:1638),$L:$L,0)),"")</f>
        <v>successful</v>
      </c>
      <c r="B1639" s="15">
        <f>IFERROR(INDEX(Sheet1!L:L,MATCH(ROWS($1:1638),$L:$L,0)),"")</f>
        <v>61</v>
      </c>
      <c r="D1639" s="17" t="str">
        <f>IFERROR(INDEX(Sheet1!F:F,MATCH(ROWS($1:1638),$M:$M,0)),"")</f>
        <v>canceled</v>
      </c>
      <c r="E1639">
        <f>IFERROR(INDEX(Sheet1!L:L,MATCH(ROWS($1:1638),$M:$M,0)),"")</f>
        <v>0</v>
      </c>
      <c r="L1639">
        <f>IF(ISNA(MATCH(Sheet1!F1639,{"successful"},0)),"-",MAX(Sheet6!L$1:L1638)+1)</f>
        <v>737</v>
      </c>
      <c r="M1639" t="str">
        <f>IF(ISNA(MATCH(Sheet1!F1639,{"failed","canceled"},0)),"-",MAX(Sheet6!M$1:M1638)+1)</f>
        <v>-</v>
      </c>
    </row>
    <row r="1640" spans="1:13" ht="16" x14ac:dyDescent="0.2">
      <c r="A1640" s="16" t="str">
        <f>IFERROR(INDEX(Sheet1!F:F,MATCH(ROWS($1:1639),$L:$L,0)),"")</f>
        <v>successful</v>
      </c>
      <c r="B1640" s="15">
        <f>IFERROR(INDEX(Sheet1!L:L,MATCH(ROWS($1:1639),$L:$L,0)),"")</f>
        <v>115</v>
      </c>
      <c r="D1640" s="17" t="str">
        <f>IFERROR(INDEX(Sheet1!F:F,MATCH(ROWS($1:1639),$M:$M,0)),"")</f>
        <v>canceled</v>
      </c>
      <c r="E1640">
        <f>IFERROR(INDEX(Sheet1!L:L,MATCH(ROWS($1:1639),$M:$M,0)),"")</f>
        <v>0</v>
      </c>
      <c r="L1640">
        <f>IF(ISNA(MATCH(Sheet1!F1640,{"successful"},0)),"-",MAX(Sheet6!L$1:L1639)+1)</f>
        <v>738</v>
      </c>
      <c r="M1640" t="str">
        <f>IF(ISNA(MATCH(Sheet1!F1640,{"failed","canceled"},0)),"-",MAX(Sheet6!M$1:M1639)+1)</f>
        <v>-</v>
      </c>
    </row>
    <row r="1641" spans="1:13" ht="16" x14ac:dyDescent="0.2">
      <c r="A1641" s="16" t="str">
        <f>IFERROR(INDEX(Sheet1!F:F,MATCH(ROWS($1:1640),$L:$L,0)),"")</f>
        <v>successful</v>
      </c>
      <c r="B1641" s="15">
        <f>IFERROR(INDEX(Sheet1!L:L,MATCH(ROWS($1:1640),$L:$L,0)),"")</f>
        <v>181</v>
      </c>
      <c r="D1641" s="17" t="str">
        <f>IFERROR(INDEX(Sheet1!F:F,MATCH(ROWS($1:1640),$M:$M,0)),"")</f>
        <v>canceled</v>
      </c>
      <c r="E1641">
        <f>IFERROR(INDEX(Sheet1!L:L,MATCH(ROWS($1:1640),$M:$M,0)),"")</f>
        <v>0</v>
      </c>
      <c r="L1641">
        <f>IF(ISNA(MATCH(Sheet1!F1641,{"successful"},0)),"-",MAX(Sheet6!L$1:L1640)+1)</f>
        <v>739</v>
      </c>
      <c r="M1641" t="str">
        <f>IF(ISNA(MATCH(Sheet1!F1641,{"failed","canceled"},0)),"-",MAX(Sheet6!M$1:M1640)+1)</f>
        <v>-</v>
      </c>
    </row>
    <row r="1642" spans="1:13" ht="16" x14ac:dyDescent="0.2">
      <c r="A1642" s="16" t="str">
        <f>IFERROR(INDEX(Sheet1!F:F,MATCH(ROWS($1:1641),$L:$L,0)),"")</f>
        <v>successful</v>
      </c>
      <c r="B1642" s="15">
        <f>IFERROR(INDEX(Sheet1!L:L,MATCH(ROWS($1:1641),$L:$L,0)),"")</f>
        <v>110</v>
      </c>
      <c r="D1642" s="17" t="str">
        <f>IFERROR(INDEX(Sheet1!F:F,MATCH(ROWS($1:1641),$M:$M,0)),"")</f>
        <v>canceled</v>
      </c>
      <c r="E1642">
        <f>IFERROR(INDEX(Sheet1!L:L,MATCH(ROWS($1:1641),$M:$M,0)),"")</f>
        <v>0</v>
      </c>
      <c r="L1642">
        <f>IF(ISNA(MATCH(Sheet1!F1642,{"successful"},0)),"-",MAX(Sheet6!L$1:L1641)+1)</f>
        <v>740</v>
      </c>
      <c r="M1642" t="str">
        <f>IF(ISNA(MATCH(Sheet1!F1642,{"failed","canceled"},0)),"-",MAX(Sheet6!M$1:M1641)+1)</f>
        <v>-</v>
      </c>
    </row>
    <row r="1643" spans="1:13" ht="16" x14ac:dyDescent="0.2">
      <c r="A1643" s="16" t="str">
        <f>IFERROR(INDEX(Sheet1!F:F,MATCH(ROWS($1:1642),$L:$L,0)),"")</f>
        <v>successful</v>
      </c>
      <c r="B1643" s="15">
        <f>IFERROR(INDEX(Sheet1!L:L,MATCH(ROWS($1:1642),$L:$L,0)),"")</f>
        <v>269</v>
      </c>
      <c r="D1643" s="17" t="str">
        <f>IFERROR(INDEX(Sheet1!F:F,MATCH(ROWS($1:1642),$M:$M,0)),"")</f>
        <v>canceled</v>
      </c>
      <c r="E1643">
        <f>IFERROR(INDEX(Sheet1!L:L,MATCH(ROWS($1:1642),$M:$M,0)),"")</f>
        <v>46</v>
      </c>
      <c r="L1643">
        <f>IF(ISNA(MATCH(Sheet1!F1643,{"successful"},0)),"-",MAX(Sheet6!L$1:L1642)+1)</f>
        <v>741</v>
      </c>
      <c r="M1643" t="str">
        <f>IF(ISNA(MATCH(Sheet1!F1643,{"failed","canceled"},0)),"-",MAX(Sheet6!M$1:M1642)+1)</f>
        <v>-</v>
      </c>
    </row>
    <row r="1644" spans="1:13" ht="16" x14ac:dyDescent="0.2">
      <c r="A1644" s="16" t="str">
        <f>IFERROR(INDEX(Sheet1!F:F,MATCH(ROWS($1:1643),$L:$L,0)),"")</f>
        <v>successful</v>
      </c>
      <c r="B1644" s="15">
        <f>IFERROR(INDEX(Sheet1!L:L,MATCH(ROWS($1:1643),$L:$L,0)),"")</f>
        <v>79</v>
      </c>
      <c r="D1644" s="17" t="str">
        <f>IFERROR(INDEX(Sheet1!F:F,MATCH(ROWS($1:1643),$M:$M,0)),"")</f>
        <v>canceled</v>
      </c>
      <c r="E1644">
        <f>IFERROR(INDEX(Sheet1!L:L,MATCH(ROWS($1:1643),$M:$M,0)),"")</f>
        <v>14</v>
      </c>
      <c r="L1644">
        <f>IF(ISNA(MATCH(Sheet1!F1644,{"successful"},0)),"-",MAX(Sheet6!L$1:L1643)+1)</f>
        <v>742</v>
      </c>
      <c r="M1644" t="str">
        <f>IF(ISNA(MATCH(Sheet1!F1644,{"failed","canceled"},0)),"-",MAX(Sheet6!M$1:M1643)+1)</f>
        <v>-</v>
      </c>
    </row>
    <row r="1645" spans="1:13" ht="16" x14ac:dyDescent="0.2">
      <c r="A1645" s="16" t="str">
        <f>IFERROR(INDEX(Sheet1!F:F,MATCH(ROWS($1:1644),$L:$L,0)),"")</f>
        <v>successful</v>
      </c>
      <c r="B1645" s="15">
        <f>IFERROR(INDEX(Sheet1!L:L,MATCH(ROWS($1:1644),$L:$L,0)),"")</f>
        <v>104</v>
      </c>
      <c r="D1645" s="17" t="str">
        <f>IFERROR(INDEX(Sheet1!F:F,MATCH(ROWS($1:1644),$M:$M,0)),"")</f>
        <v>canceled</v>
      </c>
      <c r="E1645">
        <f>IFERROR(INDEX(Sheet1!L:L,MATCH(ROWS($1:1644),$M:$M,0)),"")</f>
        <v>1</v>
      </c>
      <c r="L1645">
        <f>IF(ISNA(MATCH(Sheet1!F1645,{"successful"},0)),"-",MAX(Sheet6!L$1:L1644)+1)</f>
        <v>743</v>
      </c>
      <c r="M1645" t="str">
        <f>IF(ISNA(MATCH(Sheet1!F1645,{"failed","canceled"},0)),"-",MAX(Sheet6!M$1:M1644)+1)</f>
        <v>-</v>
      </c>
    </row>
    <row r="1646" spans="1:13" ht="16" x14ac:dyDescent="0.2">
      <c r="A1646" s="16" t="str">
        <f>IFERROR(INDEX(Sheet1!F:F,MATCH(ROWS($1:1645),$L:$L,0)),"")</f>
        <v>successful</v>
      </c>
      <c r="B1646" s="15">
        <f>IFERROR(INDEX(Sheet1!L:L,MATCH(ROWS($1:1645),$L:$L,0)),"")</f>
        <v>34</v>
      </c>
      <c r="D1646" s="17" t="str">
        <f>IFERROR(INDEX(Sheet1!F:F,MATCH(ROWS($1:1645),$M:$M,0)),"")</f>
        <v>canceled</v>
      </c>
      <c r="E1646">
        <f>IFERROR(INDEX(Sheet1!L:L,MATCH(ROWS($1:1645),$M:$M,0)),"")</f>
        <v>0</v>
      </c>
      <c r="L1646">
        <f>IF(ISNA(MATCH(Sheet1!F1646,{"successful"},0)),"-",MAX(Sheet6!L$1:L1645)+1)</f>
        <v>744</v>
      </c>
      <c r="M1646" t="str">
        <f>IF(ISNA(MATCH(Sheet1!F1646,{"failed","canceled"},0)),"-",MAX(Sheet6!M$1:M1645)+1)</f>
        <v>-</v>
      </c>
    </row>
    <row r="1647" spans="1:13" ht="16" x14ac:dyDescent="0.2">
      <c r="A1647" s="16" t="str">
        <f>IFERROR(INDEX(Sheet1!F:F,MATCH(ROWS($1:1646),$L:$L,0)),"")</f>
        <v>successful</v>
      </c>
      <c r="B1647" s="15">
        <f>IFERROR(INDEX(Sheet1!L:L,MATCH(ROWS($1:1646),$L:$L,0)),"")</f>
        <v>167</v>
      </c>
      <c r="D1647" s="17" t="str">
        <f>IFERROR(INDEX(Sheet1!F:F,MATCH(ROWS($1:1646),$M:$M,0)),"")</f>
        <v>canceled</v>
      </c>
      <c r="E1647">
        <f>IFERROR(INDEX(Sheet1!L:L,MATCH(ROWS($1:1646),$M:$M,0)),"")</f>
        <v>17</v>
      </c>
      <c r="L1647">
        <f>IF(ISNA(MATCH(Sheet1!F1647,{"successful"},0)),"-",MAX(Sheet6!L$1:L1646)+1)</f>
        <v>745</v>
      </c>
      <c r="M1647" t="str">
        <f>IF(ISNA(MATCH(Sheet1!F1647,{"failed","canceled"},0)),"-",MAX(Sheet6!M$1:M1646)+1)</f>
        <v>-</v>
      </c>
    </row>
    <row r="1648" spans="1:13" ht="16" x14ac:dyDescent="0.2">
      <c r="A1648" s="16" t="str">
        <f>IFERROR(INDEX(Sheet1!F:F,MATCH(ROWS($1:1647),$L:$L,0)),"")</f>
        <v>successful</v>
      </c>
      <c r="B1648" s="15">
        <f>IFERROR(INDEX(Sheet1!L:L,MATCH(ROWS($1:1647),$L:$L,0)),"")</f>
        <v>183</v>
      </c>
      <c r="D1648" s="17" t="str">
        <f>IFERROR(INDEX(Sheet1!F:F,MATCH(ROWS($1:1647),$M:$M,0)),"")</f>
        <v>canceled</v>
      </c>
      <c r="E1648">
        <f>IFERROR(INDEX(Sheet1!L:L,MATCH(ROWS($1:1647),$M:$M,0)),"")</f>
        <v>1</v>
      </c>
      <c r="L1648">
        <f>IF(ISNA(MATCH(Sheet1!F1648,{"successful"},0)),"-",MAX(Sheet6!L$1:L1647)+1)</f>
        <v>746</v>
      </c>
      <c r="M1648" t="str">
        <f>IF(ISNA(MATCH(Sheet1!F1648,{"failed","canceled"},0)),"-",MAX(Sheet6!M$1:M1647)+1)</f>
        <v>-</v>
      </c>
    </row>
    <row r="1649" spans="1:13" ht="16" x14ac:dyDescent="0.2">
      <c r="A1649" s="16" t="str">
        <f>IFERROR(INDEX(Sheet1!F:F,MATCH(ROWS($1:1648),$L:$L,0)),"")</f>
        <v>successful</v>
      </c>
      <c r="B1649" s="15">
        <f>IFERROR(INDEX(Sheet1!L:L,MATCH(ROWS($1:1648),$L:$L,0)),"")</f>
        <v>71</v>
      </c>
      <c r="D1649" s="17" t="str">
        <f>IFERROR(INDEX(Sheet1!F:F,MATCH(ROWS($1:1648),$M:$M,0)),"")</f>
        <v>canceled</v>
      </c>
      <c r="E1649">
        <f>IFERROR(INDEX(Sheet1!L:L,MATCH(ROWS($1:1648),$M:$M,0)),"")</f>
        <v>0</v>
      </c>
      <c r="L1649">
        <f>IF(ISNA(MATCH(Sheet1!F1649,{"successful"},0)),"-",MAX(Sheet6!L$1:L1648)+1)</f>
        <v>747</v>
      </c>
      <c r="M1649" t="str">
        <f>IF(ISNA(MATCH(Sheet1!F1649,{"failed","canceled"},0)),"-",MAX(Sheet6!M$1:M1648)+1)</f>
        <v>-</v>
      </c>
    </row>
    <row r="1650" spans="1:13" ht="16" x14ac:dyDescent="0.2">
      <c r="A1650" s="16" t="str">
        <f>IFERROR(INDEX(Sheet1!F:F,MATCH(ROWS($1:1649),$L:$L,0)),"")</f>
        <v>successful</v>
      </c>
      <c r="B1650" s="15">
        <f>IFERROR(INDEX(Sheet1!L:L,MATCH(ROWS($1:1649),$L:$L,0)),"")</f>
        <v>69</v>
      </c>
      <c r="D1650" s="17" t="str">
        <f>IFERROR(INDEX(Sheet1!F:F,MATCH(ROWS($1:1649),$M:$M,0)),"")</f>
        <v>canceled</v>
      </c>
      <c r="E1650">
        <f>IFERROR(INDEX(Sheet1!L:L,MATCH(ROWS($1:1649),$M:$M,0)),"")</f>
        <v>0</v>
      </c>
      <c r="L1650">
        <f>IF(ISNA(MATCH(Sheet1!F1650,{"successful"},0)),"-",MAX(Sheet6!L$1:L1649)+1)</f>
        <v>748</v>
      </c>
      <c r="M1650" t="str">
        <f>IF(ISNA(MATCH(Sheet1!F1650,{"failed","canceled"},0)),"-",MAX(Sheet6!M$1:M1649)+1)</f>
        <v>-</v>
      </c>
    </row>
    <row r="1651" spans="1:13" ht="16" x14ac:dyDescent="0.2">
      <c r="A1651" s="16" t="str">
        <f>IFERROR(INDEX(Sheet1!F:F,MATCH(ROWS($1:1650),$L:$L,0)),"")</f>
        <v>successful</v>
      </c>
      <c r="B1651" s="15">
        <f>IFERROR(INDEX(Sheet1!L:L,MATCH(ROWS($1:1650),$L:$L,0)),"")</f>
        <v>270</v>
      </c>
      <c r="D1651" s="17" t="str">
        <f>IFERROR(INDEX(Sheet1!F:F,MATCH(ROWS($1:1650),$M:$M,0)),"")</f>
        <v>canceled</v>
      </c>
      <c r="E1651">
        <f>IFERROR(INDEX(Sheet1!L:L,MATCH(ROWS($1:1650),$M:$M,0)),"")</f>
        <v>0</v>
      </c>
      <c r="L1651">
        <f>IF(ISNA(MATCH(Sheet1!F1651,{"successful"},0)),"-",MAX(Sheet6!L$1:L1650)+1)</f>
        <v>749</v>
      </c>
      <c r="M1651" t="str">
        <f>IF(ISNA(MATCH(Sheet1!F1651,{"failed","canceled"},0)),"-",MAX(Sheet6!M$1:M1650)+1)</f>
        <v>-</v>
      </c>
    </row>
    <row r="1652" spans="1:13" ht="16" x14ac:dyDescent="0.2">
      <c r="A1652" s="16" t="str">
        <f>IFERROR(INDEX(Sheet1!F:F,MATCH(ROWS($1:1651),$L:$L,0)),"")</f>
        <v>successful</v>
      </c>
      <c r="B1652" s="15">
        <f>IFERROR(INDEX(Sheet1!L:L,MATCH(ROWS($1:1651),$L:$L,0)),"")</f>
        <v>193</v>
      </c>
      <c r="D1652" s="17" t="str">
        <f>IFERROR(INDEX(Sheet1!F:F,MATCH(ROWS($1:1651),$M:$M,0)),"")</f>
        <v>canceled</v>
      </c>
      <c r="E1652">
        <f>IFERROR(INDEX(Sheet1!L:L,MATCH(ROWS($1:1651),$M:$M,0)),"")</f>
        <v>0</v>
      </c>
      <c r="L1652">
        <f>IF(ISNA(MATCH(Sheet1!F1652,{"successful"},0)),"-",MAX(Sheet6!L$1:L1651)+1)</f>
        <v>750</v>
      </c>
      <c r="M1652" t="str">
        <f>IF(ISNA(MATCH(Sheet1!F1652,{"failed","canceled"},0)),"-",MAX(Sheet6!M$1:M1651)+1)</f>
        <v>-</v>
      </c>
    </row>
    <row r="1653" spans="1:13" ht="16" x14ac:dyDescent="0.2">
      <c r="A1653" s="16" t="str">
        <f>IFERROR(INDEX(Sheet1!F:F,MATCH(ROWS($1:1652),$L:$L,0)),"")</f>
        <v>successful</v>
      </c>
      <c r="B1653" s="15">
        <f>IFERROR(INDEX(Sheet1!L:L,MATCH(ROWS($1:1652),$L:$L,0)),"")</f>
        <v>57</v>
      </c>
      <c r="D1653" s="17" t="str">
        <f>IFERROR(INDEX(Sheet1!F:F,MATCH(ROWS($1:1652),$M:$M,0)),"")</f>
        <v>canceled</v>
      </c>
      <c r="E1653">
        <f>IFERROR(INDEX(Sheet1!L:L,MATCH(ROWS($1:1652),$M:$M,0)),"")</f>
        <v>0</v>
      </c>
      <c r="L1653">
        <f>IF(ISNA(MATCH(Sheet1!F1653,{"successful"},0)),"-",MAX(Sheet6!L$1:L1652)+1)</f>
        <v>751</v>
      </c>
      <c r="M1653" t="str">
        <f>IF(ISNA(MATCH(Sheet1!F1653,{"failed","canceled"},0)),"-",MAX(Sheet6!M$1:M1652)+1)</f>
        <v>-</v>
      </c>
    </row>
    <row r="1654" spans="1:13" ht="16" x14ac:dyDescent="0.2">
      <c r="A1654" s="16" t="str">
        <f>IFERROR(INDEX(Sheet1!F:F,MATCH(ROWS($1:1653),$L:$L,0)),"")</f>
        <v>successful</v>
      </c>
      <c r="B1654" s="15">
        <f>IFERROR(INDEX(Sheet1!L:L,MATCH(ROWS($1:1653),$L:$L,0)),"")</f>
        <v>200</v>
      </c>
      <c r="D1654" s="17" t="str">
        <f>IFERROR(INDEX(Sheet1!F:F,MATCH(ROWS($1:1653),$M:$M,0)),"")</f>
        <v>canceled</v>
      </c>
      <c r="E1654">
        <f>IFERROR(INDEX(Sheet1!L:L,MATCH(ROWS($1:1653),$M:$M,0)),"")</f>
        <v>2</v>
      </c>
      <c r="L1654">
        <f>IF(ISNA(MATCH(Sheet1!F1654,{"successful"},0)),"-",MAX(Sheet6!L$1:L1653)+1)</f>
        <v>752</v>
      </c>
      <c r="M1654" t="str">
        <f>IF(ISNA(MATCH(Sheet1!F1654,{"failed","canceled"},0)),"-",MAX(Sheet6!M$1:M1653)+1)</f>
        <v>-</v>
      </c>
    </row>
    <row r="1655" spans="1:13" ht="16" x14ac:dyDescent="0.2">
      <c r="A1655" s="16" t="str">
        <f>IFERROR(INDEX(Sheet1!F:F,MATCH(ROWS($1:1654),$L:$L,0)),"")</f>
        <v>successful</v>
      </c>
      <c r="B1655" s="15">
        <f>IFERROR(INDEX(Sheet1!L:L,MATCH(ROWS($1:1654),$L:$L,0)),"")</f>
        <v>88</v>
      </c>
      <c r="D1655" s="17" t="str">
        <f>IFERROR(INDEX(Sheet1!F:F,MATCH(ROWS($1:1654),$M:$M,0)),"")</f>
        <v>failed</v>
      </c>
      <c r="E1655">
        <f>IFERROR(INDEX(Sheet1!L:L,MATCH(ROWS($1:1654),$M:$M,0)),"")</f>
        <v>14</v>
      </c>
      <c r="L1655">
        <f>IF(ISNA(MATCH(Sheet1!F1655,{"successful"},0)),"-",MAX(Sheet6!L$1:L1654)+1)</f>
        <v>753</v>
      </c>
      <c r="M1655" t="str">
        <f>IF(ISNA(MATCH(Sheet1!F1655,{"failed","canceled"},0)),"-",MAX(Sheet6!M$1:M1654)+1)</f>
        <v>-</v>
      </c>
    </row>
    <row r="1656" spans="1:13" ht="16" x14ac:dyDescent="0.2">
      <c r="A1656" s="16" t="str">
        <f>IFERROR(INDEX(Sheet1!F:F,MATCH(ROWS($1:1655),$L:$L,0)),"")</f>
        <v>successful</v>
      </c>
      <c r="B1656" s="15">
        <f>IFERROR(INDEX(Sheet1!L:L,MATCH(ROWS($1:1655),$L:$L,0)),"")</f>
        <v>213</v>
      </c>
      <c r="D1656" s="17" t="str">
        <f>IFERROR(INDEX(Sheet1!F:F,MATCH(ROWS($1:1655),$M:$M,0)),"")</f>
        <v>failed</v>
      </c>
      <c r="E1656">
        <f>IFERROR(INDEX(Sheet1!L:L,MATCH(ROWS($1:1655),$M:$M,0)),"")</f>
        <v>9</v>
      </c>
      <c r="L1656">
        <f>IF(ISNA(MATCH(Sheet1!F1656,{"successful"},0)),"-",MAX(Sheet6!L$1:L1655)+1)</f>
        <v>754</v>
      </c>
      <c r="M1656" t="str">
        <f>IF(ISNA(MATCH(Sheet1!F1656,{"failed","canceled"},0)),"-",MAX(Sheet6!M$1:M1655)+1)</f>
        <v>-</v>
      </c>
    </row>
    <row r="1657" spans="1:13" ht="16" x14ac:dyDescent="0.2">
      <c r="A1657" s="16" t="str">
        <f>IFERROR(INDEX(Sheet1!F:F,MATCH(ROWS($1:1656),$L:$L,0)),"")</f>
        <v>successful</v>
      </c>
      <c r="B1657" s="15">
        <f>IFERROR(INDEX(Sheet1!L:L,MATCH(ROWS($1:1656),$L:$L,0)),"")</f>
        <v>20</v>
      </c>
      <c r="D1657" s="17" t="str">
        <f>IFERROR(INDEX(Sheet1!F:F,MATCH(ROWS($1:1656),$M:$M,0)),"")</f>
        <v>failed</v>
      </c>
      <c r="E1657">
        <f>IFERROR(INDEX(Sheet1!L:L,MATCH(ROWS($1:1656),$M:$M,0)),"")</f>
        <v>8</v>
      </c>
      <c r="L1657">
        <f>IF(ISNA(MATCH(Sheet1!F1657,{"successful"},0)),"-",MAX(Sheet6!L$1:L1656)+1)</f>
        <v>755</v>
      </c>
      <c r="M1657" t="str">
        <f>IF(ISNA(MATCH(Sheet1!F1657,{"failed","canceled"},0)),"-",MAX(Sheet6!M$1:M1656)+1)</f>
        <v>-</v>
      </c>
    </row>
    <row r="1658" spans="1:13" ht="16" x14ac:dyDescent="0.2">
      <c r="A1658" s="16" t="str">
        <f>IFERROR(INDEX(Sheet1!F:F,MATCH(ROWS($1:1657),$L:$L,0)),"")</f>
        <v>successful</v>
      </c>
      <c r="B1658" s="15">
        <f>IFERROR(INDEX(Sheet1!L:L,MATCH(ROWS($1:1657),$L:$L,0)),"")</f>
        <v>50</v>
      </c>
      <c r="D1658" s="17" t="str">
        <f>IFERROR(INDEX(Sheet1!F:F,MATCH(ROWS($1:1657),$M:$M,0)),"")</f>
        <v>failed</v>
      </c>
      <c r="E1658">
        <f>IFERROR(INDEX(Sheet1!L:L,MATCH(ROWS($1:1657),$M:$M,0)),"")</f>
        <v>7</v>
      </c>
      <c r="L1658">
        <f>IF(ISNA(MATCH(Sheet1!F1658,{"successful"},0)),"-",MAX(Sheet6!L$1:L1657)+1)</f>
        <v>756</v>
      </c>
      <c r="M1658" t="str">
        <f>IF(ISNA(MATCH(Sheet1!F1658,{"failed","canceled"},0)),"-",MAX(Sheet6!M$1:M1657)+1)</f>
        <v>-</v>
      </c>
    </row>
    <row r="1659" spans="1:13" ht="16" x14ac:dyDescent="0.2">
      <c r="A1659" s="16" t="str">
        <f>IFERROR(INDEX(Sheet1!F:F,MATCH(ROWS($1:1658),$L:$L,0)),"")</f>
        <v>successful</v>
      </c>
      <c r="B1659" s="15">
        <f>IFERROR(INDEX(Sheet1!L:L,MATCH(ROWS($1:1658),$L:$L,0)),"")</f>
        <v>115</v>
      </c>
      <c r="D1659" s="17" t="str">
        <f>IFERROR(INDEX(Sheet1!F:F,MATCH(ROWS($1:1658),$M:$M,0)),"")</f>
        <v>failed</v>
      </c>
      <c r="E1659">
        <f>IFERROR(INDEX(Sheet1!L:L,MATCH(ROWS($1:1658),$M:$M,0)),"")</f>
        <v>0</v>
      </c>
      <c r="L1659">
        <f>IF(ISNA(MATCH(Sheet1!F1659,{"successful"},0)),"-",MAX(Sheet6!L$1:L1658)+1)</f>
        <v>757</v>
      </c>
      <c r="M1659" t="str">
        <f>IF(ISNA(MATCH(Sheet1!F1659,{"failed","canceled"},0)),"-",MAX(Sheet6!M$1:M1658)+1)</f>
        <v>-</v>
      </c>
    </row>
    <row r="1660" spans="1:13" ht="16" x14ac:dyDescent="0.2">
      <c r="A1660" s="16" t="str">
        <f>IFERROR(INDEX(Sheet1!F:F,MATCH(ROWS($1:1659),$L:$L,0)),"")</f>
        <v>successful</v>
      </c>
      <c r="B1660" s="15">
        <f>IFERROR(INDEX(Sheet1!L:L,MATCH(ROWS($1:1659),$L:$L,0)),"")</f>
        <v>186</v>
      </c>
      <c r="D1660" s="17" t="str">
        <f>IFERROR(INDEX(Sheet1!F:F,MATCH(ROWS($1:1659),$M:$M,0)),"")</f>
        <v>failed</v>
      </c>
      <c r="E1660">
        <f>IFERROR(INDEX(Sheet1!L:L,MATCH(ROWS($1:1659),$M:$M,0)),"")</f>
        <v>84</v>
      </c>
      <c r="L1660">
        <f>IF(ISNA(MATCH(Sheet1!F1660,{"successful"},0)),"-",MAX(Sheet6!L$1:L1659)+1)</f>
        <v>758</v>
      </c>
      <c r="M1660" t="str">
        <f>IF(ISNA(MATCH(Sheet1!F1660,{"failed","canceled"},0)),"-",MAX(Sheet6!M$1:M1659)+1)</f>
        <v>-</v>
      </c>
    </row>
    <row r="1661" spans="1:13" ht="16" x14ac:dyDescent="0.2">
      <c r="A1661" s="16" t="str">
        <f>IFERROR(INDEX(Sheet1!F:F,MATCH(ROWS($1:1660),$L:$L,0)),"")</f>
        <v>successful</v>
      </c>
      <c r="B1661" s="15">
        <f>IFERROR(INDEX(Sheet1!L:L,MATCH(ROWS($1:1660),$L:$L,0)),"")</f>
        <v>18</v>
      </c>
      <c r="D1661" s="17" t="str">
        <f>IFERROR(INDEX(Sheet1!F:F,MATCH(ROWS($1:1660),$M:$M,0)),"")</f>
        <v>failed</v>
      </c>
      <c r="E1661">
        <f>IFERROR(INDEX(Sheet1!L:L,MATCH(ROWS($1:1660),$M:$M,0)),"")</f>
        <v>11</v>
      </c>
      <c r="L1661">
        <f>IF(ISNA(MATCH(Sheet1!F1661,{"successful"},0)),"-",MAX(Sheet6!L$1:L1660)+1)</f>
        <v>759</v>
      </c>
      <c r="M1661" t="str">
        <f>IF(ISNA(MATCH(Sheet1!F1661,{"failed","canceled"},0)),"-",MAX(Sheet6!M$1:M1660)+1)</f>
        <v>-</v>
      </c>
    </row>
    <row r="1662" spans="1:13" ht="16" x14ac:dyDescent="0.2">
      <c r="A1662" s="16" t="str">
        <f>IFERROR(INDEX(Sheet1!F:F,MATCH(ROWS($1:1661),$L:$L,0)),"")</f>
        <v>successful</v>
      </c>
      <c r="B1662" s="15">
        <f>IFERROR(INDEX(Sheet1!L:L,MATCH(ROWS($1:1661),$L:$L,0)),"")</f>
        <v>176</v>
      </c>
      <c r="D1662" s="17" t="str">
        <f>IFERROR(INDEX(Sheet1!F:F,MATCH(ROWS($1:1661),$M:$M,0)),"")</f>
        <v>failed</v>
      </c>
      <c r="E1662">
        <f>IFERROR(INDEX(Sheet1!L:L,MATCH(ROWS($1:1661),$M:$M,0)),"")</f>
        <v>1</v>
      </c>
      <c r="L1662">
        <f>IF(ISNA(MATCH(Sheet1!F1662,{"successful"},0)),"-",MAX(Sheet6!L$1:L1661)+1)</f>
        <v>760</v>
      </c>
      <c r="M1662" t="str">
        <f>IF(ISNA(MATCH(Sheet1!F1662,{"failed","canceled"},0)),"-",MAX(Sheet6!M$1:M1661)+1)</f>
        <v>-</v>
      </c>
    </row>
    <row r="1663" spans="1:13" ht="16" x14ac:dyDescent="0.2">
      <c r="A1663" s="16" t="str">
        <f>IFERROR(INDEX(Sheet1!F:F,MATCH(ROWS($1:1662),$L:$L,0)),"")</f>
        <v>successful</v>
      </c>
      <c r="B1663" s="15">
        <f>IFERROR(INDEX(Sheet1!L:L,MATCH(ROWS($1:1662),$L:$L,0)),"")</f>
        <v>41</v>
      </c>
      <c r="D1663" s="17" t="str">
        <f>IFERROR(INDEX(Sheet1!F:F,MATCH(ROWS($1:1662),$M:$M,0)),"")</f>
        <v>failed</v>
      </c>
      <c r="E1663">
        <f>IFERROR(INDEX(Sheet1!L:L,MATCH(ROWS($1:1662),$M:$M,0)),"")</f>
        <v>4</v>
      </c>
      <c r="L1663">
        <f>IF(ISNA(MATCH(Sheet1!F1663,{"successful"},0)),"-",MAX(Sheet6!L$1:L1662)+1)</f>
        <v>761</v>
      </c>
      <c r="M1663" t="str">
        <f>IF(ISNA(MATCH(Sheet1!F1663,{"failed","canceled"},0)),"-",MAX(Sheet6!M$1:M1662)+1)</f>
        <v>-</v>
      </c>
    </row>
    <row r="1664" spans="1:13" ht="16" x14ac:dyDescent="0.2">
      <c r="A1664" s="16" t="str">
        <f>IFERROR(INDEX(Sheet1!F:F,MATCH(ROWS($1:1663),$L:$L,0)),"")</f>
        <v>successful</v>
      </c>
      <c r="B1664" s="15">
        <f>IFERROR(INDEX(Sheet1!L:L,MATCH(ROWS($1:1663),$L:$L,0)),"")</f>
        <v>75</v>
      </c>
      <c r="D1664" s="17" t="str">
        <f>IFERROR(INDEX(Sheet1!F:F,MATCH(ROWS($1:1663),$M:$M,0)),"")</f>
        <v>failed</v>
      </c>
      <c r="E1664">
        <f>IFERROR(INDEX(Sheet1!L:L,MATCH(ROWS($1:1663),$M:$M,0)),"")</f>
        <v>10</v>
      </c>
      <c r="L1664">
        <f>IF(ISNA(MATCH(Sheet1!F1664,{"successful"},0)),"-",MAX(Sheet6!L$1:L1663)+1)</f>
        <v>762</v>
      </c>
      <c r="M1664" t="str">
        <f>IF(ISNA(MATCH(Sheet1!F1664,{"failed","canceled"},0)),"-",MAX(Sheet6!M$1:M1663)+1)</f>
        <v>-</v>
      </c>
    </row>
    <row r="1665" spans="1:13" ht="16" x14ac:dyDescent="0.2">
      <c r="A1665" s="16" t="str">
        <f>IFERROR(INDEX(Sheet1!F:F,MATCH(ROWS($1:1664),$L:$L,0)),"")</f>
        <v>successful</v>
      </c>
      <c r="B1665" s="15">
        <f>IFERROR(INDEX(Sheet1!L:L,MATCH(ROWS($1:1664),$L:$L,0)),"")</f>
        <v>97</v>
      </c>
      <c r="D1665" s="17" t="str">
        <f>IFERROR(INDEX(Sheet1!F:F,MATCH(ROWS($1:1664),$M:$M,0)),"")</f>
        <v>failed</v>
      </c>
      <c r="E1665">
        <f>IFERROR(INDEX(Sheet1!L:L,MATCH(ROWS($1:1664),$M:$M,0)),"")</f>
        <v>16</v>
      </c>
      <c r="L1665">
        <f>IF(ISNA(MATCH(Sheet1!F1665,{"successful"},0)),"-",MAX(Sheet6!L$1:L1664)+1)</f>
        <v>763</v>
      </c>
      <c r="M1665" t="str">
        <f>IF(ISNA(MATCH(Sheet1!F1665,{"failed","canceled"},0)),"-",MAX(Sheet6!M$1:M1664)+1)</f>
        <v>-</v>
      </c>
    </row>
    <row r="1666" spans="1:13" ht="16" x14ac:dyDescent="0.2">
      <c r="A1666" s="16" t="str">
        <f>IFERROR(INDEX(Sheet1!F:F,MATCH(ROWS($1:1665),$L:$L,0)),"")</f>
        <v>successful</v>
      </c>
      <c r="B1666" s="15">
        <f>IFERROR(INDEX(Sheet1!L:L,MATCH(ROWS($1:1665),$L:$L,0)),"")</f>
        <v>73</v>
      </c>
      <c r="D1666" s="17" t="str">
        <f>IFERROR(INDEX(Sheet1!F:F,MATCH(ROWS($1:1665),$M:$M,0)),"")</f>
        <v>failed</v>
      </c>
      <c r="E1666">
        <f>IFERROR(INDEX(Sheet1!L:L,MATCH(ROWS($1:1665),$M:$M,0)),"")</f>
        <v>2</v>
      </c>
      <c r="L1666">
        <f>IF(ISNA(MATCH(Sheet1!F1666,{"successful"},0)),"-",MAX(Sheet6!L$1:L1665)+1)</f>
        <v>764</v>
      </c>
      <c r="M1666" t="str">
        <f>IF(ISNA(MATCH(Sheet1!F1666,{"failed","canceled"},0)),"-",MAX(Sheet6!M$1:M1665)+1)</f>
        <v>-</v>
      </c>
    </row>
    <row r="1667" spans="1:13" ht="16" x14ac:dyDescent="0.2">
      <c r="A1667" s="16" t="str">
        <f>IFERROR(INDEX(Sheet1!F:F,MATCH(ROWS($1:1666),$L:$L,0)),"")</f>
        <v>successful</v>
      </c>
      <c r="B1667" s="15">
        <f>IFERROR(INDEX(Sheet1!L:L,MATCH(ROWS($1:1666),$L:$L,0)),"")</f>
        <v>49</v>
      </c>
      <c r="D1667" s="17" t="str">
        <f>IFERROR(INDEX(Sheet1!F:F,MATCH(ROWS($1:1666),$M:$M,0)),"")</f>
        <v>failed</v>
      </c>
      <c r="E1667">
        <f>IFERROR(INDEX(Sheet1!L:L,MATCH(ROWS($1:1666),$M:$M,0)),"")</f>
        <v>5</v>
      </c>
      <c r="L1667">
        <f>IF(ISNA(MATCH(Sheet1!F1667,{"successful"},0)),"-",MAX(Sheet6!L$1:L1666)+1)</f>
        <v>765</v>
      </c>
      <c r="M1667" t="str">
        <f>IF(ISNA(MATCH(Sheet1!F1667,{"failed","canceled"},0)),"-",MAX(Sheet6!M$1:M1666)+1)</f>
        <v>-</v>
      </c>
    </row>
    <row r="1668" spans="1:13" ht="16" x14ac:dyDescent="0.2">
      <c r="A1668" s="16" t="str">
        <f>IFERROR(INDEX(Sheet1!F:F,MATCH(ROWS($1:1667),$L:$L,0)),"")</f>
        <v>successful</v>
      </c>
      <c r="B1668" s="15">
        <f>IFERROR(INDEX(Sheet1!L:L,MATCH(ROWS($1:1667),$L:$L,0)),"")</f>
        <v>134</v>
      </c>
      <c r="D1668" s="17" t="str">
        <f>IFERROR(INDEX(Sheet1!F:F,MATCH(ROWS($1:1667),$M:$M,0)),"")</f>
        <v>failed</v>
      </c>
      <c r="E1668">
        <f>IFERROR(INDEX(Sheet1!L:L,MATCH(ROWS($1:1667),$M:$M,0)),"")</f>
        <v>1</v>
      </c>
      <c r="L1668">
        <f>IF(ISNA(MATCH(Sheet1!F1668,{"successful"},0)),"-",MAX(Sheet6!L$1:L1667)+1)</f>
        <v>766</v>
      </c>
      <c r="M1668" t="str">
        <f>IF(ISNA(MATCH(Sheet1!F1668,{"failed","canceled"},0)),"-",MAX(Sheet6!M$1:M1667)+1)</f>
        <v>-</v>
      </c>
    </row>
    <row r="1669" spans="1:13" ht="16" x14ac:dyDescent="0.2">
      <c r="A1669" s="16" t="str">
        <f>IFERROR(INDEX(Sheet1!F:F,MATCH(ROWS($1:1668),$L:$L,0)),"")</f>
        <v>successful</v>
      </c>
      <c r="B1669" s="15">
        <f>IFERROR(INDEX(Sheet1!L:L,MATCH(ROWS($1:1668),$L:$L,0)),"")</f>
        <v>68</v>
      </c>
      <c r="D1669" s="17" t="str">
        <f>IFERROR(INDEX(Sheet1!F:F,MATCH(ROWS($1:1668),$M:$M,0)),"")</f>
        <v>failed</v>
      </c>
      <c r="E1669">
        <f>IFERROR(INDEX(Sheet1!L:L,MATCH(ROWS($1:1668),$M:$M,0)),"")</f>
        <v>31</v>
      </c>
      <c r="L1669">
        <f>IF(ISNA(MATCH(Sheet1!F1669,{"successful"},0)),"-",MAX(Sheet6!L$1:L1668)+1)</f>
        <v>767</v>
      </c>
      <c r="M1669" t="str">
        <f>IF(ISNA(MATCH(Sheet1!F1669,{"failed","canceled"},0)),"-",MAX(Sheet6!M$1:M1668)+1)</f>
        <v>-</v>
      </c>
    </row>
    <row r="1670" spans="1:13" ht="16" x14ac:dyDescent="0.2">
      <c r="A1670" s="16" t="str">
        <f>IFERROR(INDEX(Sheet1!F:F,MATCH(ROWS($1:1669),$L:$L,0)),"")</f>
        <v>successful</v>
      </c>
      <c r="B1670" s="15">
        <f>IFERROR(INDEX(Sheet1!L:L,MATCH(ROWS($1:1669),$L:$L,0)),"")</f>
        <v>49</v>
      </c>
      <c r="D1670" s="17" t="str">
        <f>IFERROR(INDEX(Sheet1!F:F,MATCH(ROWS($1:1669),$M:$M,0)),"")</f>
        <v>failed</v>
      </c>
      <c r="E1670">
        <f>IFERROR(INDEX(Sheet1!L:L,MATCH(ROWS($1:1669),$M:$M,0)),"")</f>
        <v>0</v>
      </c>
      <c r="L1670">
        <f>IF(ISNA(MATCH(Sheet1!F1670,{"successful"},0)),"-",MAX(Sheet6!L$1:L1669)+1)</f>
        <v>768</v>
      </c>
      <c r="M1670" t="str">
        <f>IF(ISNA(MATCH(Sheet1!F1670,{"failed","canceled"},0)),"-",MAX(Sheet6!M$1:M1669)+1)</f>
        <v>-</v>
      </c>
    </row>
    <row r="1671" spans="1:13" ht="16" x14ac:dyDescent="0.2">
      <c r="A1671" s="16" t="str">
        <f>IFERROR(INDEX(Sheet1!F:F,MATCH(ROWS($1:1670),$L:$L,0)),"")</f>
        <v>successful</v>
      </c>
      <c r="B1671" s="15">
        <f>IFERROR(INDEX(Sheet1!L:L,MATCH(ROWS($1:1670),$L:$L,0)),"")</f>
        <v>63</v>
      </c>
      <c r="D1671" s="17" t="str">
        <f>IFERROR(INDEX(Sheet1!F:F,MATCH(ROWS($1:1670),$M:$M,0)),"")</f>
        <v>failed</v>
      </c>
      <c r="E1671">
        <f>IFERROR(INDEX(Sheet1!L:L,MATCH(ROWS($1:1670),$M:$M,0)),"")</f>
        <v>2</v>
      </c>
      <c r="L1671">
        <f>IF(ISNA(MATCH(Sheet1!F1671,{"successful"},0)),"-",MAX(Sheet6!L$1:L1670)+1)</f>
        <v>769</v>
      </c>
      <c r="M1671" t="str">
        <f>IF(ISNA(MATCH(Sheet1!F1671,{"failed","canceled"},0)),"-",MAX(Sheet6!M$1:M1670)+1)</f>
        <v>-</v>
      </c>
    </row>
    <row r="1672" spans="1:13" ht="16" x14ac:dyDescent="0.2">
      <c r="A1672" s="16" t="str">
        <f>IFERROR(INDEX(Sheet1!F:F,MATCH(ROWS($1:1671),$L:$L,0)),"")</f>
        <v>successful</v>
      </c>
      <c r="B1672" s="15">
        <f>IFERROR(INDEX(Sheet1!L:L,MATCH(ROWS($1:1671),$L:$L,0)),"")</f>
        <v>163</v>
      </c>
      <c r="D1672" s="17" t="str">
        <f>IFERROR(INDEX(Sheet1!F:F,MATCH(ROWS($1:1671),$M:$M,0)),"")</f>
        <v>failed</v>
      </c>
      <c r="E1672">
        <f>IFERROR(INDEX(Sheet1!L:L,MATCH(ROWS($1:1671),$M:$M,0)),"")</f>
        <v>7</v>
      </c>
      <c r="L1672">
        <f>IF(ISNA(MATCH(Sheet1!F1672,{"successful"},0)),"-",MAX(Sheet6!L$1:L1671)+1)</f>
        <v>770</v>
      </c>
      <c r="M1672" t="str">
        <f>IF(ISNA(MATCH(Sheet1!F1672,{"failed","canceled"},0)),"-",MAX(Sheet6!M$1:M1671)+1)</f>
        <v>-</v>
      </c>
    </row>
    <row r="1673" spans="1:13" ht="16" x14ac:dyDescent="0.2">
      <c r="A1673" s="16" t="str">
        <f>IFERROR(INDEX(Sheet1!F:F,MATCH(ROWS($1:1672),$L:$L,0)),"")</f>
        <v>successful</v>
      </c>
      <c r="B1673" s="15">
        <f>IFERROR(INDEX(Sheet1!L:L,MATCH(ROWS($1:1672),$L:$L,0)),"")</f>
        <v>288</v>
      </c>
      <c r="D1673" s="17" t="str">
        <f>IFERROR(INDEX(Sheet1!F:F,MATCH(ROWS($1:1672),$M:$M,0)),"")</f>
        <v>failed</v>
      </c>
      <c r="E1673">
        <f>IFERROR(INDEX(Sheet1!L:L,MATCH(ROWS($1:1672),$M:$M,0)),"")</f>
        <v>16</v>
      </c>
      <c r="L1673">
        <f>IF(ISNA(MATCH(Sheet1!F1673,{"successful"},0)),"-",MAX(Sheet6!L$1:L1672)+1)</f>
        <v>771</v>
      </c>
      <c r="M1673" t="str">
        <f>IF(ISNA(MATCH(Sheet1!F1673,{"failed","canceled"},0)),"-",MAX(Sheet6!M$1:M1672)+1)</f>
        <v>-</v>
      </c>
    </row>
    <row r="1674" spans="1:13" ht="16" x14ac:dyDescent="0.2">
      <c r="A1674" s="16" t="str">
        <f>IFERROR(INDEX(Sheet1!F:F,MATCH(ROWS($1:1673),$L:$L,0)),"")</f>
        <v>successful</v>
      </c>
      <c r="B1674" s="15">
        <f>IFERROR(INDEX(Sheet1!L:L,MATCH(ROWS($1:1673),$L:$L,0)),"")</f>
        <v>42</v>
      </c>
      <c r="D1674" s="17" t="str">
        <f>IFERROR(INDEX(Sheet1!F:F,MATCH(ROWS($1:1673),$M:$M,0)),"")</f>
        <v>failed</v>
      </c>
      <c r="E1674">
        <f>IFERROR(INDEX(Sheet1!L:L,MATCH(ROWS($1:1673),$M:$M,0)),"")</f>
        <v>4</v>
      </c>
      <c r="L1674">
        <f>IF(ISNA(MATCH(Sheet1!F1674,{"successful"},0)),"-",MAX(Sheet6!L$1:L1673)+1)</f>
        <v>772</v>
      </c>
      <c r="M1674" t="str">
        <f>IF(ISNA(MATCH(Sheet1!F1674,{"failed","canceled"},0)),"-",MAX(Sheet6!M$1:M1673)+1)</f>
        <v>-</v>
      </c>
    </row>
    <row r="1675" spans="1:13" ht="16" x14ac:dyDescent="0.2">
      <c r="A1675" s="16" t="str">
        <f>IFERROR(INDEX(Sheet1!F:F,MATCH(ROWS($1:1674),$L:$L,0)),"")</f>
        <v>successful</v>
      </c>
      <c r="B1675" s="15">
        <f>IFERROR(INDEX(Sheet1!L:L,MATCH(ROWS($1:1674),$L:$L,0)),"")</f>
        <v>70</v>
      </c>
      <c r="D1675" s="17" t="str">
        <f>IFERROR(INDEX(Sheet1!F:F,MATCH(ROWS($1:1674),$M:$M,0)),"")</f>
        <v>failed</v>
      </c>
      <c r="E1675">
        <f>IFERROR(INDEX(Sheet1!L:L,MATCH(ROWS($1:1674),$M:$M,0)),"")</f>
        <v>4</v>
      </c>
      <c r="L1675">
        <f>IF(ISNA(MATCH(Sheet1!F1675,{"successful"},0)),"-",MAX(Sheet6!L$1:L1674)+1)</f>
        <v>773</v>
      </c>
      <c r="M1675" t="str">
        <f>IF(ISNA(MATCH(Sheet1!F1675,{"failed","canceled"},0)),"-",MAX(Sheet6!M$1:M1674)+1)</f>
        <v>-</v>
      </c>
    </row>
    <row r="1676" spans="1:13" ht="16" x14ac:dyDescent="0.2">
      <c r="A1676" s="16" t="str">
        <f>IFERROR(INDEX(Sheet1!F:F,MATCH(ROWS($1:1675),$L:$L,0)),"")</f>
        <v>successful</v>
      </c>
      <c r="B1676" s="15">
        <f>IFERROR(INDEX(Sheet1!L:L,MATCH(ROWS($1:1675),$L:$L,0)),"")</f>
        <v>30</v>
      </c>
      <c r="D1676" s="17" t="str">
        <f>IFERROR(INDEX(Sheet1!F:F,MATCH(ROWS($1:1675),$M:$M,0)),"")</f>
        <v>failed</v>
      </c>
      <c r="E1676">
        <f>IFERROR(INDEX(Sheet1!L:L,MATCH(ROWS($1:1675),$M:$M,0)),"")</f>
        <v>4</v>
      </c>
      <c r="L1676">
        <f>IF(ISNA(MATCH(Sheet1!F1676,{"successful"},0)),"-",MAX(Sheet6!L$1:L1675)+1)</f>
        <v>774</v>
      </c>
      <c r="M1676" t="str">
        <f>IF(ISNA(MATCH(Sheet1!F1676,{"failed","canceled"},0)),"-",MAX(Sheet6!M$1:M1675)+1)</f>
        <v>-</v>
      </c>
    </row>
    <row r="1677" spans="1:13" ht="16" x14ac:dyDescent="0.2">
      <c r="A1677" s="16" t="str">
        <f>IFERROR(INDEX(Sheet1!F:F,MATCH(ROWS($1:1676),$L:$L,0)),"")</f>
        <v>successful</v>
      </c>
      <c r="B1677" s="15">
        <f>IFERROR(INDEX(Sheet1!L:L,MATCH(ROWS($1:1676),$L:$L,0)),"")</f>
        <v>51</v>
      </c>
      <c r="D1677" s="17" t="str">
        <f>IFERROR(INDEX(Sheet1!F:F,MATCH(ROWS($1:1676),$M:$M,0)),"")</f>
        <v>failed</v>
      </c>
      <c r="E1677">
        <f>IFERROR(INDEX(Sheet1!L:L,MATCH(ROWS($1:1676),$M:$M,0)),"")</f>
        <v>3</v>
      </c>
      <c r="L1677">
        <f>IF(ISNA(MATCH(Sheet1!F1677,{"successful"},0)),"-",MAX(Sheet6!L$1:L1676)+1)</f>
        <v>775</v>
      </c>
      <c r="M1677" t="str">
        <f>IF(ISNA(MATCH(Sheet1!F1677,{"failed","canceled"},0)),"-",MAX(Sheet6!M$1:M1676)+1)</f>
        <v>-</v>
      </c>
    </row>
    <row r="1678" spans="1:13" ht="16" x14ac:dyDescent="0.2">
      <c r="A1678" s="16" t="str">
        <f>IFERROR(INDEX(Sheet1!F:F,MATCH(ROWS($1:1677),$L:$L,0)),"")</f>
        <v>successful</v>
      </c>
      <c r="B1678" s="15">
        <f>IFERROR(INDEX(Sheet1!L:L,MATCH(ROWS($1:1677),$L:$L,0)),"")</f>
        <v>145</v>
      </c>
      <c r="D1678" s="17" t="str">
        <f>IFERROR(INDEX(Sheet1!F:F,MATCH(ROWS($1:1677),$M:$M,0)),"")</f>
        <v>failed</v>
      </c>
      <c r="E1678">
        <f>IFERROR(INDEX(Sheet1!L:L,MATCH(ROWS($1:1677),$M:$M,0)),"")</f>
        <v>36</v>
      </c>
      <c r="L1678">
        <f>IF(ISNA(MATCH(Sheet1!F1678,{"successful"},0)),"-",MAX(Sheet6!L$1:L1677)+1)</f>
        <v>776</v>
      </c>
      <c r="M1678" t="str">
        <f>IF(ISNA(MATCH(Sheet1!F1678,{"failed","canceled"},0)),"-",MAX(Sheet6!M$1:M1677)+1)</f>
        <v>-</v>
      </c>
    </row>
    <row r="1679" spans="1:13" ht="16" x14ac:dyDescent="0.2">
      <c r="A1679" s="16" t="str">
        <f>IFERROR(INDEX(Sheet1!F:F,MATCH(ROWS($1:1678),$L:$L,0)),"")</f>
        <v>successful</v>
      </c>
      <c r="B1679" s="15">
        <f>IFERROR(INDEX(Sheet1!L:L,MATCH(ROWS($1:1678),$L:$L,0)),"")</f>
        <v>21</v>
      </c>
      <c r="D1679" s="17" t="str">
        <f>IFERROR(INDEX(Sheet1!F:F,MATCH(ROWS($1:1678),$M:$M,0)),"")</f>
        <v>failed</v>
      </c>
      <c r="E1679">
        <f>IFERROR(INDEX(Sheet1!L:L,MATCH(ROWS($1:1678),$M:$M,0)),"")</f>
        <v>1</v>
      </c>
      <c r="L1679">
        <f>IF(ISNA(MATCH(Sheet1!F1679,{"successful"},0)),"-",MAX(Sheet6!L$1:L1678)+1)</f>
        <v>777</v>
      </c>
      <c r="M1679" t="str">
        <f>IF(ISNA(MATCH(Sheet1!F1679,{"failed","canceled"},0)),"-",MAX(Sheet6!M$1:M1678)+1)</f>
        <v>-</v>
      </c>
    </row>
    <row r="1680" spans="1:13" ht="16" x14ac:dyDescent="0.2">
      <c r="A1680" s="16" t="str">
        <f>IFERROR(INDEX(Sheet1!F:F,MATCH(ROWS($1:1679),$L:$L,0)),"")</f>
        <v>successful</v>
      </c>
      <c r="B1680" s="15">
        <f>IFERROR(INDEX(Sheet1!L:L,MATCH(ROWS($1:1679),$L:$L,0)),"")</f>
        <v>286</v>
      </c>
      <c r="D1680" s="17" t="str">
        <f>IFERROR(INDEX(Sheet1!F:F,MATCH(ROWS($1:1679),$M:$M,0)),"")</f>
        <v>failed</v>
      </c>
      <c r="E1680">
        <f>IFERROR(INDEX(Sheet1!L:L,MATCH(ROWS($1:1679),$M:$M,0)),"")</f>
        <v>7</v>
      </c>
      <c r="L1680">
        <f>IF(ISNA(MATCH(Sheet1!F1680,{"successful"},0)),"-",MAX(Sheet6!L$1:L1679)+1)</f>
        <v>778</v>
      </c>
      <c r="M1680" t="str">
        <f>IF(ISNA(MATCH(Sheet1!F1680,{"failed","canceled"},0)),"-",MAX(Sheet6!M$1:M1679)+1)</f>
        <v>-</v>
      </c>
    </row>
    <row r="1681" spans="1:13" ht="16" x14ac:dyDescent="0.2">
      <c r="A1681" s="16" t="str">
        <f>IFERROR(INDEX(Sheet1!F:F,MATCH(ROWS($1:1680),$L:$L,0)),"")</f>
        <v>successful</v>
      </c>
      <c r="B1681" s="15">
        <f>IFERROR(INDEX(Sheet1!L:L,MATCH(ROWS($1:1680),$L:$L,0)),"")</f>
        <v>12</v>
      </c>
      <c r="D1681" s="17" t="str">
        <f>IFERROR(INDEX(Sheet1!F:F,MATCH(ROWS($1:1680),$M:$M,0)),"")</f>
        <v>failed</v>
      </c>
      <c r="E1681">
        <f>IFERROR(INDEX(Sheet1!L:L,MATCH(ROWS($1:1680),$M:$M,0)),"")</f>
        <v>27</v>
      </c>
      <c r="L1681">
        <f>IF(ISNA(MATCH(Sheet1!F1681,{"successful"},0)),"-",MAX(Sheet6!L$1:L1680)+1)</f>
        <v>779</v>
      </c>
      <c r="M1681" t="str">
        <f>IF(ISNA(MATCH(Sheet1!F1681,{"failed","canceled"},0)),"-",MAX(Sheet6!M$1:M1680)+1)</f>
        <v>-</v>
      </c>
    </row>
    <row r="1682" spans="1:13" ht="16" x14ac:dyDescent="0.2">
      <c r="A1682" s="16" t="str">
        <f>IFERROR(INDEX(Sheet1!F:F,MATCH(ROWS($1:1681),$L:$L,0)),"")</f>
        <v>successful</v>
      </c>
      <c r="B1682" s="15">
        <f>IFERROR(INDEX(Sheet1!L:L,MATCH(ROWS($1:1681),$L:$L,0)),"")</f>
        <v>100</v>
      </c>
      <c r="D1682" s="17" t="str">
        <f>IFERROR(INDEX(Sheet1!F:F,MATCH(ROWS($1:1681),$M:$M,0)),"")</f>
        <v>failed</v>
      </c>
      <c r="E1682">
        <f>IFERROR(INDEX(Sheet1!L:L,MATCH(ROWS($1:1681),$M:$M,0)),"")</f>
        <v>1</v>
      </c>
      <c r="L1682">
        <f>IF(ISNA(MATCH(Sheet1!F1682,{"successful"},0)),"-",MAX(Sheet6!L$1:L1681)+1)</f>
        <v>780</v>
      </c>
      <c r="M1682" t="str">
        <f>IF(ISNA(MATCH(Sheet1!F1682,{"failed","canceled"},0)),"-",MAX(Sheet6!M$1:M1681)+1)</f>
        <v>-</v>
      </c>
    </row>
    <row r="1683" spans="1:13" ht="16" x14ac:dyDescent="0.2">
      <c r="A1683" s="16" t="str">
        <f>IFERROR(INDEX(Sheet1!F:F,MATCH(ROWS($1:1682),$L:$L,0)),"")</f>
        <v>successful</v>
      </c>
      <c r="B1683" s="15">
        <f>IFERROR(INDEX(Sheet1!L:L,MATCH(ROWS($1:1682),$L:$L,0)),"")</f>
        <v>100</v>
      </c>
      <c r="D1683" s="17" t="str">
        <f>IFERROR(INDEX(Sheet1!F:F,MATCH(ROWS($1:1682),$M:$M,0)),"")</f>
        <v>failed</v>
      </c>
      <c r="E1683">
        <f>IFERROR(INDEX(Sheet1!L:L,MATCH(ROWS($1:1682),$M:$M,0)),"")</f>
        <v>0</v>
      </c>
      <c r="L1683" t="str">
        <f>IF(ISNA(MATCH(Sheet1!F1683,{"successful"},0)),"-",MAX(Sheet6!L$1:L1682)+1)</f>
        <v>-</v>
      </c>
      <c r="M1683" t="str">
        <f>IF(ISNA(MATCH(Sheet1!F1683,{"failed","canceled"},0)),"-",MAX(Sheet6!M$1:M1682)+1)</f>
        <v>-</v>
      </c>
    </row>
    <row r="1684" spans="1:13" ht="16" x14ac:dyDescent="0.2">
      <c r="A1684" s="16" t="str">
        <f>IFERROR(INDEX(Sheet1!F:F,MATCH(ROWS($1:1683),$L:$L,0)),"")</f>
        <v>successful</v>
      </c>
      <c r="B1684" s="15">
        <f>IFERROR(INDEX(Sheet1!L:L,MATCH(ROWS($1:1683),$L:$L,0)),"")</f>
        <v>34</v>
      </c>
      <c r="D1684" s="17" t="str">
        <f>IFERROR(INDEX(Sheet1!F:F,MATCH(ROWS($1:1683),$M:$M,0)),"")</f>
        <v>failed</v>
      </c>
      <c r="E1684">
        <f>IFERROR(INDEX(Sheet1!L:L,MATCH(ROWS($1:1683),$M:$M,0)),"")</f>
        <v>1</v>
      </c>
      <c r="L1684" t="str">
        <f>IF(ISNA(MATCH(Sheet1!F1684,{"successful"},0)),"-",MAX(Sheet6!L$1:L1683)+1)</f>
        <v>-</v>
      </c>
      <c r="M1684" t="str">
        <f>IF(ISNA(MATCH(Sheet1!F1684,{"failed","canceled"},0)),"-",MAX(Sheet6!M$1:M1683)+1)</f>
        <v>-</v>
      </c>
    </row>
    <row r="1685" spans="1:13" ht="16" x14ac:dyDescent="0.2">
      <c r="A1685" s="16" t="str">
        <f>IFERROR(INDEX(Sheet1!F:F,MATCH(ROWS($1:1684),$L:$L,0)),"")</f>
        <v>successful</v>
      </c>
      <c r="B1685" s="15">
        <f>IFERROR(INDEX(Sheet1!L:L,MATCH(ROWS($1:1684),$L:$L,0)),"")</f>
        <v>63</v>
      </c>
      <c r="D1685" s="17" t="str">
        <f>IFERROR(INDEX(Sheet1!F:F,MATCH(ROWS($1:1684),$M:$M,0)),"")</f>
        <v>failed</v>
      </c>
      <c r="E1685">
        <f>IFERROR(INDEX(Sheet1!L:L,MATCH(ROWS($1:1684),$M:$M,0)),"")</f>
        <v>3</v>
      </c>
      <c r="L1685" t="str">
        <f>IF(ISNA(MATCH(Sheet1!F1685,{"successful"},0)),"-",MAX(Sheet6!L$1:L1684)+1)</f>
        <v>-</v>
      </c>
      <c r="M1685" t="str">
        <f>IF(ISNA(MATCH(Sheet1!F1685,{"failed","canceled"},0)),"-",MAX(Sheet6!M$1:M1684)+1)</f>
        <v>-</v>
      </c>
    </row>
    <row r="1686" spans="1:13" ht="16" x14ac:dyDescent="0.2">
      <c r="A1686" s="16" t="str">
        <f>IFERROR(INDEX(Sheet1!F:F,MATCH(ROWS($1:1685),$L:$L,0)),"")</f>
        <v>successful</v>
      </c>
      <c r="B1686" s="15">
        <f>IFERROR(INDEX(Sheet1!L:L,MATCH(ROWS($1:1685),$L:$L,0)),"")</f>
        <v>30</v>
      </c>
      <c r="D1686" s="17" t="str">
        <f>IFERROR(INDEX(Sheet1!F:F,MATCH(ROWS($1:1685),$M:$M,0)),"")</f>
        <v>failed</v>
      </c>
      <c r="E1686">
        <f>IFERROR(INDEX(Sheet1!L:L,MATCH(ROWS($1:1685),$M:$M,0)),"")</f>
        <v>3</v>
      </c>
      <c r="L1686" t="str">
        <f>IF(ISNA(MATCH(Sheet1!F1686,{"successful"},0)),"-",MAX(Sheet6!L$1:L1685)+1)</f>
        <v>-</v>
      </c>
      <c r="M1686" t="str">
        <f>IF(ISNA(MATCH(Sheet1!F1686,{"failed","canceled"},0)),"-",MAX(Sheet6!M$1:M1685)+1)</f>
        <v>-</v>
      </c>
    </row>
    <row r="1687" spans="1:13" ht="16" x14ac:dyDescent="0.2">
      <c r="A1687" s="16" t="str">
        <f>IFERROR(INDEX(Sheet1!F:F,MATCH(ROWS($1:1686),$L:$L,0)),"")</f>
        <v>successful</v>
      </c>
      <c r="B1687" s="15">
        <f>IFERROR(INDEX(Sheet1!L:L,MATCH(ROWS($1:1686),$L:$L,0)),"")</f>
        <v>47</v>
      </c>
      <c r="D1687" s="17" t="str">
        <f>IFERROR(INDEX(Sheet1!F:F,MATCH(ROWS($1:1686),$M:$M,0)),"")</f>
        <v>failed</v>
      </c>
      <c r="E1687">
        <f>IFERROR(INDEX(Sheet1!L:L,MATCH(ROWS($1:1686),$M:$M,0)),"")</f>
        <v>3</v>
      </c>
      <c r="L1687" t="str">
        <f>IF(ISNA(MATCH(Sheet1!F1687,{"successful"},0)),"-",MAX(Sheet6!L$1:L1686)+1)</f>
        <v>-</v>
      </c>
      <c r="M1687" t="str">
        <f>IF(ISNA(MATCH(Sheet1!F1687,{"failed","canceled"},0)),"-",MAX(Sheet6!M$1:M1686)+1)</f>
        <v>-</v>
      </c>
    </row>
    <row r="1688" spans="1:13" ht="16" x14ac:dyDescent="0.2">
      <c r="A1688" s="16" t="str">
        <f>IFERROR(INDEX(Sheet1!F:F,MATCH(ROWS($1:1687),$L:$L,0)),"")</f>
        <v>successful</v>
      </c>
      <c r="B1688" s="15">
        <f>IFERROR(INDEX(Sheet1!L:L,MATCH(ROWS($1:1687),$L:$L,0)),"")</f>
        <v>237</v>
      </c>
      <c r="D1688" s="17" t="str">
        <f>IFERROR(INDEX(Sheet1!F:F,MATCH(ROWS($1:1687),$M:$M,0)),"")</f>
        <v>failed</v>
      </c>
      <c r="E1688">
        <f>IFERROR(INDEX(Sheet1!L:L,MATCH(ROWS($1:1687),$M:$M,0)),"")</f>
        <v>0</v>
      </c>
      <c r="L1688" t="str">
        <f>IF(ISNA(MATCH(Sheet1!F1688,{"successful"},0)),"-",MAX(Sheet6!L$1:L1687)+1)</f>
        <v>-</v>
      </c>
      <c r="M1688" t="str">
        <f>IF(ISNA(MATCH(Sheet1!F1688,{"failed","canceled"},0)),"-",MAX(Sheet6!M$1:M1687)+1)</f>
        <v>-</v>
      </c>
    </row>
    <row r="1689" spans="1:13" ht="16" x14ac:dyDescent="0.2">
      <c r="A1689" s="16" t="str">
        <f>IFERROR(INDEX(Sheet1!F:F,MATCH(ROWS($1:1688),$L:$L,0)),"")</f>
        <v>successful</v>
      </c>
      <c r="B1689" s="15">
        <f>IFERROR(INDEX(Sheet1!L:L,MATCH(ROWS($1:1688),$L:$L,0)),"")</f>
        <v>47</v>
      </c>
      <c r="D1689" s="17" t="str">
        <f>IFERROR(INDEX(Sheet1!F:F,MATCH(ROWS($1:1688),$M:$M,0)),"")</f>
        <v>failed</v>
      </c>
      <c r="E1689">
        <f>IFERROR(INDEX(Sheet1!L:L,MATCH(ROWS($1:1688),$M:$M,0)),"")</f>
        <v>6</v>
      </c>
      <c r="L1689" t="str">
        <f>IF(ISNA(MATCH(Sheet1!F1689,{"successful"},0)),"-",MAX(Sheet6!L$1:L1688)+1)</f>
        <v>-</v>
      </c>
      <c r="M1689" t="str">
        <f>IF(ISNA(MATCH(Sheet1!F1689,{"failed","canceled"},0)),"-",MAX(Sheet6!M$1:M1688)+1)</f>
        <v>-</v>
      </c>
    </row>
    <row r="1690" spans="1:13" ht="16" x14ac:dyDescent="0.2">
      <c r="A1690" s="16" t="str">
        <f>IFERROR(INDEX(Sheet1!F:F,MATCH(ROWS($1:1689),$L:$L,0)),"")</f>
        <v>successful</v>
      </c>
      <c r="B1690" s="15">
        <f>IFERROR(INDEX(Sheet1!L:L,MATCH(ROWS($1:1689),$L:$L,0)),"")</f>
        <v>15</v>
      </c>
      <c r="D1690" s="17" t="str">
        <f>IFERROR(INDEX(Sheet1!F:F,MATCH(ROWS($1:1689),$M:$M,0)),"")</f>
        <v>failed</v>
      </c>
      <c r="E1690">
        <f>IFERROR(INDEX(Sheet1!L:L,MATCH(ROWS($1:1689),$M:$M,0)),"")</f>
        <v>17</v>
      </c>
      <c r="L1690" t="str">
        <f>IF(ISNA(MATCH(Sheet1!F1690,{"successful"},0)),"-",MAX(Sheet6!L$1:L1689)+1)</f>
        <v>-</v>
      </c>
      <c r="M1690" t="str">
        <f>IF(ISNA(MATCH(Sheet1!F1690,{"failed","canceled"},0)),"-",MAX(Sheet6!M$1:M1689)+1)</f>
        <v>-</v>
      </c>
    </row>
    <row r="1691" spans="1:13" ht="16" x14ac:dyDescent="0.2">
      <c r="A1691" s="16" t="str">
        <f>IFERROR(INDEX(Sheet1!F:F,MATCH(ROWS($1:1690),$L:$L,0)),"")</f>
        <v>successful</v>
      </c>
      <c r="B1691" s="15">
        <f>IFERROR(INDEX(Sheet1!L:L,MATCH(ROWS($1:1690),$L:$L,0)),"")</f>
        <v>81</v>
      </c>
      <c r="D1691" s="17" t="str">
        <f>IFERROR(INDEX(Sheet1!F:F,MATCH(ROWS($1:1690),$M:$M,0)),"")</f>
        <v>failed</v>
      </c>
      <c r="E1691">
        <f>IFERROR(INDEX(Sheet1!L:L,MATCH(ROWS($1:1690),$M:$M,0)),"")</f>
        <v>40</v>
      </c>
      <c r="L1691" t="str">
        <f>IF(ISNA(MATCH(Sheet1!F1691,{"successful"},0)),"-",MAX(Sheet6!L$1:L1690)+1)</f>
        <v>-</v>
      </c>
      <c r="M1691" t="str">
        <f>IF(ISNA(MATCH(Sheet1!F1691,{"failed","canceled"},0)),"-",MAX(Sheet6!M$1:M1690)+1)</f>
        <v>-</v>
      </c>
    </row>
    <row r="1692" spans="1:13" ht="16" x14ac:dyDescent="0.2">
      <c r="A1692" s="16" t="str">
        <f>IFERROR(INDEX(Sheet1!F:F,MATCH(ROWS($1:1691),$L:$L,0)),"")</f>
        <v>successful</v>
      </c>
      <c r="B1692" s="15">
        <f>IFERROR(INDEX(Sheet1!L:L,MATCH(ROWS($1:1691),$L:$L,0)),"")</f>
        <v>122</v>
      </c>
      <c r="D1692" s="17" t="str">
        <f>IFERROR(INDEX(Sheet1!F:F,MATCH(ROWS($1:1691),$M:$M,0)),"")</f>
        <v>failed</v>
      </c>
      <c r="E1692">
        <f>IFERROR(INDEX(Sheet1!L:L,MATCH(ROWS($1:1691),$M:$M,0)),"")</f>
        <v>3</v>
      </c>
      <c r="L1692" t="str">
        <f>IF(ISNA(MATCH(Sheet1!F1692,{"successful"},0)),"-",MAX(Sheet6!L$1:L1691)+1)</f>
        <v>-</v>
      </c>
      <c r="M1692" t="str">
        <f>IF(ISNA(MATCH(Sheet1!F1692,{"failed","canceled"},0)),"-",MAX(Sheet6!M$1:M1691)+1)</f>
        <v>-</v>
      </c>
    </row>
    <row r="1693" spans="1:13" ht="16" x14ac:dyDescent="0.2">
      <c r="A1693" s="16" t="str">
        <f>IFERROR(INDEX(Sheet1!F:F,MATCH(ROWS($1:1692),$L:$L,0)),"")</f>
        <v>successful</v>
      </c>
      <c r="B1693" s="15">
        <f>IFERROR(INDEX(Sheet1!L:L,MATCH(ROWS($1:1692),$L:$L,0)),"")</f>
        <v>34</v>
      </c>
      <c r="D1693" s="17" t="str">
        <f>IFERROR(INDEX(Sheet1!F:F,MATCH(ROWS($1:1692),$M:$M,0)),"")</f>
        <v>failed</v>
      </c>
      <c r="E1693">
        <f>IFERROR(INDEX(Sheet1!L:L,MATCH(ROWS($1:1692),$M:$M,0)),"")</f>
        <v>1</v>
      </c>
      <c r="L1693" t="str">
        <f>IF(ISNA(MATCH(Sheet1!F1693,{"successful"},0)),"-",MAX(Sheet6!L$1:L1692)+1)</f>
        <v>-</v>
      </c>
      <c r="M1693" t="str">
        <f>IF(ISNA(MATCH(Sheet1!F1693,{"failed","canceled"},0)),"-",MAX(Sheet6!M$1:M1692)+1)</f>
        <v>-</v>
      </c>
    </row>
    <row r="1694" spans="1:13" ht="16" x14ac:dyDescent="0.2">
      <c r="A1694" s="16" t="str">
        <f>IFERROR(INDEX(Sheet1!F:F,MATCH(ROWS($1:1693),$L:$L,0)),"")</f>
        <v>successful</v>
      </c>
      <c r="B1694" s="15">
        <f>IFERROR(INDEX(Sheet1!L:L,MATCH(ROWS($1:1693),$L:$L,0)),"")</f>
        <v>207</v>
      </c>
      <c r="D1694" s="17" t="str">
        <f>IFERROR(INDEX(Sheet1!F:F,MATCH(ROWS($1:1693),$M:$M,0)),"")</f>
        <v>failed</v>
      </c>
      <c r="E1694">
        <f>IFERROR(INDEX(Sheet1!L:L,MATCH(ROWS($1:1693),$M:$M,0)),"")</f>
        <v>2</v>
      </c>
      <c r="L1694" t="str">
        <f>IF(ISNA(MATCH(Sheet1!F1694,{"successful"},0)),"-",MAX(Sheet6!L$1:L1693)+1)</f>
        <v>-</v>
      </c>
      <c r="M1694" t="str">
        <f>IF(ISNA(MATCH(Sheet1!F1694,{"failed","canceled"},0)),"-",MAX(Sheet6!M$1:M1693)+1)</f>
        <v>-</v>
      </c>
    </row>
    <row r="1695" spans="1:13" ht="16" x14ac:dyDescent="0.2">
      <c r="A1695" s="16" t="str">
        <f>IFERROR(INDEX(Sheet1!F:F,MATCH(ROWS($1:1694),$L:$L,0)),"")</f>
        <v>successful</v>
      </c>
      <c r="B1695" s="15">
        <f>IFERROR(INDEX(Sheet1!L:L,MATCH(ROWS($1:1694),$L:$L,0)),"")</f>
        <v>25</v>
      </c>
      <c r="D1695" s="17" t="str">
        <f>IFERROR(INDEX(Sheet1!F:F,MATCH(ROWS($1:1694),$M:$M,0)),"")</f>
        <v>failed</v>
      </c>
      <c r="E1695">
        <f>IFERROR(INDEX(Sheet1!L:L,MATCH(ROWS($1:1694),$M:$M,0)),"")</f>
        <v>7</v>
      </c>
      <c r="L1695" t="str">
        <f>IF(ISNA(MATCH(Sheet1!F1695,{"successful"},0)),"-",MAX(Sheet6!L$1:L1694)+1)</f>
        <v>-</v>
      </c>
      <c r="M1695" t="str">
        <f>IF(ISNA(MATCH(Sheet1!F1695,{"failed","canceled"},0)),"-",MAX(Sheet6!M$1:M1694)+1)</f>
        <v>-</v>
      </c>
    </row>
    <row r="1696" spans="1:13" ht="16" x14ac:dyDescent="0.2">
      <c r="A1696" s="16" t="str">
        <f>IFERROR(INDEX(Sheet1!F:F,MATCH(ROWS($1:1695),$L:$L,0)),"")</f>
        <v>successful</v>
      </c>
      <c r="B1696" s="15">
        <f>IFERROR(INDEX(Sheet1!L:L,MATCH(ROWS($1:1695),$L:$L,0)),"")</f>
        <v>72</v>
      </c>
      <c r="D1696" s="17" t="str">
        <f>IFERROR(INDEX(Sheet1!F:F,MATCH(ROWS($1:1695),$M:$M,0)),"")</f>
        <v>failed</v>
      </c>
      <c r="E1696">
        <f>IFERROR(INDEX(Sheet1!L:L,MATCH(ROWS($1:1695),$M:$M,0)),"")</f>
        <v>14</v>
      </c>
      <c r="L1696" t="str">
        <f>IF(ISNA(MATCH(Sheet1!F1696,{"successful"},0)),"-",MAX(Sheet6!L$1:L1695)+1)</f>
        <v>-</v>
      </c>
      <c r="M1696" t="str">
        <f>IF(ISNA(MATCH(Sheet1!F1696,{"failed","canceled"},0)),"-",MAX(Sheet6!M$1:M1695)+1)</f>
        <v>-</v>
      </c>
    </row>
    <row r="1697" spans="1:13" ht="16" x14ac:dyDescent="0.2">
      <c r="A1697" s="16" t="str">
        <f>IFERROR(INDEX(Sheet1!F:F,MATCH(ROWS($1:1696),$L:$L,0)),"")</f>
        <v>successful</v>
      </c>
      <c r="B1697" s="15">
        <f>IFERROR(INDEX(Sheet1!L:L,MATCH(ROWS($1:1696),$L:$L,0)),"")</f>
        <v>14</v>
      </c>
      <c r="D1697" s="17" t="str">
        <f>IFERROR(INDEX(Sheet1!F:F,MATCH(ROWS($1:1696),$M:$M,0)),"")</f>
        <v>failed</v>
      </c>
      <c r="E1697">
        <f>IFERROR(INDEX(Sheet1!L:L,MATCH(ROWS($1:1696),$M:$M,0)),"")</f>
        <v>0</v>
      </c>
      <c r="L1697" t="str">
        <f>IF(ISNA(MATCH(Sheet1!F1697,{"successful"},0)),"-",MAX(Sheet6!L$1:L1696)+1)</f>
        <v>-</v>
      </c>
      <c r="M1697" t="str">
        <f>IF(ISNA(MATCH(Sheet1!F1697,{"failed","canceled"},0)),"-",MAX(Sheet6!M$1:M1696)+1)</f>
        <v>-</v>
      </c>
    </row>
    <row r="1698" spans="1:13" ht="16" x14ac:dyDescent="0.2">
      <c r="A1698" s="16" t="str">
        <f>IFERROR(INDEX(Sheet1!F:F,MATCH(ROWS($1:1697),$L:$L,0)),"")</f>
        <v>successful</v>
      </c>
      <c r="B1698" s="15">
        <f>IFERROR(INDEX(Sheet1!L:L,MATCH(ROWS($1:1697),$L:$L,0)),"")</f>
        <v>15</v>
      </c>
      <c r="D1698" s="17" t="str">
        <f>IFERROR(INDEX(Sheet1!F:F,MATCH(ROWS($1:1697),$M:$M,0)),"")</f>
        <v>failed</v>
      </c>
      <c r="E1698">
        <f>IFERROR(INDEX(Sheet1!L:L,MATCH(ROWS($1:1697),$M:$M,0)),"")</f>
        <v>0</v>
      </c>
      <c r="L1698" t="str">
        <f>IF(ISNA(MATCH(Sheet1!F1698,{"successful"},0)),"-",MAX(Sheet6!L$1:L1697)+1)</f>
        <v>-</v>
      </c>
      <c r="M1698" t="str">
        <f>IF(ISNA(MATCH(Sheet1!F1698,{"failed","canceled"},0)),"-",MAX(Sheet6!M$1:M1697)+1)</f>
        <v>-</v>
      </c>
    </row>
    <row r="1699" spans="1:13" ht="16" x14ac:dyDescent="0.2">
      <c r="A1699" s="16" t="str">
        <f>IFERROR(INDEX(Sheet1!F:F,MATCH(ROWS($1:1698),$L:$L,0)),"")</f>
        <v>successful</v>
      </c>
      <c r="B1699" s="15">
        <f>IFERROR(INDEX(Sheet1!L:L,MATCH(ROWS($1:1698),$L:$L,0)),"")</f>
        <v>91</v>
      </c>
      <c r="D1699" s="17" t="str">
        <f>IFERROR(INDEX(Sheet1!F:F,MATCH(ROWS($1:1698),$M:$M,0)),"")</f>
        <v>failed</v>
      </c>
      <c r="E1699">
        <f>IFERROR(INDEX(Sheet1!L:L,MATCH(ROWS($1:1698),$M:$M,0)),"")</f>
        <v>1</v>
      </c>
      <c r="L1699" t="str">
        <f>IF(ISNA(MATCH(Sheet1!F1699,{"successful"},0)),"-",MAX(Sheet6!L$1:L1698)+1)</f>
        <v>-</v>
      </c>
      <c r="M1699" t="str">
        <f>IF(ISNA(MATCH(Sheet1!F1699,{"failed","canceled"},0)),"-",MAX(Sheet6!M$1:M1698)+1)</f>
        <v>-</v>
      </c>
    </row>
    <row r="1700" spans="1:13" ht="16" x14ac:dyDescent="0.2">
      <c r="A1700" s="16" t="str">
        <f>IFERROR(INDEX(Sheet1!F:F,MATCH(ROWS($1:1699),$L:$L,0)),"")</f>
        <v>successful</v>
      </c>
      <c r="B1700" s="15">
        <f>IFERROR(INDEX(Sheet1!L:L,MATCH(ROWS($1:1699),$L:$L,0)),"")</f>
        <v>24</v>
      </c>
      <c r="D1700" s="17" t="str">
        <f>IFERROR(INDEX(Sheet1!F:F,MATCH(ROWS($1:1699),$M:$M,0)),"")</f>
        <v>failed</v>
      </c>
      <c r="E1700">
        <f>IFERROR(INDEX(Sheet1!L:L,MATCH(ROWS($1:1699),$M:$M,0)),"")</f>
        <v>12</v>
      </c>
      <c r="L1700" t="str">
        <f>IF(ISNA(MATCH(Sheet1!F1700,{"successful"},0)),"-",MAX(Sheet6!L$1:L1699)+1)</f>
        <v>-</v>
      </c>
      <c r="M1700" t="str">
        <f>IF(ISNA(MATCH(Sheet1!F1700,{"failed","canceled"},0)),"-",MAX(Sheet6!M$1:M1699)+1)</f>
        <v>-</v>
      </c>
    </row>
    <row r="1701" spans="1:13" ht="16" x14ac:dyDescent="0.2">
      <c r="A1701" s="16" t="str">
        <f>IFERROR(INDEX(Sheet1!F:F,MATCH(ROWS($1:1700),$L:$L,0)),"")</f>
        <v>successful</v>
      </c>
      <c r="B1701" s="15">
        <f>IFERROR(INDEX(Sheet1!L:L,MATCH(ROWS($1:1700),$L:$L,0)),"")</f>
        <v>27</v>
      </c>
      <c r="D1701" s="17" t="str">
        <f>IFERROR(INDEX(Sheet1!F:F,MATCH(ROWS($1:1700),$M:$M,0)),"")</f>
        <v>failed</v>
      </c>
      <c r="E1701">
        <f>IFERROR(INDEX(Sheet1!L:L,MATCH(ROWS($1:1700),$M:$M,0)),"")</f>
        <v>12</v>
      </c>
      <c r="L1701" t="str">
        <f>IF(ISNA(MATCH(Sheet1!F1701,{"successful"},0)),"-",MAX(Sheet6!L$1:L1700)+1)</f>
        <v>-</v>
      </c>
      <c r="M1701" t="str">
        <f>IF(ISNA(MATCH(Sheet1!F1701,{"failed","canceled"},0)),"-",MAX(Sheet6!M$1:M1700)+1)</f>
        <v>-</v>
      </c>
    </row>
    <row r="1702" spans="1:13" ht="16" x14ac:dyDescent="0.2">
      <c r="A1702" s="16" t="str">
        <f>IFERROR(INDEX(Sheet1!F:F,MATCH(ROWS($1:1701),$L:$L,0)),"")</f>
        <v>successful</v>
      </c>
      <c r="B1702" s="15">
        <f>IFERROR(INDEX(Sheet1!L:L,MATCH(ROWS($1:1701),$L:$L,0)),"")</f>
        <v>47</v>
      </c>
      <c r="D1702" s="17" t="str">
        <f>IFERROR(INDEX(Sheet1!F:F,MATCH(ROWS($1:1701),$M:$M,0)),"")</f>
        <v>failed</v>
      </c>
      <c r="E1702">
        <f>IFERROR(INDEX(Sheet1!L:L,MATCH(ROWS($1:1701),$M:$M,0)),"")</f>
        <v>23</v>
      </c>
      <c r="L1702" t="str">
        <f>IF(ISNA(MATCH(Sheet1!F1702,{"successful"},0)),"-",MAX(Sheet6!L$1:L1701)+1)</f>
        <v>-</v>
      </c>
      <c r="M1702" t="str">
        <f>IF(ISNA(MATCH(Sheet1!F1702,{"failed","canceled"},0)),"-",MAX(Sheet6!M$1:M1701)+1)</f>
        <v>-</v>
      </c>
    </row>
    <row r="1703" spans="1:13" ht="16" x14ac:dyDescent="0.2">
      <c r="A1703" s="16" t="str">
        <f>IFERROR(INDEX(Sheet1!F:F,MATCH(ROWS($1:1702),$L:$L,0)),"")</f>
        <v>successful</v>
      </c>
      <c r="B1703" s="15">
        <f>IFERROR(INDEX(Sheet1!L:L,MATCH(ROWS($1:1702),$L:$L,0)),"")</f>
        <v>44</v>
      </c>
      <c r="D1703" s="17" t="str">
        <f>IFERROR(INDEX(Sheet1!F:F,MATCH(ROWS($1:1702),$M:$M,0)),"")</f>
        <v>failed</v>
      </c>
      <c r="E1703">
        <f>IFERROR(INDEX(Sheet1!L:L,MATCH(ROWS($1:1702),$M:$M,0)),"")</f>
        <v>0</v>
      </c>
      <c r="L1703" t="str">
        <f>IF(ISNA(MATCH(Sheet1!F1703,{"successful"},0)),"-",MAX(Sheet6!L$1:L1702)+1)</f>
        <v>-</v>
      </c>
      <c r="M1703">
        <f>IF(ISNA(MATCH(Sheet1!F1703,{"failed","canceled"},0)),"-",MAX(Sheet6!M$1:M1702)+1)</f>
        <v>902</v>
      </c>
    </row>
    <row r="1704" spans="1:13" ht="16" x14ac:dyDescent="0.2">
      <c r="A1704" s="16" t="str">
        <f>IFERROR(INDEX(Sheet1!F:F,MATCH(ROWS($1:1703),$L:$L,0)),"")</f>
        <v>successful</v>
      </c>
      <c r="B1704" s="15">
        <f>IFERROR(INDEX(Sheet1!L:L,MATCH(ROWS($1:1703),$L:$L,0)),"")</f>
        <v>72</v>
      </c>
      <c r="D1704" s="17" t="str">
        <f>IFERROR(INDEX(Sheet1!F:F,MATCH(ROWS($1:1703),$M:$M,0)),"")</f>
        <v>failed</v>
      </c>
      <c r="E1704">
        <f>IFERROR(INDEX(Sheet1!L:L,MATCH(ROWS($1:1703),$M:$M,0)),"")</f>
        <v>10</v>
      </c>
      <c r="L1704" t="str">
        <f>IF(ISNA(MATCH(Sheet1!F1704,{"successful"},0)),"-",MAX(Sheet6!L$1:L1703)+1)</f>
        <v>-</v>
      </c>
      <c r="M1704">
        <f>IF(ISNA(MATCH(Sheet1!F1704,{"failed","canceled"},0)),"-",MAX(Sheet6!M$1:M1703)+1)</f>
        <v>903</v>
      </c>
    </row>
    <row r="1705" spans="1:13" ht="16" x14ac:dyDescent="0.2">
      <c r="A1705" s="16" t="str">
        <f>IFERROR(INDEX(Sheet1!F:F,MATCH(ROWS($1:1704),$L:$L,0)),"")</f>
        <v>successful</v>
      </c>
      <c r="B1705" s="15">
        <f>IFERROR(INDEX(Sheet1!L:L,MATCH(ROWS($1:1704),$L:$L,0)),"")</f>
        <v>63</v>
      </c>
      <c r="D1705" s="17" t="str">
        <f>IFERROR(INDEX(Sheet1!F:F,MATCH(ROWS($1:1704),$M:$M,0)),"")</f>
        <v>failed</v>
      </c>
      <c r="E1705">
        <f>IFERROR(INDEX(Sheet1!L:L,MATCH(ROWS($1:1704),$M:$M,0)),"")</f>
        <v>5</v>
      </c>
      <c r="L1705" t="str">
        <f>IF(ISNA(MATCH(Sheet1!F1705,{"successful"},0)),"-",MAX(Sheet6!L$1:L1704)+1)</f>
        <v>-</v>
      </c>
      <c r="M1705">
        <f>IF(ISNA(MATCH(Sheet1!F1705,{"failed","canceled"},0)),"-",MAX(Sheet6!M$1:M1704)+1)</f>
        <v>904</v>
      </c>
    </row>
    <row r="1706" spans="1:13" ht="16" x14ac:dyDescent="0.2">
      <c r="A1706" s="16" t="str">
        <f>IFERROR(INDEX(Sheet1!F:F,MATCH(ROWS($1:1705),$L:$L,0)),"")</f>
        <v>successful</v>
      </c>
      <c r="B1706" s="15">
        <f>IFERROR(INDEX(Sheet1!L:L,MATCH(ROWS($1:1705),$L:$L,0)),"")</f>
        <v>88</v>
      </c>
      <c r="D1706" s="17" t="str">
        <f>IFERROR(INDEX(Sheet1!F:F,MATCH(ROWS($1:1705),$M:$M,0)),"")</f>
        <v>failed</v>
      </c>
      <c r="E1706">
        <f>IFERROR(INDEX(Sheet1!L:L,MATCH(ROWS($1:1705),$M:$M,0)),"")</f>
        <v>1</v>
      </c>
      <c r="L1706" t="str">
        <f>IF(ISNA(MATCH(Sheet1!F1706,{"successful"},0)),"-",MAX(Sheet6!L$1:L1705)+1)</f>
        <v>-</v>
      </c>
      <c r="M1706">
        <f>IF(ISNA(MATCH(Sheet1!F1706,{"failed","canceled"},0)),"-",MAX(Sheet6!M$1:M1705)+1)</f>
        <v>905</v>
      </c>
    </row>
    <row r="1707" spans="1:13" ht="16" x14ac:dyDescent="0.2">
      <c r="A1707" s="16" t="str">
        <f>IFERROR(INDEX(Sheet1!F:F,MATCH(ROWS($1:1706),$L:$L,0)),"")</f>
        <v>successful</v>
      </c>
      <c r="B1707" s="15">
        <f>IFERROR(INDEX(Sheet1!L:L,MATCH(ROWS($1:1706),$L:$L,0)),"")</f>
        <v>70</v>
      </c>
      <c r="D1707" s="17" t="str">
        <f>IFERROR(INDEX(Sheet1!F:F,MATCH(ROWS($1:1706),$M:$M,0)),"")</f>
        <v>failed</v>
      </c>
      <c r="E1707">
        <f>IFERROR(INDEX(Sheet1!L:L,MATCH(ROWS($1:1706),$M:$M,0)),"")</f>
        <v>2</v>
      </c>
      <c r="L1707" t="str">
        <f>IF(ISNA(MATCH(Sheet1!F1707,{"successful"},0)),"-",MAX(Sheet6!L$1:L1706)+1)</f>
        <v>-</v>
      </c>
      <c r="M1707">
        <f>IF(ISNA(MATCH(Sheet1!F1707,{"failed","canceled"},0)),"-",MAX(Sheet6!M$1:M1706)+1)</f>
        <v>906</v>
      </c>
    </row>
    <row r="1708" spans="1:13" ht="16" x14ac:dyDescent="0.2">
      <c r="A1708" s="16" t="str">
        <f>IFERROR(INDEX(Sheet1!F:F,MATCH(ROWS($1:1707),$L:$L,0)),"")</f>
        <v>successful</v>
      </c>
      <c r="B1708" s="15">
        <f>IFERROR(INDEX(Sheet1!L:L,MATCH(ROWS($1:1707),$L:$L,0)),"")</f>
        <v>50</v>
      </c>
      <c r="D1708" s="17" t="str">
        <f>IFERROR(INDEX(Sheet1!F:F,MATCH(ROWS($1:1707),$M:$M,0)),"")</f>
        <v>failed</v>
      </c>
      <c r="E1708">
        <f>IFERROR(INDEX(Sheet1!L:L,MATCH(ROWS($1:1707),$M:$M,0)),"")</f>
        <v>2</v>
      </c>
      <c r="L1708" t="str">
        <f>IF(ISNA(MATCH(Sheet1!F1708,{"successful"},0)),"-",MAX(Sheet6!L$1:L1707)+1)</f>
        <v>-</v>
      </c>
      <c r="M1708">
        <f>IF(ISNA(MATCH(Sheet1!F1708,{"failed","canceled"},0)),"-",MAX(Sheet6!M$1:M1707)+1)</f>
        <v>907</v>
      </c>
    </row>
    <row r="1709" spans="1:13" ht="16" x14ac:dyDescent="0.2">
      <c r="A1709" s="16" t="str">
        <f>IFERROR(INDEX(Sheet1!F:F,MATCH(ROWS($1:1708),$L:$L,0)),"")</f>
        <v>successful</v>
      </c>
      <c r="B1709" s="15">
        <f>IFERROR(INDEX(Sheet1!L:L,MATCH(ROWS($1:1708),$L:$L,0)),"")</f>
        <v>35</v>
      </c>
      <c r="D1709" s="17" t="str">
        <f>IFERROR(INDEX(Sheet1!F:F,MATCH(ROWS($1:1708),$M:$M,0)),"")</f>
        <v>failed</v>
      </c>
      <c r="E1709">
        <f>IFERROR(INDEX(Sheet1!L:L,MATCH(ROWS($1:1708),$M:$M,0)),"")</f>
        <v>0</v>
      </c>
      <c r="L1709" t="str">
        <f>IF(ISNA(MATCH(Sheet1!F1709,{"successful"},0)),"-",MAX(Sheet6!L$1:L1708)+1)</f>
        <v>-</v>
      </c>
      <c r="M1709">
        <f>IF(ISNA(MATCH(Sheet1!F1709,{"failed","canceled"},0)),"-",MAX(Sheet6!M$1:M1708)+1)</f>
        <v>908</v>
      </c>
    </row>
    <row r="1710" spans="1:13" ht="16" x14ac:dyDescent="0.2">
      <c r="A1710" s="16" t="str">
        <f>IFERROR(INDEX(Sheet1!F:F,MATCH(ROWS($1:1709),$L:$L,0)),"")</f>
        <v>successful</v>
      </c>
      <c r="B1710" s="15">
        <f>IFERROR(INDEX(Sheet1!L:L,MATCH(ROWS($1:1709),$L:$L,0)),"")</f>
        <v>175</v>
      </c>
      <c r="D1710" s="17" t="str">
        <f>IFERROR(INDEX(Sheet1!F:F,MATCH(ROWS($1:1709),$M:$M,0)),"")</f>
        <v>failed</v>
      </c>
      <c r="E1710">
        <f>IFERROR(INDEX(Sheet1!L:L,MATCH(ROWS($1:1709),$M:$M,0)),"")</f>
        <v>13</v>
      </c>
      <c r="L1710" t="str">
        <f>IF(ISNA(MATCH(Sheet1!F1710,{"successful"},0)),"-",MAX(Sheet6!L$1:L1709)+1)</f>
        <v>-</v>
      </c>
      <c r="M1710">
        <f>IF(ISNA(MATCH(Sheet1!F1710,{"failed","canceled"},0)),"-",MAX(Sheet6!M$1:M1709)+1)</f>
        <v>909</v>
      </c>
    </row>
    <row r="1711" spans="1:13" ht="16" x14ac:dyDescent="0.2">
      <c r="A1711" s="16" t="str">
        <f>IFERROR(INDEX(Sheet1!F:F,MATCH(ROWS($1:1710),$L:$L,0)),"")</f>
        <v>successful</v>
      </c>
      <c r="B1711" s="15">
        <f>IFERROR(INDEX(Sheet1!L:L,MATCH(ROWS($1:1710),$L:$L,0)),"")</f>
        <v>20</v>
      </c>
      <c r="D1711" s="17" t="str">
        <f>IFERROR(INDEX(Sheet1!F:F,MATCH(ROWS($1:1710),$M:$M,0)),"")</f>
        <v>failed</v>
      </c>
      <c r="E1711">
        <f>IFERROR(INDEX(Sheet1!L:L,MATCH(ROWS($1:1710),$M:$M,0)),"")</f>
        <v>0</v>
      </c>
      <c r="L1711" t="str">
        <f>IF(ISNA(MATCH(Sheet1!F1711,{"successful"},0)),"-",MAX(Sheet6!L$1:L1710)+1)</f>
        <v>-</v>
      </c>
      <c r="M1711">
        <f>IF(ISNA(MATCH(Sheet1!F1711,{"failed","canceled"},0)),"-",MAX(Sheet6!M$1:M1710)+1)</f>
        <v>910</v>
      </c>
    </row>
    <row r="1712" spans="1:13" ht="16" x14ac:dyDescent="0.2">
      <c r="A1712" s="16" t="str">
        <f>IFERROR(INDEX(Sheet1!F:F,MATCH(ROWS($1:1711),$L:$L,0)),"")</f>
        <v>successful</v>
      </c>
      <c r="B1712" s="15">
        <f>IFERROR(INDEX(Sheet1!L:L,MATCH(ROWS($1:1711),$L:$L,0)),"")</f>
        <v>54</v>
      </c>
      <c r="D1712" s="17" t="str">
        <f>IFERROR(INDEX(Sheet1!F:F,MATCH(ROWS($1:1711),$M:$M,0)),"")</f>
        <v>failed</v>
      </c>
      <c r="E1712">
        <f>IFERROR(INDEX(Sheet1!L:L,MATCH(ROWS($1:1711),$M:$M,0)),"")</f>
        <v>1</v>
      </c>
      <c r="L1712" t="str">
        <f>IF(ISNA(MATCH(Sheet1!F1712,{"successful"},0)),"-",MAX(Sheet6!L$1:L1711)+1)</f>
        <v>-</v>
      </c>
      <c r="M1712">
        <f>IF(ISNA(MATCH(Sheet1!F1712,{"failed","canceled"},0)),"-",MAX(Sheet6!M$1:M1711)+1)</f>
        <v>911</v>
      </c>
    </row>
    <row r="1713" spans="1:13" ht="16" x14ac:dyDescent="0.2">
      <c r="A1713" s="16" t="str">
        <f>IFERROR(INDEX(Sheet1!F:F,MATCH(ROWS($1:1712),$L:$L,0)),"")</f>
        <v>successful</v>
      </c>
      <c r="B1713" s="15">
        <f>IFERROR(INDEX(Sheet1!L:L,MATCH(ROWS($1:1712),$L:$L,0)),"")</f>
        <v>20</v>
      </c>
      <c r="D1713" s="17" t="str">
        <f>IFERROR(INDEX(Sheet1!F:F,MATCH(ROWS($1:1712),$M:$M,0)),"")</f>
        <v>failed</v>
      </c>
      <c r="E1713">
        <f>IFERROR(INDEX(Sheet1!L:L,MATCH(ROWS($1:1712),$M:$M,0)),"")</f>
        <v>5</v>
      </c>
      <c r="L1713" t="str">
        <f>IF(ISNA(MATCH(Sheet1!F1713,{"successful"},0)),"-",MAX(Sheet6!L$1:L1712)+1)</f>
        <v>-</v>
      </c>
      <c r="M1713">
        <f>IF(ISNA(MATCH(Sheet1!F1713,{"failed","canceled"},0)),"-",MAX(Sheet6!M$1:M1712)+1)</f>
        <v>912</v>
      </c>
    </row>
    <row r="1714" spans="1:13" ht="16" x14ac:dyDescent="0.2">
      <c r="A1714" s="16" t="str">
        <f>IFERROR(INDEX(Sheet1!F:F,MATCH(ROWS($1:1713),$L:$L,0)),"")</f>
        <v>successful</v>
      </c>
      <c r="B1714" s="15">
        <f>IFERROR(INDEX(Sheet1!L:L,MATCH(ROWS($1:1713),$L:$L,0)),"")</f>
        <v>57</v>
      </c>
      <c r="D1714" s="17" t="str">
        <f>IFERROR(INDEX(Sheet1!F:F,MATCH(ROWS($1:1713),$M:$M,0)),"")</f>
        <v>failed</v>
      </c>
      <c r="E1714">
        <f>IFERROR(INDEX(Sheet1!L:L,MATCH(ROWS($1:1713),$M:$M,0)),"")</f>
        <v>2</v>
      </c>
      <c r="L1714" t="str">
        <f>IF(ISNA(MATCH(Sheet1!F1714,{"successful"},0)),"-",MAX(Sheet6!L$1:L1713)+1)</f>
        <v>-</v>
      </c>
      <c r="M1714">
        <f>IF(ISNA(MATCH(Sheet1!F1714,{"failed","canceled"},0)),"-",MAX(Sheet6!M$1:M1713)+1)</f>
        <v>913</v>
      </c>
    </row>
    <row r="1715" spans="1:13" ht="16" x14ac:dyDescent="0.2">
      <c r="A1715" s="16" t="str">
        <f>IFERROR(INDEX(Sheet1!F:F,MATCH(ROWS($1:1714),$L:$L,0)),"")</f>
        <v>successful</v>
      </c>
      <c r="B1715" s="15">
        <f>IFERROR(INDEX(Sheet1!L:L,MATCH(ROWS($1:1714),$L:$L,0)),"")</f>
        <v>31</v>
      </c>
      <c r="D1715" s="17" t="str">
        <f>IFERROR(INDEX(Sheet1!F:F,MATCH(ROWS($1:1714),$M:$M,0)),"")</f>
        <v>failed</v>
      </c>
      <c r="E1715">
        <f>IFERROR(INDEX(Sheet1!L:L,MATCH(ROWS($1:1714),$M:$M,0)),"")</f>
        <v>0</v>
      </c>
      <c r="L1715" t="str">
        <f>IF(ISNA(MATCH(Sheet1!F1715,{"successful"},0)),"-",MAX(Sheet6!L$1:L1714)+1)</f>
        <v>-</v>
      </c>
      <c r="M1715">
        <f>IF(ISNA(MATCH(Sheet1!F1715,{"failed","canceled"},0)),"-",MAX(Sheet6!M$1:M1714)+1)</f>
        <v>914</v>
      </c>
    </row>
    <row r="1716" spans="1:13" ht="16" x14ac:dyDescent="0.2">
      <c r="A1716" s="16" t="str">
        <f>IFERROR(INDEX(Sheet1!F:F,MATCH(ROWS($1:1715),$L:$L,0)),"")</f>
        <v>successful</v>
      </c>
      <c r="B1716" s="15">
        <f>IFERROR(INDEX(Sheet1!L:L,MATCH(ROWS($1:1715),$L:$L,0)),"")</f>
        <v>31</v>
      </c>
      <c r="D1716" s="17" t="str">
        <f>IFERROR(INDEX(Sheet1!F:F,MATCH(ROWS($1:1715),$M:$M,0)),"")</f>
        <v>failed</v>
      </c>
      <c r="E1716">
        <f>IFERROR(INDEX(Sheet1!L:L,MATCH(ROWS($1:1715),$M:$M,0)),"")</f>
        <v>32</v>
      </c>
      <c r="L1716" t="str">
        <f>IF(ISNA(MATCH(Sheet1!F1716,{"successful"},0)),"-",MAX(Sheet6!L$1:L1715)+1)</f>
        <v>-</v>
      </c>
      <c r="M1716">
        <f>IF(ISNA(MATCH(Sheet1!F1716,{"failed","canceled"},0)),"-",MAX(Sheet6!M$1:M1715)+1)</f>
        <v>915</v>
      </c>
    </row>
    <row r="1717" spans="1:13" ht="16" x14ac:dyDescent="0.2">
      <c r="A1717" s="16" t="str">
        <f>IFERROR(INDEX(Sheet1!F:F,MATCH(ROWS($1:1716),$L:$L,0)),"")</f>
        <v>successful</v>
      </c>
      <c r="B1717" s="15">
        <f>IFERROR(INDEX(Sheet1!L:L,MATCH(ROWS($1:1716),$L:$L,0)),"")</f>
        <v>45</v>
      </c>
      <c r="D1717" s="17" t="str">
        <f>IFERROR(INDEX(Sheet1!F:F,MATCH(ROWS($1:1716),$M:$M,0)),"")</f>
        <v>failed</v>
      </c>
      <c r="E1717">
        <f>IFERROR(INDEX(Sheet1!L:L,MATCH(ROWS($1:1716),$M:$M,0)),"")</f>
        <v>1</v>
      </c>
      <c r="L1717" t="str">
        <f>IF(ISNA(MATCH(Sheet1!F1717,{"successful"},0)),"-",MAX(Sheet6!L$1:L1716)+1)</f>
        <v>-</v>
      </c>
      <c r="M1717">
        <f>IF(ISNA(MATCH(Sheet1!F1717,{"failed","canceled"},0)),"-",MAX(Sheet6!M$1:M1716)+1)</f>
        <v>916</v>
      </c>
    </row>
    <row r="1718" spans="1:13" ht="16" x14ac:dyDescent="0.2">
      <c r="A1718" s="16" t="str">
        <f>IFERROR(INDEX(Sheet1!F:F,MATCH(ROWS($1:1717),$L:$L,0)),"")</f>
        <v>successful</v>
      </c>
      <c r="B1718" s="15">
        <f>IFERROR(INDEX(Sheet1!L:L,MATCH(ROWS($1:1717),$L:$L,0)),"")</f>
        <v>41</v>
      </c>
      <c r="D1718" s="17" t="str">
        <f>IFERROR(INDEX(Sheet1!F:F,MATCH(ROWS($1:1717),$M:$M,0)),"")</f>
        <v>failed</v>
      </c>
      <c r="E1718">
        <f>IFERROR(INDEX(Sheet1!L:L,MATCH(ROWS($1:1717),$M:$M,0)),"")</f>
        <v>1</v>
      </c>
      <c r="L1718" t="str">
        <f>IF(ISNA(MATCH(Sheet1!F1718,{"successful"},0)),"-",MAX(Sheet6!L$1:L1717)+1)</f>
        <v>-</v>
      </c>
      <c r="M1718">
        <f>IF(ISNA(MATCH(Sheet1!F1718,{"failed","canceled"},0)),"-",MAX(Sheet6!M$1:M1717)+1)</f>
        <v>917</v>
      </c>
    </row>
    <row r="1719" spans="1:13" ht="16" x14ac:dyDescent="0.2">
      <c r="A1719" s="16" t="str">
        <f>IFERROR(INDEX(Sheet1!F:F,MATCH(ROWS($1:1718),$L:$L,0)),"")</f>
        <v>successful</v>
      </c>
      <c r="B1719" s="15">
        <f>IFERROR(INDEX(Sheet1!L:L,MATCH(ROWS($1:1718),$L:$L,0)),"")</f>
        <v>29</v>
      </c>
      <c r="D1719" s="17" t="str">
        <f>IFERROR(INDEX(Sheet1!F:F,MATCH(ROWS($1:1718),$M:$M,0)),"")</f>
        <v>failed</v>
      </c>
      <c r="E1719">
        <f>IFERROR(INDEX(Sheet1!L:L,MATCH(ROWS($1:1718),$M:$M,0)),"")</f>
        <v>1</v>
      </c>
      <c r="L1719" t="str">
        <f>IF(ISNA(MATCH(Sheet1!F1719,{"successful"},0)),"-",MAX(Sheet6!L$1:L1718)+1)</f>
        <v>-</v>
      </c>
      <c r="M1719">
        <f>IF(ISNA(MATCH(Sheet1!F1719,{"failed","canceled"},0)),"-",MAX(Sheet6!M$1:M1718)+1)</f>
        <v>918</v>
      </c>
    </row>
    <row r="1720" spans="1:13" ht="16" x14ac:dyDescent="0.2">
      <c r="A1720" s="16" t="str">
        <f>IFERROR(INDEX(Sheet1!F:F,MATCH(ROWS($1:1719),$L:$L,0)),"")</f>
        <v>successful</v>
      </c>
      <c r="B1720" s="15">
        <f>IFERROR(INDEX(Sheet1!L:L,MATCH(ROWS($1:1719),$L:$L,0)),"")</f>
        <v>58</v>
      </c>
      <c r="D1720" s="17" t="str">
        <f>IFERROR(INDEX(Sheet1!F:F,MATCH(ROWS($1:1719),$M:$M,0)),"")</f>
        <v>failed</v>
      </c>
      <c r="E1720">
        <f>IFERROR(INDEX(Sheet1!L:L,MATCH(ROWS($1:1719),$M:$M,0)),"")</f>
        <v>0</v>
      </c>
      <c r="L1720" t="str">
        <f>IF(ISNA(MATCH(Sheet1!F1720,{"successful"},0)),"-",MAX(Sheet6!L$1:L1719)+1)</f>
        <v>-</v>
      </c>
      <c r="M1720">
        <f>IF(ISNA(MATCH(Sheet1!F1720,{"failed","canceled"},0)),"-",MAX(Sheet6!M$1:M1719)+1)</f>
        <v>919</v>
      </c>
    </row>
    <row r="1721" spans="1:13" ht="16" x14ac:dyDescent="0.2">
      <c r="A1721" s="16" t="str">
        <f>IFERROR(INDEX(Sheet1!F:F,MATCH(ROWS($1:1720),$L:$L,0)),"")</f>
        <v>successful</v>
      </c>
      <c r="B1721" s="15">
        <f>IFERROR(INDEX(Sheet1!L:L,MATCH(ROWS($1:1720),$L:$L,0)),"")</f>
        <v>89</v>
      </c>
      <c r="D1721" s="17" t="str">
        <f>IFERROR(INDEX(Sheet1!F:F,MATCH(ROWS($1:1720),$M:$M,0)),"")</f>
        <v>failed</v>
      </c>
      <c r="E1721">
        <f>IFERROR(INDEX(Sheet1!L:L,MATCH(ROWS($1:1720),$M:$M,0)),"")</f>
        <v>0</v>
      </c>
      <c r="L1721" t="str">
        <f>IF(ISNA(MATCH(Sheet1!F1721,{"successful"},0)),"-",MAX(Sheet6!L$1:L1720)+1)</f>
        <v>-</v>
      </c>
      <c r="M1721">
        <f>IF(ISNA(MATCH(Sheet1!F1721,{"failed","canceled"},0)),"-",MAX(Sheet6!M$1:M1720)+1)</f>
        <v>920</v>
      </c>
    </row>
    <row r="1722" spans="1:13" ht="16" x14ac:dyDescent="0.2">
      <c r="A1722" s="16" t="str">
        <f>IFERROR(INDEX(Sheet1!F:F,MATCH(ROWS($1:1721),$L:$L,0)),"")</f>
        <v>successful</v>
      </c>
      <c r="B1722" s="15">
        <f>IFERROR(INDEX(Sheet1!L:L,MATCH(ROWS($1:1721),$L:$L,0)),"")</f>
        <v>125</v>
      </c>
      <c r="D1722" s="17" t="str">
        <f>IFERROR(INDEX(Sheet1!F:F,MATCH(ROWS($1:1721),$M:$M,0)),"")</f>
        <v>failed</v>
      </c>
      <c r="E1722">
        <f>IFERROR(INDEX(Sheet1!L:L,MATCH(ROWS($1:1721),$M:$M,0)),"")</f>
        <v>8</v>
      </c>
      <c r="L1722" t="str">
        <f>IF(ISNA(MATCH(Sheet1!F1722,{"successful"},0)),"-",MAX(Sheet6!L$1:L1721)+1)</f>
        <v>-</v>
      </c>
      <c r="M1722">
        <f>IF(ISNA(MATCH(Sheet1!F1722,{"failed","canceled"},0)),"-",MAX(Sheet6!M$1:M1721)+1)</f>
        <v>921</v>
      </c>
    </row>
    <row r="1723" spans="1:13" ht="16" x14ac:dyDescent="0.2">
      <c r="A1723" s="16" t="str">
        <f>IFERROR(INDEX(Sheet1!F:F,MATCH(ROWS($1:1722),$L:$L,0)),"")</f>
        <v>successful</v>
      </c>
      <c r="B1723" s="15">
        <f>IFERROR(INDEX(Sheet1!L:L,MATCH(ROWS($1:1722),$L:$L,0)),"")</f>
        <v>18</v>
      </c>
      <c r="D1723" s="17" t="str">
        <f>IFERROR(INDEX(Sheet1!F:F,MATCH(ROWS($1:1722),$M:$M,0)),"")</f>
        <v>failed</v>
      </c>
      <c r="E1723">
        <f>IFERROR(INDEX(Sheet1!L:L,MATCH(ROWS($1:1722),$M:$M,0)),"")</f>
        <v>0</v>
      </c>
      <c r="L1723" t="str">
        <f>IF(ISNA(MATCH(Sheet1!F1723,{"successful"},0)),"-",MAX(Sheet6!L$1:L1722)+1)</f>
        <v>-</v>
      </c>
      <c r="M1723">
        <f>IF(ISNA(MATCH(Sheet1!F1723,{"failed","canceled"},0)),"-",MAX(Sheet6!M$1:M1722)+1)</f>
        <v>922</v>
      </c>
    </row>
    <row r="1724" spans="1:13" ht="16" x14ac:dyDescent="0.2">
      <c r="A1724" s="16" t="str">
        <f>IFERROR(INDEX(Sheet1!F:F,MATCH(ROWS($1:1723),$L:$L,0)),"")</f>
        <v>successful</v>
      </c>
      <c r="B1724" s="15">
        <f>IFERROR(INDEX(Sheet1!L:L,MATCH(ROWS($1:1723),$L:$L,0)),"")</f>
        <v>32</v>
      </c>
      <c r="D1724" s="17" t="str">
        <f>IFERROR(INDEX(Sheet1!F:F,MATCH(ROWS($1:1723),$M:$M,0)),"")</f>
        <v>failed</v>
      </c>
      <c r="E1724">
        <f>IFERROR(INDEX(Sheet1!L:L,MATCH(ROWS($1:1723),$M:$M,0)),"")</f>
        <v>1</v>
      </c>
      <c r="L1724" t="str">
        <f>IF(ISNA(MATCH(Sheet1!F1724,{"successful"},0)),"-",MAX(Sheet6!L$1:L1723)+1)</f>
        <v>-</v>
      </c>
      <c r="M1724">
        <f>IF(ISNA(MATCH(Sheet1!F1724,{"failed","canceled"},0)),"-",MAX(Sheet6!M$1:M1723)+1)</f>
        <v>923</v>
      </c>
    </row>
    <row r="1725" spans="1:13" ht="16" x14ac:dyDescent="0.2">
      <c r="A1725" s="16" t="str">
        <f>IFERROR(INDEX(Sheet1!F:F,MATCH(ROWS($1:1724),$L:$L,0)),"")</f>
        <v>successful</v>
      </c>
      <c r="B1725" s="15">
        <f>IFERROR(INDEX(Sheet1!L:L,MATCH(ROWS($1:1724),$L:$L,0)),"")</f>
        <v>16</v>
      </c>
      <c r="D1725" s="17" t="str">
        <f>IFERROR(INDEX(Sheet1!F:F,MATCH(ROWS($1:1724),$M:$M,0)),"")</f>
        <v>failed</v>
      </c>
      <c r="E1725">
        <f>IFERROR(INDEX(Sheet1!L:L,MATCH(ROWS($1:1724),$M:$M,0)),"")</f>
        <v>16</v>
      </c>
      <c r="L1725" t="str">
        <f>IF(ISNA(MATCH(Sheet1!F1725,{"successful"},0)),"-",MAX(Sheet6!L$1:L1724)+1)</f>
        <v>-</v>
      </c>
      <c r="M1725">
        <f>IF(ISNA(MATCH(Sheet1!F1725,{"failed","canceled"},0)),"-",MAX(Sheet6!M$1:M1724)+1)</f>
        <v>924</v>
      </c>
    </row>
    <row r="1726" spans="1:13" ht="16" x14ac:dyDescent="0.2">
      <c r="A1726" s="16" t="str">
        <f>IFERROR(INDEX(Sheet1!F:F,MATCH(ROWS($1:1725),$L:$L,0)),"")</f>
        <v>successful</v>
      </c>
      <c r="B1726" s="15">
        <f>IFERROR(INDEX(Sheet1!L:L,MATCH(ROWS($1:1725),$L:$L,0)),"")</f>
        <v>38</v>
      </c>
      <c r="D1726" s="17" t="str">
        <f>IFERROR(INDEX(Sheet1!F:F,MATCH(ROWS($1:1725),$M:$M,0)),"")</f>
        <v>failed</v>
      </c>
      <c r="E1726">
        <f>IFERROR(INDEX(Sheet1!L:L,MATCH(ROWS($1:1725),$M:$M,0)),"")</f>
        <v>12</v>
      </c>
      <c r="L1726" t="str">
        <f>IF(ISNA(MATCH(Sheet1!F1726,{"successful"},0)),"-",MAX(Sheet6!L$1:L1725)+1)</f>
        <v>-</v>
      </c>
      <c r="M1726">
        <f>IF(ISNA(MATCH(Sheet1!F1726,{"failed","canceled"},0)),"-",MAX(Sheet6!M$1:M1725)+1)</f>
        <v>925</v>
      </c>
    </row>
    <row r="1727" spans="1:13" ht="16" x14ac:dyDescent="0.2">
      <c r="A1727" s="16" t="str">
        <f>IFERROR(INDEX(Sheet1!F:F,MATCH(ROWS($1:1726),$L:$L,0)),"")</f>
        <v>successful</v>
      </c>
      <c r="B1727" s="15">
        <f>IFERROR(INDEX(Sheet1!L:L,MATCH(ROWS($1:1726),$L:$L,0)),"")</f>
        <v>15</v>
      </c>
      <c r="D1727" s="17" t="str">
        <f>IFERROR(INDEX(Sheet1!F:F,MATCH(ROWS($1:1726),$M:$M,0)),"")</f>
        <v>failed</v>
      </c>
      <c r="E1727">
        <f>IFERROR(INDEX(Sheet1!L:L,MATCH(ROWS($1:1726),$M:$M,0)),"")</f>
        <v>4</v>
      </c>
      <c r="L1727" t="str">
        <f>IF(ISNA(MATCH(Sheet1!F1727,{"successful"},0)),"-",MAX(Sheet6!L$1:L1726)+1)</f>
        <v>-</v>
      </c>
      <c r="M1727">
        <f>IF(ISNA(MATCH(Sheet1!F1727,{"failed","canceled"},0)),"-",MAX(Sheet6!M$1:M1726)+1)</f>
        <v>926</v>
      </c>
    </row>
    <row r="1728" spans="1:13" ht="16" x14ac:dyDescent="0.2">
      <c r="A1728" s="16" t="str">
        <f>IFERROR(INDEX(Sheet1!F:F,MATCH(ROWS($1:1727),$L:$L,0)),"")</f>
        <v>successful</v>
      </c>
      <c r="B1728" s="15">
        <f>IFERROR(INDEX(Sheet1!L:L,MATCH(ROWS($1:1727),$L:$L,0)),"")</f>
        <v>23</v>
      </c>
      <c r="D1728" s="17" t="str">
        <f>IFERROR(INDEX(Sheet1!F:F,MATCH(ROWS($1:1727),$M:$M,0)),"")</f>
        <v>failed</v>
      </c>
      <c r="E1728">
        <f>IFERROR(INDEX(Sheet1!L:L,MATCH(ROWS($1:1727),$M:$M,0)),"")</f>
        <v>2</v>
      </c>
      <c r="L1728" t="str">
        <f>IF(ISNA(MATCH(Sheet1!F1728,{"successful"},0)),"-",MAX(Sheet6!L$1:L1727)+1)</f>
        <v>-</v>
      </c>
      <c r="M1728">
        <f>IF(ISNA(MATCH(Sheet1!F1728,{"failed","canceled"},0)),"-",MAX(Sheet6!M$1:M1727)+1)</f>
        <v>927</v>
      </c>
    </row>
    <row r="1729" spans="1:13" ht="16" x14ac:dyDescent="0.2">
      <c r="A1729" s="16" t="str">
        <f>IFERROR(INDEX(Sheet1!F:F,MATCH(ROWS($1:1728),$L:$L,0)),"")</f>
        <v>successful</v>
      </c>
      <c r="B1729" s="15">
        <f>IFERROR(INDEX(Sheet1!L:L,MATCH(ROWS($1:1728),$L:$L,0)),"")</f>
        <v>49</v>
      </c>
      <c r="D1729" s="17" t="str">
        <f>IFERROR(INDEX(Sheet1!F:F,MATCH(ROWS($1:1728),$M:$M,0)),"")</f>
        <v>failed</v>
      </c>
      <c r="E1729">
        <f>IFERROR(INDEX(Sheet1!L:L,MATCH(ROWS($1:1728),$M:$M,0)),"")</f>
        <v>3</v>
      </c>
      <c r="L1729" t="str">
        <f>IF(ISNA(MATCH(Sheet1!F1729,{"successful"},0)),"-",MAX(Sheet6!L$1:L1728)+1)</f>
        <v>-</v>
      </c>
      <c r="M1729">
        <f>IF(ISNA(MATCH(Sheet1!F1729,{"failed","canceled"},0)),"-",MAX(Sheet6!M$1:M1728)+1)</f>
        <v>928</v>
      </c>
    </row>
    <row r="1730" spans="1:13" ht="16" x14ac:dyDescent="0.2">
      <c r="A1730" s="16" t="str">
        <f>IFERROR(INDEX(Sheet1!F:F,MATCH(ROWS($1:1729),$L:$L,0)),"")</f>
        <v>successful</v>
      </c>
      <c r="B1730" s="15">
        <f>IFERROR(INDEX(Sheet1!L:L,MATCH(ROWS($1:1729),$L:$L,0)),"")</f>
        <v>10</v>
      </c>
      <c r="D1730" s="17" t="str">
        <f>IFERROR(INDEX(Sheet1!F:F,MATCH(ROWS($1:1729),$M:$M,0)),"")</f>
        <v>failed</v>
      </c>
      <c r="E1730">
        <f>IFERROR(INDEX(Sheet1!L:L,MATCH(ROWS($1:1729),$M:$M,0)),"")</f>
        <v>0</v>
      </c>
      <c r="L1730" t="str">
        <f>IF(ISNA(MATCH(Sheet1!F1730,{"successful"},0)),"-",MAX(Sheet6!L$1:L1729)+1)</f>
        <v>-</v>
      </c>
      <c r="M1730">
        <f>IF(ISNA(MATCH(Sheet1!F1730,{"failed","canceled"},0)),"-",MAX(Sheet6!M$1:M1729)+1)</f>
        <v>929</v>
      </c>
    </row>
    <row r="1731" spans="1:13" ht="16" x14ac:dyDescent="0.2">
      <c r="A1731" s="16" t="str">
        <f>IFERROR(INDEX(Sheet1!F:F,MATCH(ROWS($1:1730),$L:$L,0)),"")</f>
        <v>successful</v>
      </c>
      <c r="B1731" s="15">
        <f>IFERROR(INDEX(Sheet1!L:L,MATCH(ROWS($1:1730),$L:$L,0)),"")</f>
        <v>15</v>
      </c>
      <c r="D1731" s="17" t="str">
        <f>IFERROR(INDEX(Sheet1!F:F,MATCH(ROWS($1:1730),$M:$M,0)),"")</f>
        <v>failed</v>
      </c>
      <c r="E1731">
        <f>IFERROR(INDEX(Sheet1!L:L,MATCH(ROWS($1:1730),$M:$M,0)),"")</f>
        <v>3</v>
      </c>
      <c r="L1731" t="str">
        <f>IF(ISNA(MATCH(Sheet1!F1731,{"successful"},0)),"-",MAX(Sheet6!L$1:L1730)+1)</f>
        <v>-</v>
      </c>
      <c r="M1731">
        <f>IF(ISNA(MATCH(Sheet1!F1731,{"failed","canceled"},0)),"-",MAX(Sheet6!M$1:M1730)+1)</f>
        <v>930</v>
      </c>
    </row>
    <row r="1732" spans="1:13" ht="16" x14ac:dyDescent="0.2">
      <c r="A1732" s="16" t="str">
        <f>IFERROR(INDEX(Sheet1!F:F,MATCH(ROWS($1:1731),$L:$L,0)),"")</f>
        <v>successful</v>
      </c>
      <c r="B1732" s="15">
        <f>IFERROR(INDEX(Sheet1!L:L,MATCH(ROWS($1:1731),$L:$L,0)),"")</f>
        <v>57</v>
      </c>
      <c r="D1732" s="17" t="str">
        <f>IFERROR(INDEX(Sheet1!F:F,MATCH(ROWS($1:1731),$M:$M,0)),"")</f>
        <v>failed</v>
      </c>
      <c r="E1732">
        <f>IFERROR(INDEX(Sheet1!L:L,MATCH(ROWS($1:1731),$M:$M,0)),"")</f>
        <v>4</v>
      </c>
      <c r="L1732" t="str">
        <f>IF(ISNA(MATCH(Sheet1!F1732,{"successful"},0)),"-",MAX(Sheet6!L$1:L1731)+1)</f>
        <v>-</v>
      </c>
      <c r="M1732">
        <f>IF(ISNA(MATCH(Sheet1!F1732,{"failed","canceled"},0)),"-",MAX(Sheet6!M$1:M1731)+1)</f>
        <v>931</v>
      </c>
    </row>
    <row r="1733" spans="1:13" ht="16" x14ac:dyDescent="0.2">
      <c r="A1733" s="16" t="str">
        <f>IFERROR(INDEX(Sheet1!F:F,MATCH(ROWS($1:1732),$L:$L,0)),"")</f>
        <v>successful</v>
      </c>
      <c r="B1733" s="15">
        <f>IFERROR(INDEX(Sheet1!L:L,MATCH(ROWS($1:1732),$L:$L,0)),"")</f>
        <v>33</v>
      </c>
      <c r="D1733" s="17" t="str">
        <f>IFERROR(INDEX(Sheet1!F:F,MATCH(ROWS($1:1732),$M:$M,0)),"")</f>
        <v>failed</v>
      </c>
      <c r="E1733">
        <f>IFERROR(INDEX(Sheet1!L:L,MATCH(ROWS($1:1732),$M:$M,0)),"")</f>
        <v>2</v>
      </c>
      <c r="L1733" t="str">
        <f>IF(ISNA(MATCH(Sheet1!F1733,{"successful"},0)),"-",MAX(Sheet6!L$1:L1732)+1)</f>
        <v>-</v>
      </c>
      <c r="M1733">
        <f>IF(ISNA(MATCH(Sheet1!F1733,{"failed","canceled"},0)),"-",MAX(Sheet6!M$1:M1732)+1)</f>
        <v>932</v>
      </c>
    </row>
    <row r="1734" spans="1:13" ht="16" x14ac:dyDescent="0.2">
      <c r="A1734" s="16" t="str">
        <f>IFERROR(INDEX(Sheet1!F:F,MATCH(ROWS($1:1733),$L:$L,0)),"")</f>
        <v>successful</v>
      </c>
      <c r="B1734" s="15">
        <f>IFERROR(INDEX(Sheet1!L:L,MATCH(ROWS($1:1733),$L:$L,0)),"")</f>
        <v>9</v>
      </c>
      <c r="D1734" s="17" t="str">
        <f>IFERROR(INDEX(Sheet1!F:F,MATCH(ROWS($1:1733),$M:$M,0)),"")</f>
        <v>failed</v>
      </c>
      <c r="E1734">
        <f>IFERROR(INDEX(Sheet1!L:L,MATCH(ROWS($1:1733),$M:$M,0)),"")</f>
        <v>10</v>
      </c>
      <c r="L1734" t="str">
        <f>IF(ISNA(MATCH(Sheet1!F1734,{"successful"},0)),"-",MAX(Sheet6!L$1:L1733)+1)</f>
        <v>-</v>
      </c>
      <c r="M1734">
        <f>IF(ISNA(MATCH(Sheet1!F1734,{"failed","canceled"},0)),"-",MAX(Sheet6!M$1:M1733)+1)</f>
        <v>933</v>
      </c>
    </row>
    <row r="1735" spans="1:13" ht="16" x14ac:dyDescent="0.2">
      <c r="A1735" s="16" t="str">
        <f>IFERROR(INDEX(Sheet1!F:F,MATCH(ROWS($1:1734),$L:$L,0)),"")</f>
        <v>successful</v>
      </c>
      <c r="B1735" s="15">
        <f>IFERROR(INDEX(Sheet1!L:L,MATCH(ROWS($1:1734),$L:$L,0)),"")</f>
        <v>26</v>
      </c>
      <c r="D1735" s="17" t="str">
        <f>IFERROR(INDEX(Sheet1!F:F,MATCH(ROWS($1:1734),$M:$M,0)),"")</f>
        <v>failed</v>
      </c>
      <c r="E1735">
        <f>IFERROR(INDEX(Sheet1!L:L,MATCH(ROWS($1:1734),$M:$M,0)),"")</f>
        <v>11</v>
      </c>
      <c r="L1735" t="str">
        <f>IF(ISNA(MATCH(Sheet1!F1735,{"successful"},0)),"-",MAX(Sheet6!L$1:L1734)+1)</f>
        <v>-</v>
      </c>
      <c r="M1735">
        <f>IF(ISNA(MATCH(Sheet1!F1735,{"failed","canceled"},0)),"-",MAX(Sheet6!M$1:M1734)+1)</f>
        <v>934</v>
      </c>
    </row>
    <row r="1736" spans="1:13" ht="16" x14ac:dyDescent="0.2">
      <c r="A1736" s="16" t="str">
        <f>IFERROR(INDEX(Sheet1!F:F,MATCH(ROWS($1:1735),$L:$L,0)),"")</f>
        <v>successful</v>
      </c>
      <c r="B1736" s="15">
        <f>IFERROR(INDEX(Sheet1!L:L,MATCH(ROWS($1:1735),$L:$L,0)),"")</f>
        <v>69</v>
      </c>
      <c r="D1736" s="17" t="str">
        <f>IFERROR(INDEX(Sheet1!F:F,MATCH(ROWS($1:1735),$M:$M,0)),"")</f>
        <v>failed</v>
      </c>
      <c r="E1736">
        <f>IFERROR(INDEX(Sheet1!L:L,MATCH(ROWS($1:1735),$M:$M,0)),"")</f>
        <v>6</v>
      </c>
      <c r="L1736" t="str">
        <f>IF(ISNA(MATCH(Sheet1!F1736,{"successful"},0)),"-",MAX(Sheet6!L$1:L1735)+1)</f>
        <v>-</v>
      </c>
      <c r="M1736">
        <f>IF(ISNA(MATCH(Sheet1!F1736,{"failed","canceled"},0)),"-",MAX(Sheet6!M$1:M1735)+1)</f>
        <v>935</v>
      </c>
    </row>
    <row r="1737" spans="1:13" ht="16" x14ac:dyDescent="0.2">
      <c r="A1737" s="16" t="str">
        <f>IFERROR(INDEX(Sheet1!F:F,MATCH(ROWS($1:1736),$L:$L,0)),"")</f>
        <v>successful</v>
      </c>
      <c r="B1737" s="15">
        <f>IFERROR(INDEX(Sheet1!L:L,MATCH(ROWS($1:1736),$L:$L,0)),"")</f>
        <v>65</v>
      </c>
      <c r="D1737" s="17" t="str">
        <f>IFERROR(INDEX(Sheet1!F:F,MATCH(ROWS($1:1736),$M:$M,0)),"")</f>
        <v>failed</v>
      </c>
      <c r="E1737">
        <f>IFERROR(INDEX(Sheet1!L:L,MATCH(ROWS($1:1736),$M:$M,0)),"")</f>
        <v>2</v>
      </c>
      <c r="L1737" t="str">
        <f>IF(ISNA(MATCH(Sheet1!F1737,{"successful"},0)),"-",MAX(Sheet6!L$1:L1736)+1)</f>
        <v>-</v>
      </c>
      <c r="M1737">
        <f>IF(ISNA(MATCH(Sheet1!F1737,{"failed","canceled"},0)),"-",MAX(Sheet6!M$1:M1736)+1)</f>
        <v>936</v>
      </c>
    </row>
    <row r="1738" spans="1:13" ht="16" x14ac:dyDescent="0.2">
      <c r="A1738" s="16" t="str">
        <f>IFERROR(INDEX(Sheet1!F:F,MATCH(ROWS($1:1737),$L:$L,0)),"")</f>
        <v>successful</v>
      </c>
      <c r="B1738" s="15">
        <f>IFERROR(INDEX(Sheet1!L:L,MATCH(ROWS($1:1737),$L:$L,0)),"")</f>
        <v>83</v>
      </c>
      <c r="D1738" s="17" t="str">
        <f>IFERROR(INDEX(Sheet1!F:F,MATCH(ROWS($1:1737),$M:$M,0)),"")</f>
        <v>failed</v>
      </c>
      <c r="E1738">
        <f>IFERROR(INDEX(Sheet1!L:L,MATCH(ROWS($1:1737),$M:$M,0)),"")</f>
        <v>6</v>
      </c>
      <c r="L1738" t="str">
        <f>IF(ISNA(MATCH(Sheet1!F1738,{"successful"},0)),"-",MAX(Sheet6!L$1:L1737)+1)</f>
        <v>-</v>
      </c>
      <c r="M1738">
        <f>IF(ISNA(MATCH(Sheet1!F1738,{"failed","canceled"},0)),"-",MAX(Sheet6!M$1:M1737)+1)</f>
        <v>937</v>
      </c>
    </row>
    <row r="1739" spans="1:13" ht="16" x14ac:dyDescent="0.2">
      <c r="A1739" s="16" t="str">
        <f>IFERROR(INDEX(Sheet1!F:F,MATCH(ROWS($1:1738),$L:$L,0)),"")</f>
        <v>successful</v>
      </c>
      <c r="B1739" s="15">
        <f>IFERROR(INDEX(Sheet1!L:L,MATCH(ROWS($1:1738),$L:$L,0)),"")</f>
        <v>111</v>
      </c>
      <c r="D1739" s="17" t="str">
        <f>IFERROR(INDEX(Sheet1!F:F,MATCH(ROWS($1:1738),$M:$M,0)),"")</f>
        <v>failed</v>
      </c>
      <c r="E1739">
        <f>IFERROR(INDEX(Sheet1!L:L,MATCH(ROWS($1:1738),$M:$M,0)),"")</f>
        <v>8</v>
      </c>
      <c r="L1739" t="str">
        <f>IF(ISNA(MATCH(Sheet1!F1739,{"successful"},0)),"-",MAX(Sheet6!L$1:L1738)+1)</f>
        <v>-</v>
      </c>
      <c r="M1739">
        <f>IF(ISNA(MATCH(Sheet1!F1739,{"failed","canceled"},0)),"-",MAX(Sheet6!M$1:M1738)+1)</f>
        <v>938</v>
      </c>
    </row>
    <row r="1740" spans="1:13" ht="16" x14ac:dyDescent="0.2">
      <c r="A1740" s="16" t="str">
        <f>IFERROR(INDEX(Sheet1!F:F,MATCH(ROWS($1:1739),$L:$L,0)),"")</f>
        <v>successful</v>
      </c>
      <c r="B1740" s="15">
        <f>IFERROR(INDEX(Sheet1!L:L,MATCH(ROWS($1:1739),$L:$L,0)),"")</f>
        <v>46</v>
      </c>
      <c r="D1740" s="17" t="str">
        <f>IFERROR(INDEX(Sheet1!F:F,MATCH(ROWS($1:1739),$M:$M,0)),"")</f>
        <v>failed</v>
      </c>
      <c r="E1740">
        <f>IFERROR(INDEX(Sheet1!L:L,MATCH(ROWS($1:1739),$M:$M,0)),"")</f>
        <v>37</v>
      </c>
      <c r="L1740" t="str">
        <f>IF(ISNA(MATCH(Sheet1!F1740,{"successful"},0)),"-",MAX(Sheet6!L$1:L1739)+1)</f>
        <v>-</v>
      </c>
      <c r="M1740">
        <f>IF(ISNA(MATCH(Sheet1!F1740,{"failed","canceled"},0)),"-",MAX(Sheet6!M$1:M1739)+1)</f>
        <v>939</v>
      </c>
    </row>
    <row r="1741" spans="1:13" ht="16" x14ac:dyDescent="0.2">
      <c r="A1741" s="16" t="str">
        <f>IFERROR(INDEX(Sheet1!F:F,MATCH(ROWS($1:1740),$L:$L,0)),"")</f>
        <v>successful</v>
      </c>
      <c r="B1741" s="15">
        <f>IFERROR(INDEX(Sheet1!L:L,MATCH(ROWS($1:1740),$L:$L,0)),"")</f>
        <v>63</v>
      </c>
      <c r="D1741" s="17" t="str">
        <f>IFERROR(INDEX(Sheet1!F:F,MATCH(ROWS($1:1740),$M:$M,0)),"")</f>
        <v>failed</v>
      </c>
      <c r="E1741">
        <f>IFERROR(INDEX(Sheet1!L:L,MATCH(ROWS($1:1740),$M:$M,0)),"")</f>
        <v>11</v>
      </c>
      <c r="L1741" t="str">
        <f>IF(ISNA(MATCH(Sheet1!F1741,{"successful"},0)),"-",MAX(Sheet6!L$1:L1740)+1)</f>
        <v>-</v>
      </c>
      <c r="M1741">
        <f>IF(ISNA(MATCH(Sheet1!F1741,{"failed","canceled"},0)),"-",MAX(Sheet6!M$1:M1740)+1)</f>
        <v>940</v>
      </c>
    </row>
    <row r="1742" spans="1:13" ht="16" x14ac:dyDescent="0.2">
      <c r="A1742" s="16" t="str">
        <f>IFERROR(INDEX(Sheet1!F:F,MATCH(ROWS($1:1741),$L:$L,0)),"")</f>
        <v>successful</v>
      </c>
      <c r="B1742" s="15">
        <f>IFERROR(INDEX(Sheet1!L:L,MATCH(ROWS($1:1741),$L:$L,0)),"")</f>
        <v>9</v>
      </c>
      <c r="D1742" s="17" t="str">
        <f>IFERROR(INDEX(Sheet1!F:F,MATCH(ROWS($1:1741),$M:$M,0)),"")</f>
        <v>failed</v>
      </c>
      <c r="E1742">
        <f>IFERROR(INDEX(Sheet1!L:L,MATCH(ROWS($1:1741),$M:$M,0)),"")</f>
        <v>0</v>
      </c>
      <c r="L1742" t="str">
        <f>IF(ISNA(MATCH(Sheet1!F1742,{"successful"},0)),"-",MAX(Sheet6!L$1:L1741)+1)</f>
        <v>-</v>
      </c>
      <c r="M1742">
        <f>IF(ISNA(MATCH(Sheet1!F1742,{"failed","canceled"},0)),"-",MAX(Sheet6!M$1:M1741)+1)</f>
        <v>941</v>
      </c>
    </row>
    <row r="1743" spans="1:13" ht="16" x14ac:dyDescent="0.2">
      <c r="A1743" s="16" t="str">
        <f>IFERROR(INDEX(Sheet1!F:F,MATCH(ROWS($1:1742),$L:$L,0)),"")</f>
        <v>successful</v>
      </c>
      <c r="B1743" s="15">
        <f>IFERROR(INDEX(Sheet1!L:L,MATCH(ROWS($1:1742),$L:$L,0)),"")</f>
        <v>34</v>
      </c>
      <c r="D1743" s="17" t="str">
        <f>IFERROR(INDEX(Sheet1!F:F,MATCH(ROWS($1:1742),$M:$M,0)),"")</f>
        <v>failed</v>
      </c>
      <c r="E1743">
        <f>IFERROR(INDEX(Sheet1!L:L,MATCH(ROWS($1:1742),$M:$M,0)),"")</f>
        <v>10</v>
      </c>
      <c r="L1743">
        <f>IF(ISNA(MATCH(Sheet1!F1743,{"successful"},0)),"-",MAX(Sheet6!L$1:L1742)+1)</f>
        <v>781</v>
      </c>
      <c r="M1743" t="str">
        <f>IF(ISNA(MATCH(Sheet1!F1743,{"failed","canceled"},0)),"-",MAX(Sheet6!M$1:M1742)+1)</f>
        <v>-</v>
      </c>
    </row>
    <row r="1744" spans="1:13" ht="16" x14ac:dyDescent="0.2">
      <c r="A1744" s="16" t="str">
        <f>IFERROR(INDEX(Sheet1!F:F,MATCH(ROWS($1:1743),$L:$L,0)),"")</f>
        <v>successful</v>
      </c>
      <c r="B1744" s="15">
        <f>IFERROR(INDEX(Sheet1!L:L,MATCH(ROWS($1:1743),$L:$L,0)),"")</f>
        <v>112</v>
      </c>
      <c r="D1744" s="17" t="str">
        <f>IFERROR(INDEX(Sheet1!F:F,MATCH(ROWS($1:1743),$M:$M,0)),"")</f>
        <v>failed</v>
      </c>
      <c r="E1744">
        <f>IFERROR(INDEX(Sheet1!L:L,MATCH(ROWS($1:1743),$M:$M,0)),"")</f>
        <v>6</v>
      </c>
      <c r="L1744">
        <f>IF(ISNA(MATCH(Sheet1!F1744,{"successful"},0)),"-",MAX(Sheet6!L$1:L1743)+1)</f>
        <v>782</v>
      </c>
      <c r="M1744" t="str">
        <f>IF(ISNA(MATCH(Sheet1!F1744,{"failed","canceled"},0)),"-",MAX(Sheet6!M$1:M1743)+1)</f>
        <v>-</v>
      </c>
    </row>
    <row r="1745" spans="1:13" ht="16" x14ac:dyDescent="0.2">
      <c r="A1745" s="16" t="str">
        <f>IFERROR(INDEX(Sheet1!F:F,MATCH(ROWS($1:1744),$L:$L,0)),"")</f>
        <v>successful</v>
      </c>
      <c r="B1745" s="15">
        <f>IFERROR(INDEX(Sheet1!L:L,MATCH(ROWS($1:1744),$L:$L,0)),"")</f>
        <v>47</v>
      </c>
      <c r="D1745" s="17" t="str">
        <f>IFERROR(INDEX(Sheet1!F:F,MATCH(ROWS($1:1744),$M:$M,0)),"")</f>
        <v>failed</v>
      </c>
      <c r="E1745">
        <f>IFERROR(INDEX(Sheet1!L:L,MATCH(ROWS($1:1744),$M:$M,0)),"")</f>
        <v>8</v>
      </c>
      <c r="L1745">
        <f>IF(ISNA(MATCH(Sheet1!F1745,{"successful"},0)),"-",MAX(Sheet6!L$1:L1744)+1)</f>
        <v>783</v>
      </c>
      <c r="M1745" t="str">
        <f>IF(ISNA(MATCH(Sheet1!F1745,{"failed","canceled"},0)),"-",MAX(Sheet6!M$1:M1744)+1)</f>
        <v>-</v>
      </c>
    </row>
    <row r="1746" spans="1:13" ht="16" x14ac:dyDescent="0.2">
      <c r="A1746" s="16" t="str">
        <f>IFERROR(INDEX(Sheet1!F:F,MATCH(ROWS($1:1745),$L:$L,0)),"")</f>
        <v>successful</v>
      </c>
      <c r="B1746" s="15">
        <f>IFERROR(INDEX(Sheet1!L:L,MATCH(ROWS($1:1745),$L:$L,0)),"")</f>
        <v>38</v>
      </c>
      <c r="D1746" s="17" t="str">
        <f>IFERROR(INDEX(Sheet1!F:F,MATCH(ROWS($1:1745),$M:$M,0)),"")</f>
        <v>failed</v>
      </c>
      <c r="E1746">
        <f>IFERROR(INDEX(Sheet1!L:L,MATCH(ROWS($1:1745),$M:$M,0)),"")</f>
        <v>6</v>
      </c>
      <c r="L1746">
        <f>IF(ISNA(MATCH(Sheet1!F1746,{"successful"},0)),"-",MAX(Sheet6!L$1:L1745)+1)</f>
        <v>784</v>
      </c>
      <c r="M1746" t="str">
        <f>IF(ISNA(MATCH(Sheet1!F1746,{"failed","canceled"},0)),"-",MAX(Sheet6!M$1:M1745)+1)</f>
        <v>-</v>
      </c>
    </row>
    <row r="1747" spans="1:13" ht="16" x14ac:dyDescent="0.2">
      <c r="A1747" s="16" t="str">
        <f>IFERROR(INDEX(Sheet1!F:F,MATCH(ROWS($1:1746),$L:$L,0)),"")</f>
        <v>successful</v>
      </c>
      <c r="B1747" s="15">
        <f>IFERROR(INDEX(Sheet1!L:L,MATCH(ROWS($1:1746),$L:$L,0)),"")</f>
        <v>28</v>
      </c>
      <c r="D1747" s="17" t="str">
        <f>IFERROR(INDEX(Sheet1!F:F,MATCH(ROWS($1:1746),$M:$M,0)),"")</f>
        <v>failed</v>
      </c>
      <c r="E1747">
        <f>IFERROR(INDEX(Sheet1!L:L,MATCH(ROWS($1:1746),$M:$M,0)),"")</f>
        <v>7</v>
      </c>
      <c r="L1747">
        <f>IF(ISNA(MATCH(Sheet1!F1747,{"successful"},0)),"-",MAX(Sheet6!L$1:L1746)+1)</f>
        <v>785</v>
      </c>
      <c r="M1747" t="str">
        <f>IF(ISNA(MATCH(Sheet1!F1747,{"failed","canceled"},0)),"-",MAX(Sheet6!M$1:M1746)+1)</f>
        <v>-</v>
      </c>
    </row>
    <row r="1748" spans="1:13" ht="16" x14ac:dyDescent="0.2">
      <c r="A1748" s="16" t="str">
        <f>IFERROR(INDEX(Sheet1!F:F,MATCH(ROWS($1:1747),$L:$L,0)),"")</f>
        <v>successful</v>
      </c>
      <c r="B1748" s="15">
        <f>IFERROR(INDEX(Sheet1!L:L,MATCH(ROWS($1:1747),$L:$L,0)),"")</f>
        <v>78</v>
      </c>
      <c r="D1748" s="17" t="str">
        <f>IFERROR(INDEX(Sheet1!F:F,MATCH(ROWS($1:1747),$M:$M,0)),"")</f>
        <v>failed</v>
      </c>
      <c r="E1748">
        <f>IFERROR(INDEX(Sheet1!L:L,MATCH(ROWS($1:1747),$M:$M,0)),"")</f>
        <v>7</v>
      </c>
      <c r="L1748">
        <f>IF(ISNA(MATCH(Sheet1!F1748,{"successful"},0)),"-",MAX(Sheet6!L$1:L1747)+1)</f>
        <v>786</v>
      </c>
      <c r="M1748" t="str">
        <f>IF(ISNA(MATCH(Sheet1!F1748,{"failed","canceled"},0)),"-",MAX(Sheet6!M$1:M1747)+1)</f>
        <v>-</v>
      </c>
    </row>
    <row r="1749" spans="1:13" ht="16" x14ac:dyDescent="0.2">
      <c r="A1749" s="16" t="str">
        <f>IFERROR(INDEX(Sheet1!F:F,MATCH(ROWS($1:1748),$L:$L,0)),"")</f>
        <v>successful</v>
      </c>
      <c r="B1749" s="15">
        <f>IFERROR(INDEX(Sheet1!L:L,MATCH(ROWS($1:1748),$L:$L,0)),"")</f>
        <v>23</v>
      </c>
      <c r="D1749" s="17" t="str">
        <f>IFERROR(INDEX(Sheet1!F:F,MATCH(ROWS($1:1748),$M:$M,0)),"")</f>
        <v>failed</v>
      </c>
      <c r="E1749">
        <f>IFERROR(INDEX(Sheet1!L:L,MATCH(ROWS($1:1748),$M:$M,0)),"")</f>
        <v>5</v>
      </c>
      <c r="L1749">
        <f>IF(ISNA(MATCH(Sheet1!F1749,{"successful"},0)),"-",MAX(Sheet6!L$1:L1748)+1)</f>
        <v>787</v>
      </c>
      <c r="M1749" t="str">
        <f>IF(ISNA(MATCH(Sheet1!F1749,{"failed","canceled"},0)),"-",MAX(Sheet6!M$1:M1748)+1)</f>
        <v>-</v>
      </c>
    </row>
    <row r="1750" spans="1:13" ht="16" x14ac:dyDescent="0.2">
      <c r="A1750" s="16" t="str">
        <f>IFERROR(INDEX(Sheet1!F:F,MATCH(ROWS($1:1749),$L:$L,0)),"")</f>
        <v>successful</v>
      </c>
      <c r="B1750" s="15">
        <f>IFERROR(INDEX(Sheet1!L:L,MATCH(ROWS($1:1749),$L:$L,0)),"")</f>
        <v>40</v>
      </c>
      <c r="D1750" s="17" t="str">
        <f>IFERROR(INDEX(Sheet1!F:F,MATCH(ROWS($1:1749),$M:$M,0)),"")</f>
        <v>failed</v>
      </c>
      <c r="E1750">
        <f>IFERROR(INDEX(Sheet1!L:L,MATCH(ROWS($1:1749),$M:$M,0)),"")</f>
        <v>46</v>
      </c>
      <c r="L1750">
        <f>IF(ISNA(MATCH(Sheet1!F1750,{"successful"},0)),"-",MAX(Sheet6!L$1:L1749)+1)</f>
        <v>788</v>
      </c>
      <c r="M1750" t="str">
        <f>IF(ISNA(MATCH(Sheet1!F1750,{"failed","canceled"},0)),"-",MAX(Sheet6!M$1:M1749)+1)</f>
        <v>-</v>
      </c>
    </row>
    <row r="1751" spans="1:13" ht="16" x14ac:dyDescent="0.2">
      <c r="A1751" s="16" t="str">
        <f>IFERROR(INDEX(Sheet1!F:F,MATCH(ROWS($1:1750),$L:$L,0)),"")</f>
        <v>successful</v>
      </c>
      <c r="B1751" s="15">
        <f>IFERROR(INDEX(Sheet1!L:L,MATCH(ROWS($1:1750),$L:$L,0)),"")</f>
        <v>13</v>
      </c>
      <c r="D1751" s="17" t="str">
        <f>IFERROR(INDEX(Sheet1!F:F,MATCH(ROWS($1:1750),$M:$M,0)),"")</f>
        <v>failed</v>
      </c>
      <c r="E1751">
        <f>IFERROR(INDEX(Sheet1!L:L,MATCH(ROWS($1:1750),$M:$M,0)),"")</f>
        <v>10</v>
      </c>
      <c r="L1751">
        <f>IF(ISNA(MATCH(Sheet1!F1751,{"successful"},0)),"-",MAX(Sheet6!L$1:L1750)+1)</f>
        <v>789</v>
      </c>
      <c r="M1751" t="str">
        <f>IF(ISNA(MATCH(Sheet1!F1751,{"failed","canceled"},0)),"-",MAX(Sheet6!M$1:M1750)+1)</f>
        <v>-</v>
      </c>
    </row>
    <row r="1752" spans="1:13" ht="16" x14ac:dyDescent="0.2">
      <c r="A1752" s="16" t="str">
        <f>IFERROR(INDEX(Sheet1!F:F,MATCH(ROWS($1:1751),$L:$L,0)),"")</f>
        <v>successful</v>
      </c>
      <c r="B1752" s="15">
        <f>IFERROR(INDEX(Sheet1!L:L,MATCH(ROWS($1:1751),$L:$L,0)),"")</f>
        <v>18</v>
      </c>
      <c r="D1752" s="17" t="str">
        <f>IFERROR(INDEX(Sheet1!F:F,MATCH(ROWS($1:1751),$M:$M,0)),"")</f>
        <v>failed</v>
      </c>
      <c r="E1752">
        <f>IFERROR(INDEX(Sheet1!L:L,MATCH(ROWS($1:1751),$M:$M,0)),"")</f>
        <v>19</v>
      </c>
      <c r="L1752">
        <f>IF(ISNA(MATCH(Sheet1!F1752,{"successful"},0)),"-",MAX(Sheet6!L$1:L1751)+1)</f>
        <v>790</v>
      </c>
      <c r="M1752" t="str">
        <f>IF(ISNA(MATCH(Sheet1!F1752,{"failed","canceled"},0)),"-",MAX(Sheet6!M$1:M1751)+1)</f>
        <v>-</v>
      </c>
    </row>
    <row r="1753" spans="1:13" ht="16" x14ac:dyDescent="0.2">
      <c r="A1753" s="16" t="str">
        <f>IFERROR(INDEX(Sheet1!F:F,MATCH(ROWS($1:1752),$L:$L,0)),"")</f>
        <v>successful</v>
      </c>
      <c r="B1753" s="15">
        <f>IFERROR(INDEX(Sheet1!L:L,MATCH(ROWS($1:1752),$L:$L,0)),"")</f>
        <v>22</v>
      </c>
      <c r="D1753" s="17" t="str">
        <f>IFERROR(INDEX(Sheet1!F:F,MATCH(ROWS($1:1752),$M:$M,0)),"")</f>
        <v>failed</v>
      </c>
      <c r="E1753">
        <f>IFERROR(INDEX(Sheet1!L:L,MATCH(ROWS($1:1752),$M:$M,0)),"")</f>
        <v>13</v>
      </c>
      <c r="L1753">
        <f>IF(ISNA(MATCH(Sheet1!F1753,{"successful"},0)),"-",MAX(Sheet6!L$1:L1752)+1)</f>
        <v>791</v>
      </c>
      <c r="M1753" t="str">
        <f>IF(ISNA(MATCH(Sheet1!F1753,{"failed","canceled"},0)),"-",MAX(Sheet6!M$1:M1752)+1)</f>
        <v>-</v>
      </c>
    </row>
    <row r="1754" spans="1:13" ht="16" x14ac:dyDescent="0.2">
      <c r="A1754" s="16" t="str">
        <f>IFERROR(INDEX(Sheet1!F:F,MATCH(ROWS($1:1753),$L:$L,0)),"")</f>
        <v>successful</v>
      </c>
      <c r="B1754" s="15">
        <f>IFERROR(INDEX(Sheet1!L:L,MATCH(ROWS($1:1753),$L:$L,0)),"")</f>
        <v>79</v>
      </c>
      <c r="D1754" s="17" t="str">
        <f>IFERROR(INDEX(Sheet1!F:F,MATCH(ROWS($1:1753),$M:$M,0)),"")</f>
        <v>failed</v>
      </c>
      <c r="E1754">
        <f>IFERROR(INDEX(Sheet1!L:L,MATCH(ROWS($1:1753),$M:$M,0)),"")</f>
        <v>13</v>
      </c>
      <c r="L1754">
        <f>IF(ISNA(MATCH(Sheet1!F1754,{"successful"},0)),"-",MAX(Sheet6!L$1:L1753)+1)</f>
        <v>792</v>
      </c>
      <c r="M1754" t="str">
        <f>IF(ISNA(MATCH(Sheet1!F1754,{"failed","canceled"},0)),"-",MAX(Sheet6!M$1:M1753)+1)</f>
        <v>-</v>
      </c>
    </row>
    <row r="1755" spans="1:13" ht="16" x14ac:dyDescent="0.2">
      <c r="A1755" s="16" t="str">
        <f>IFERROR(INDEX(Sheet1!F:F,MATCH(ROWS($1:1754),$L:$L,0)),"")</f>
        <v>successful</v>
      </c>
      <c r="B1755" s="15">
        <f>IFERROR(INDEX(Sheet1!L:L,MATCH(ROWS($1:1754),$L:$L,0)),"")</f>
        <v>14</v>
      </c>
      <c r="D1755" s="17" t="str">
        <f>IFERROR(INDEX(Sheet1!F:F,MATCH(ROWS($1:1754),$M:$M,0)),"")</f>
        <v>failed</v>
      </c>
      <c r="E1755">
        <f>IFERROR(INDEX(Sheet1!L:L,MATCH(ROWS($1:1754),$M:$M,0)),"")</f>
        <v>4</v>
      </c>
      <c r="L1755">
        <f>IF(ISNA(MATCH(Sheet1!F1755,{"successful"},0)),"-",MAX(Sheet6!L$1:L1754)+1)</f>
        <v>793</v>
      </c>
      <c r="M1755" t="str">
        <f>IF(ISNA(MATCH(Sheet1!F1755,{"failed","canceled"},0)),"-",MAX(Sheet6!M$1:M1754)+1)</f>
        <v>-</v>
      </c>
    </row>
    <row r="1756" spans="1:13" ht="16" x14ac:dyDescent="0.2">
      <c r="A1756" s="16" t="str">
        <f>IFERROR(INDEX(Sheet1!F:F,MATCH(ROWS($1:1755),$L:$L,0)),"")</f>
        <v>successful</v>
      </c>
      <c r="B1756" s="15">
        <f>IFERROR(INDEX(Sheet1!L:L,MATCH(ROWS($1:1755),$L:$L,0)),"")</f>
        <v>51</v>
      </c>
      <c r="D1756" s="17" t="str">
        <f>IFERROR(INDEX(Sheet1!F:F,MATCH(ROWS($1:1755),$M:$M,0)),"")</f>
        <v>failed</v>
      </c>
      <c r="E1756">
        <f>IFERROR(INDEX(Sheet1!L:L,MATCH(ROWS($1:1755),$M:$M,0)),"")</f>
        <v>0</v>
      </c>
      <c r="L1756">
        <f>IF(ISNA(MATCH(Sheet1!F1756,{"successful"},0)),"-",MAX(Sheet6!L$1:L1755)+1)</f>
        <v>794</v>
      </c>
      <c r="M1756" t="str">
        <f>IF(ISNA(MATCH(Sheet1!F1756,{"failed","canceled"},0)),"-",MAX(Sheet6!M$1:M1755)+1)</f>
        <v>-</v>
      </c>
    </row>
    <row r="1757" spans="1:13" ht="16" x14ac:dyDescent="0.2">
      <c r="A1757" s="16" t="str">
        <f>IFERROR(INDEX(Sheet1!F:F,MATCH(ROWS($1:1756),$L:$L,0)),"")</f>
        <v>successful</v>
      </c>
      <c r="B1757" s="15">
        <f>IFERROR(INDEX(Sheet1!L:L,MATCH(ROWS($1:1756),$L:$L,0)),"")</f>
        <v>54</v>
      </c>
      <c r="D1757" s="17" t="str">
        <f>IFERROR(INDEX(Sheet1!F:F,MATCH(ROWS($1:1756),$M:$M,0)),"")</f>
        <v>failed</v>
      </c>
      <c r="E1757">
        <f>IFERROR(INDEX(Sheet1!L:L,MATCH(ROWS($1:1756),$M:$M,0)),"")</f>
        <v>3</v>
      </c>
      <c r="L1757">
        <f>IF(ISNA(MATCH(Sheet1!F1757,{"successful"},0)),"-",MAX(Sheet6!L$1:L1756)+1)</f>
        <v>795</v>
      </c>
      <c r="M1757" t="str">
        <f>IF(ISNA(MATCH(Sheet1!F1757,{"failed","canceled"},0)),"-",MAX(Sheet6!M$1:M1756)+1)</f>
        <v>-</v>
      </c>
    </row>
    <row r="1758" spans="1:13" ht="16" x14ac:dyDescent="0.2">
      <c r="A1758" s="16" t="str">
        <f>IFERROR(INDEX(Sheet1!F:F,MATCH(ROWS($1:1757),$L:$L,0)),"")</f>
        <v>successful</v>
      </c>
      <c r="B1758" s="15">
        <f>IFERROR(INDEX(Sheet1!L:L,MATCH(ROWS($1:1757),$L:$L,0)),"")</f>
        <v>70</v>
      </c>
      <c r="D1758" s="17" t="str">
        <f>IFERROR(INDEX(Sheet1!F:F,MATCH(ROWS($1:1757),$M:$M,0)),"")</f>
        <v>failed</v>
      </c>
      <c r="E1758">
        <f>IFERROR(INDEX(Sheet1!L:L,MATCH(ROWS($1:1757),$M:$M,0)),"")</f>
        <v>1</v>
      </c>
      <c r="L1758">
        <f>IF(ISNA(MATCH(Sheet1!F1758,{"successful"},0)),"-",MAX(Sheet6!L$1:L1757)+1)</f>
        <v>796</v>
      </c>
      <c r="M1758" t="str">
        <f>IF(ISNA(MATCH(Sheet1!F1758,{"failed","canceled"},0)),"-",MAX(Sheet6!M$1:M1757)+1)</f>
        <v>-</v>
      </c>
    </row>
    <row r="1759" spans="1:13" ht="16" x14ac:dyDescent="0.2">
      <c r="A1759" s="16" t="str">
        <f>IFERROR(INDEX(Sheet1!F:F,MATCH(ROWS($1:1758),$L:$L,0)),"")</f>
        <v>successful</v>
      </c>
      <c r="B1759" s="15">
        <f>IFERROR(INDEX(Sheet1!L:L,MATCH(ROWS($1:1758),$L:$L,0)),"")</f>
        <v>44</v>
      </c>
      <c r="D1759" s="17" t="str">
        <f>IFERROR(INDEX(Sheet1!F:F,MATCH(ROWS($1:1758),$M:$M,0)),"")</f>
        <v>failed</v>
      </c>
      <c r="E1759">
        <f>IFERROR(INDEX(Sheet1!L:L,MATCH(ROWS($1:1758),$M:$M,0)),"")</f>
        <v>9</v>
      </c>
      <c r="L1759">
        <f>IF(ISNA(MATCH(Sheet1!F1759,{"successful"},0)),"-",MAX(Sheet6!L$1:L1758)+1)</f>
        <v>797</v>
      </c>
      <c r="M1759" t="str">
        <f>IF(ISNA(MATCH(Sheet1!F1759,{"failed","canceled"},0)),"-",MAX(Sheet6!M$1:M1758)+1)</f>
        <v>-</v>
      </c>
    </row>
    <row r="1760" spans="1:13" ht="16" x14ac:dyDescent="0.2">
      <c r="A1760" s="16" t="str">
        <f>IFERROR(INDEX(Sheet1!F:F,MATCH(ROWS($1:1759),$L:$L,0)),"")</f>
        <v>successful</v>
      </c>
      <c r="B1760" s="15">
        <f>IFERROR(INDEX(Sheet1!L:L,MATCH(ROWS($1:1759),$L:$L,0)),"")</f>
        <v>55</v>
      </c>
      <c r="D1760" s="17" t="str">
        <f>IFERROR(INDEX(Sheet1!F:F,MATCH(ROWS($1:1759),$M:$M,0)),"")</f>
        <v>failed</v>
      </c>
      <c r="E1760">
        <f>IFERROR(INDEX(Sheet1!L:L,MATCH(ROWS($1:1759),$M:$M,0)),"")</f>
        <v>1</v>
      </c>
      <c r="L1760">
        <f>IF(ISNA(MATCH(Sheet1!F1760,{"successful"},0)),"-",MAX(Sheet6!L$1:L1759)+1)</f>
        <v>798</v>
      </c>
      <c r="M1760" t="str">
        <f>IF(ISNA(MATCH(Sheet1!F1760,{"failed","canceled"},0)),"-",MAX(Sheet6!M$1:M1759)+1)</f>
        <v>-</v>
      </c>
    </row>
    <row r="1761" spans="1:13" ht="16" x14ac:dyDescent="0.2">
      <c r="A1761" s="16" t="str">
        <f>IFERROR(INDEX(Sheet1!F:F,MATCH(ROWS($1:1760),$L:$L,0)),"")</f>
        <v>successful</v>
      </c>
      <c r="B1761" s="15">
        <f>IFERROR(INDEX(Sheet1!L:L,MATCH(ROWS($1:1760),$L:$L,0)),"")</f>
        <v>15</v>
      </c>
      <c r="D1761" s="17" t="str">
        <f>IFERROR(INDEX(Sheet1!F:F,MATCH(ROWS($1:1760),$M:$M,0)),"")</f>
        <v>failed</v>
      </c>
      <c r="E1761">
        <f>IFERROR(INDEX(Sheet1!L:L,MATCH(ROWS($1:1760),$M:$M,0)),"")</f>
        <v>1</v>
      </c>
      <c r="L1761">
        <f>IF(ISNA(MATCH(Sheet1!F1761,{"successful"},0)),"-",MAX(Sheet6!L$1:L1760)+1)</f>
        <v>799</v>
      </c>
      <c r="M1761" t="str">
        <f>IF(ISNA(MATCH(Sheet1!F1761,{"failed","canceled"},0)),"-",MAX(Sheet6!M$1:M1760)+1)</f>
        <v>-</v>
      </c>
    </row>
    <row r="1762" spans="1:13" ht="16" x14ac:dyDescent="0.2">
      <c r="A1762" s="16" t="str">
        <f>IFERROR(INDEX(Sheet1!F:F,MATCH(ROWS($1:1761),$L:$L,0)),"")</f>
        <v>successful</v>
      </c>
      <c r="B1762" s="15">
        <f>IFERROR(INDEX(Sheet1!L:L,MATCH(ROWS($1:1761),$L:$L,0)),"")</f>
        <v>27</v>
      </c>
      <c r="D1762" s="17" t="str">
        <f>IFERROR(INDEX(Sheet1!F:F,MATCH(ROWS($1:1761),$M:$M,0)),"")</f>
        <v>failed</v>
      </c>
      <c r="E1762">
        <f>IFERROR(INDEX(Sheet1!L:L,MATCH(ROWS($1:1761),$M:$M,0)),"")</f>
        <v>4</v>
      </c>
      <c r="L1762">
        <f>IF(ISNA(MATCH(Sheet1!F1762,{"successful"},0)),"-",MAX(Sheet6!L$1:L1761)+1)</f>
        <v>800</v>
      </c>
      <c r="M1762" t="str">
        <f>IF(ISNA(MATCH(Sheet1!F1762,{"failed","canceled"},0)),"-",MAX(Sheet6!M$1:M1761)+1)</f>
        <v>-</v>
      </c>
    </row>
    <row r="1763" spans="1:13" ht="16" x14ac:dyDescent="0.2">
      <c r="A1763" s="16" t="str">
        <f>IFERROR(INDEX(Sheet1!F:F,MATCH(ROWS($1:1762),$L:$L,0)),"")</f>
        <v>successful</v>
      </c>
      <c r="B1763" s="15">
        <f>IFERROR(INDEX(Sheet1!L:L,MATCH(ROWS($1:1762),$L:$L,0)),"")</f>
        <v>21</v>
      </c>
      <c r="D1763" s="17" t="str">
        <f>IFERROR(INDEX(Sheet1!F:F,MATCH(ROWS($1:1762),$M:$M,0)),"")</f>
        <v>failed</v>
      </c>
      <c r="E1763">
        <f>IFERROR(INDEX(Sheet1!L:L,MATCH(ROWS($1:1762),$M:$M,0)),"")</f>
        <v>17</v>
      </c>
      <c r="L1763">
        <f>IF(ISNA(MATCH(Sheet1!F1763,{"successful"},0)),"-",MAX(Sheet6!L$1:L1762)+1)</f>
        <v>801</v>
      </c>
      <c r="M1763" t="str">
        <f>IF(ISNA(MATCH(Sheet1!F1763,{"failed","canceled"},0)),"-",MAX(Sheet6!M$1:M1762)+1)</f>
        <v>-</v>
      </c>
    </row>
    <row r="1764" spans="1:13" ht="16" x14ac:dyDescent="0.2">
      <c r="A1764" s="16" t="str">
        <f>IFERROR(INDEX(Sheet1!F:F,MATCH(ROWS($1:1763),$L:$L,0)),"")</f>
        <v>successful</v>
      </c>
      <c r="B1764" s="15">
        <f>IFERROR(INDEX(Sheet1!L:L,MATCH(ROWS($1:1763),$L:$L,0)),"")</f>
        <v>162</v>
      </c>
      <c r="D1764" s="17" t="str">
        <f>IFERROR(INDEX(Sheet1!F:F,MATCH(ROWS($1:1763),$M:$M,0)),"")</f>
        <v>failed</v>
      </c>
      <c r="E1764">
        <f>IFERROR(INDEX(Sheet1!L:L,MATCH(ROWS($1:1763),$M:$M,0)),"")</f>
        <v>0</v>
      </c>
      <c r="L1764">
        <f>IF(ISNA(MATCH(Sheet1!F1764,{"successful"},0)),"-",MAX(Sheet6!L$1:L1763)+1)</f>
        <v>802</v>
      </c>
      <c r="M1764" t="str">
        <f>IF(ISNA(MATCH(Sheet1!F1764,{"failed","canceled"},0)),"-",MAX(Sheet6!M$1:M1763)+1)</f>
        <v>-</v>
      </c>
    </row>
    <row r="1765" spans="1:13" ht="16" x14ac:dyDescent="0.2">
      <c r="A1765" s="16" t="str">
        <f>IFERROR(INDEX(Sheet1!F:F,MATCH(ROWS($1:1764),$L:$L,0)),"")</f>
        <v>successful</v>
      </c>
      <c r="B1765" s="15">
        <f>IFERROR(INDEX(Sheet1!L:L,MATCH(ROWS($1:1764),$L:$L,0)),"")</f>
        <v>23</v>
      </c>
      <c r="D1765" s="17" t="str">
        <f>IFERROR(INDEX(Sheet1!F:F,MATCH(ROWS($1:1764),$M:$M,0)),"")</f>
        <v>failed</v>
      </c>
      <c r="E1765">
        <f>IFERROR(INDEX(Sheet1!L:L,MATCH(ROWS($1:1764),$M:$M,0)),"")</f>
        <v>12</v>
      </c>
      <c r="L1765">
        <f>IF(ISNA(MATCH(Sheet1!F1765,{"successful"},0)),"-",MAX(Sheet6!L$1:L1764)+1)</f>
        <v>803</v>
      </c>
      <c r="M1765" t="str">
        <f>IF(ISNA(MATCH(Sheet1!F1765,{"failed","canceled"},0)),"-",MAX(Sheet6!M$1:M1764)+1)</f>
        <v>-</v>
      </c>
    </row>
    <row r="1766" spans="1:13" ht="16" x14ac:dyDescent="0.2">
      <c r="A1766" s="16" t="str">
        <f>IFERROR(INDEX(Sheet1!F:F,MATCH(ROWS($1:1765),$L:$L,0)),"")</f>
        <v>successful</v>
      </c>
      <c r="B1766" s="15">
        <f>IFERROR(INDEX(Sheet1!L:L,MATCH(ROWS($1:1765),$L:$L,0)),"")</f>
        <v>72</v>
      </c>
      <c r="D1766" s="17" t="str">
        <f>IFERROR(INDEX(Sheet1!F:F,MATCH(ROWS($1:1765),$M:$M,0)),"")</f>
        <v>failed</v>
      </c>
      <c r="E1766">
        <f>IFERROR(INDEX(Sheet1!L:L,MATCH(ROWS($1:1765),$M:$M,0)),"")</f>
        <v>14</v>
      </c>
      <c r="L1766" t="str">
        <f>IF(ISNA(MATCH(Sheet1!F1766,{"successful"},0)),"-",MAX(Sheet6!L$1:L1765)+1)</f>
        <v>-</v>
      </c>
      <c r="M1766">
        <f>IF(ISNA(MATCH(Sheet1!F1766,{"failed","canceled"},0)),"-",MAX(Sheet6!M$1:M1765)+1)</f>
        <v>942</v>
      </c>
    </row>
    <row r="1767" spans="1:13" ht="16" x14ac:dyDescent="0.2">
      <c r="A1767" s="16" t="str">
        <f>IFERROR(INDEX(Sheet1!F:F,MATCH(ROWS($1:1766),$L:$L,0)),"")</f>
        <v>successful</v>
      </c>
      <c r="B1767" s="15">
        <f>IFERROR(INDEX(Sheet1!L:L,MATCH(ROWS($1:1766),$L:$L,0)),"")</f>
        <v>68</v>
      </c>
      <c r="D1767" s="17" t="str">
        <f>IFERROR(INDEX(Sheet1!F:F,MATCH(ROWS($1:1766),$M:$M,0)),"")</f>
        <v>failed</v>
      </c>
      <c r="E1767">
        <f>IFERROR(INDEX(Sheet1!L:L,MATCH(ROWS($1:1766),$M:$M,0)),"")</f>
        <v>1</v>
      </c>
      <c r="L1767" t="str">
        <f>IF(ISNA(MATCH(Sheet1!F1767,{"successful"},0)),"-",MAX(Sheet6!L$1:L1766)+1)</f>
        <v>-</v>
      </c>
      <c r="M1767">
        <f>IF(ISNA(MATCH(Sheet1!F1767,{"failed","canceled"},0)),"-",MAX(Sheet6!M$1:M1766)+1)</f>
        <v>943</v>
      </c>
    </row>
    <row r="1768" spans="1:13" ht="16" x14ac:dyDescent="0.2">
      <c r="A1768" s="16" t="str">
        <f>IFERROR(INDEX(Sheet1!F:F,MATCH(ROWS($1:1767),$L:$L,0)),"")</f>
        <v>successful</v>
      </c>
      <c r="B1768" s="15">
        <f>IFERROR(INDEX(Sheet1!L:L,MATCH(ROWS($1:1767),$L:$L,0)),"")</f>
        <v>20</v>
      </c>
      <c r="D1768" s="17" t="str">
        <f>IFERROR(INDEX(Sheet1!F:F,MATCH(ROWS($1:1767),$M:$M,0)),"")</f>
        <v>failed</v>
      </c>
      <c r="E1768">
        <f>IFERROR(INDEX(Sheet1!L:L,MATCH(ROWS($1:1767),$M:$M,0)),"")</f>
        <v>14</v>
      </c>
      <c r="L1768" t="str">
        <f>IF(ISNA(MATCH(Sheet1!F1768,{"successful"},0)),"-",MAX(Sheet6!L$1:L1767)+1)</f>
        <v>-</v>
      </c>
      <c r="M1768">
        <f>IF(ISNA(MATCH(Sheet1!F1768,{"failed","canceled"},0)),"-",MAX(Sheet6!M$1:M1767)+1)</f>
        <v>944</v>
      </c>
    </row>
    <row r="1769" spans="1:13" ht="16" x14ac:dyDescent="0.2">
      <c r="A1769" s="16" t="str">
        <f>IFERROR(INDEX(Sheet1!F:F,MATCH(ROWS($1:1768),$L:$L,0)),"")</f>
        <v>successful</v>
      </c>
      <c r="B1769" s="15">
        <f>IFERROR(INDEX(Sheet1!L:L,MATCH(ROWS($1:1768),$L:$L,0)),"")</f>
        <v>26</v>
      </c>
      <c r="D1769" s="17" t="str">
        <f>IFERROR(INDEX(Sheet1!F:F,MATCH(ROWS($1:1768),$M:$M,0)),"")</f>
        <v>failed</v>
      </c>
      <c r="E1769">
        <f>IFERROR(INDEX(Sheet1!L:L,MATCH(ROWS($1:1768),$M:$M,0)),"")</f>
        <v>4</v>
      </c>
      <c r="L1769" t="str">
        <f>IF(ISNA(MATCH(Sheet1!F1769,{"successful"},0)),"-",MAX(Sheet6!L$1:L1768)+1)</f>
        <v>-</v>
      </c>
      <c r="M1769">
        <f>IF(ISNA(MATCH(Sheet1!F1769,{"failed","canceled"},0)),"-",MAX(Sheet6!M$1:M1768)+1)</f>
        <v>945</v>
      </c>
    </row>
    <row r="1770" spans="1:13" ht="16" x14ac:dyDescent="0.2">
      <c r="A1770" s="16" t="str">
        <f>IFERROR(INDEX(Sheet1!F:F,MATCH(ROWS($1:1769),$L:$L,0)),"")</f>
        <v>successful</v>
      </c>
      <c r="B1770" s="15">
        <f>IFERROR(INDEX(Sheet1!L:L,MATCH(ROWS($1:1769),$L:$L,0)),"")</f>
        <v>72</v>
      </c>
      <c r="D1770" s="17" t="str">
        <f>IFERROR(INDEX(Sheet1!F:F,MATCH(ROWS($1:1769),$M:$M,0)),"")</f>
        <v>failed</v>
      </c>
      <c r="E1770">
        <f>IFERROR(INDEX(Sheet1!L:L,MATCH(ROWS($1:1769),$M:$M,0)),"")</f>
        <v>2</v>
      </c>
      <c r="L1770" t="str">
        <f>IF(ISNA(MATCH(Sheet1!F1770,{"successful"},0)),"-",MAX(Sheet6!L$1:L1769)+1)</f>
        <v>-</v>
      </c>
      <c r="M1770">
        <f>IF(ISNA(MATCH(Sheet1!F1770,{"failed","canceled"},0)),"-",MAX(Sheet6!M$1:M1769)+1)</f>
        <v>946</v>
      </c>
    </row>
    <row r="1771" spans="1:13" ht="16" x14ac:dyDescent="0.2">
      <c r="A1771" s="16" t="str">
        <f>IFERROR(INDEX(Sheet1!F:F,MATCH(ROWS($1:1770),$L:$L,0)),"")</f>
        <v>successful</v>
      </c>
      <c r="B1771" s="15">
        <f>IFERROR(INDEX(Sheet1!L:L,MATCH(ROWS($1:1770),$L:$L,0)),"")</f>
        <v>3</v>
      </c>
      <c r="D1771" s="17" t="str">
        <f>IFERROR(INDEX(Sheet1!F:F,MATCH(ROWS($1:1770),$M:$M,0)),"")</f>
        <v>failed</v>
      </c>
      <c r="E1771">
        <f>IFERROR(INDEX(Sheet1!L:L,MATCH(ROWS($1:1770),$M:$M,0)),"")</f>
        <v>1</v>
      </c>
      <c r="L1771" t="str">
        <f>IF(ISNA(MATCH(Sheet1!F1771,{"successful"},0)),"-",MAX(Sheet6!L$1:L1770)+1)</f>
        <v>-</v>
      </c>
      <c r="M1771">
        <f>IF(ISNA(MATCH(Sheet1!F1771,{"failed","canceled"},0)),"-",MAX(Sheet6!M$1:M1770)+1)</f>
        <v>947</v>
      </c>
    </row>
    <row r="1772" spans="1:13" ht="16" x14ac:dyDescent="0.2">
      <c r="A1772" s="16" t="str">
        <f>IFERROR(INDEX(Sheet1!F:F,MATCH(ROWS($1:1771),$L:$L,0)),"")</f>
        <v>successful</v>
      </c>
      <c r="B1772" s="15">
        <f>IFERROR(INDEX(Sheet1!L:L,MATCH(ROWS($1:1771),$L:$L,0)),"")</f>
        <v>18</v>
      </c>
      <c r="D1772" s="17" t="str">
        <f>IFERROR(INDEX(Sheet1!F:F,MATCH(ROWS($1:1771),$M:$M,0)),"")</f>
        <v>failed</v>
      </c>
      <c r="E1772">
        <f>IFERROR(INDEX(Sheet1!L:L,MATCH(ROWS($1:1771),$M:$M,0)),"")</f>
        <v>2</v>
      </c>
      <c r="L1772" t="str">
        <f>IF(ISNA(MATCH(Sheet1!F1772,{"successful"},0)),"-",MAX(Sheet6!L$1:L1771)+1)</f>
        <v>-</v>
      </c>
      <c r="M1772">
        <f>IF(ISNA(MATCH(Sheet1!F1772,{"failed","canceled"},0)),"-",MAX(Sheet6!M$1:M1771)+1)</f>
        <v>948</v>
      </c>
    </row>
    <row r="1773" spans="1:13" ht="16" x14ac:dyDescent="0.2">
      <c r="A1773" s="16" t="str">
        <f>IFERROR(INDEX(Sheet1!F:F,MATCH(ROWS($1:1772),$L:$L,0)),"")</f>
        <v>successful</v>
      </c>
      <c r="B1773" s="15">
        <f>IFERROR(INDEX(Sheet1!L:L,MATCH(ROWS($1:1772),$L:$L,0)),"")</f>
        <v>30</v>
      </c>
      <c r="D1773" s="17" t="str">
        <f>IFERROR(INDEX(Sheet1!F:F,MATCH(ROWS($1:1772),$M:$M,0)),"")</f>
        <v>failed</v>
      </c>
      <c r="E1773">
        <f>IFERROR(INDEX(Sheet1!L:L,MATCH(ROWS($1:1772),$M:$M,0)),"")</f>
        <v>1</v>
      </c>
      <c r="L1773" t="str">
        <f>IF(ISNA(MATCH(Sheet1!F1773,{"successful"},0)),"-",MAX(Sheet6!L$1:L1772)+1)</f>
        <v>-</v>
      </c>
      <c r="M1773">
        <f>IF(ISNA(MATCH(Sheet1!F1773,{"failed","canceled"},0)),"-",MAX(Sheet6!M$1:M1772)+1)</f>
        <v>949</v>
      </c>
    </row>
    <row r="1774" spans="1:13" ht="16" x14ac:dyDescent="0.2">
      <c r="A1774" s="16" t="str">
        <f>IFERROR(INDEX(Sheet1!F:F,MATCH(ROWS($1:1773),$L:$L,0)),"")</f>
        <v>successful</v>
      </c>
      <c r="B1774" s="15">
        <f>IFERROR(INDEX(Sheet1!L:L,MATCH(ROWS($1:1773),$L:$L,0)),"")</f>
        <v>23</v>
      </c>
      <c r="D1774" s="17" t="str">
        <f>IFERROR(INDEX(Sheet1!F:F,MATCH(ROWS($1:1773),$M:$M,0)),"")</f>
        <v>failed</v>
      </c>
      <c r="E1774">
        <f>IFERROR(INDEX(Sheet1!L:L,MATCH(ROWS($1:1773),$M:$M,0)),"")</f>
        <v>1</v>
      </c>
      <c r="L1774" t="str">
        <f>IF(ISNA(MATCH(Sheet1!F1774,{"successful"},0)),"-",MAX(Sheet6!L$1:L1773)+1)</f>
        <v>-</v>
      </c>
      <c r="M1774">
        <f>IF(ISNA(MATCH(Sheet1!F1774,{"failed","canceled"},0)),"-",MAX(Sheet6!M$1:M1773)+1)</f>
        <v>950</v>
      </c>
    </row>
    <row r="1775" spans="1:13" ht="16" x14ac:dyDescent="0.2">
      <c r="A1775" s="16" t="str">
        <f>IFERROR(INDEX(Sheet1!F:F,MATCH(ROWS($1:1774),$L:$L,0)),"")</f>
        <v>successful</v>
      </c>
      <c r="B1775" s="15">
        <f>IFERROR(INDEX(Sheet1!L:L,MATCH(ROWS($1:1774),$L:$L,0)),"")</f>
        <v>54</v>
      </c>
      <c r="D1775" s="17" t="str">
        <f>IFERROR(INDEX(Sheet1!F:F,MATCH(ROWS($1:1774),$M:$M,0)),"")</f>
        <v>failed</v>
      </c>
      <c r="E1775">
        <f>IFERROR(INDEX(Sheet1!L:L,MATCH(ROWS($1:1774),$M:$M,0)),"")</f>
        <v>4</v>
      </c>
      <c r="L1775" t="str">
        <f>IF(ISNA(MATCH(Sheet1!F1775,{"successful"},0)),"-",MAX(Sheet6!L$1:L1774)+1)</f>
        <v>-</v>
      </c>
      <c r="M1775">
        <f>IF(ISNA(MATCH(Sheet1!F1775,{"failed","canceled"},0)),"-",MAX(Sheet6!M$1:M1774)+1)</f>
        <v>951</v>
      </c>
    </row>
    <row r="1776" spans="1:13" ht="16" x14ac:dyDescent="0.2">
      <c r="A1776" s="16" t="str">
        <f>IFERROR(INDEX(Sheet1!F:F,MATCH(ROWS($1:1775),$L:$L,0)),"")</f>
        <v>successful</v>
      </c>
      <c r="B1776" s="15">
        <f>IFERROR(INDEX(Sheet1!L:L,MATCH(ROWS($1:1775),$L:$L,0)),"")</f>
        <v>26</v>
      </c>
      <c r="D1776" s="17" t="str">
        <f>IFERROR(INDEX(Sheet1!F:F,MATCH(ROWS($1:1775),$M:$M,0)),"")</f>
        <v>failed</v>
      </c>
      <c r="E1776">
        <f>IFERROR(INDEX(Sheet1!L:L,MATCH(ROWS($1:1775),$M:$M,0)),"")</f>
        <v>3</v>
      </c>
      <c r="L1776" t="str">
        <f>IF(ISNA(MATCH(Sheet1!F1776,{"successful"},0)),"-",MAX(Sheet6!L$1:L1775)+1)</f>
        <v>-</v>
      </c>
      <c r="M1776">
        <f>IF(ISNA(MATCH(Sheet1!F1776,{"failed","canceled"},0)),"-",MAX(Sheet6!M$1:M1775)+1)</f>
        <v>952</v>
      </c>
    </row>
    <row r="1777" spans="1:13" ht="16" x14ac:dyDescent="0.2">
      <c r="A1777" s="16" t="str">
        <f>IFERROR(INDEX(Sheet1!F:F,MATCH(ROWS($1:1776),$L:$L,0)),"")</f>
        <v>successful</v>
      </c>
      <c r="B1777" s="15">
        <f>IFERROR(INDEX(Sheet1!L:L,MATCH(ROWS($1:1776),$L:$L,0)),"")</f>
        <v>9</v>
      </c>
      <c r="D1777" s="17" t="str">
        <f>IFERROR(INDEX(Sheet1!F:F,MATCH(ROWS($1:1776),$M:$M,0)),"")</f>
        <v>failed</v>
      </c>
      <c r="E1777">
        <f>IFERROR(INDEX(Sheet1!L:L,MATCH(ROWS($1:1776),$M:$M,0)),"")</f>
        <v>38</v>
      </c>
      <c r="L1777" t="str">
        <f>IF(ISNA(MATCH(Sheet1!F1777,{"successful"},0)),"-",MAX(Sheet6!L$1:L1776)+1)</f>
        <v>-</v>
      </c>
      <c r="M1777">
        <f>IF(ISNA(MATCH(Sheet1!F1777,{"failed","canceled"},0)),"-",MAX(Sheet6!M$1:M1776)+1)</f>
        <v>953</v>
      </c>
    </row>
    <row r="1778" spans="1:13" ht="16" x14ac:dyDescent="0.2">
      <c r="A1778" s="16" t="str">
        <f>IFERROR(INDEX(Sheet1!F:F,MATCH(ROWS($1:1777),$L:$L,0)),"")</f>
        <v>successful</v>
      </c>
      <c r="B1778" s="15">
        <f>IFERROR(INDEX(Sheet1!L:L,MATCH(ROWS($1:1777),$L:$L,0)),"")</f>
        <v>27</v>
      </c>
      <c r="D1778" s="17" t="str">
        <f>IFERROR(INDEX(Sheet1!F:F,MATCH(ROWS($1:1777),$M:$M,0)),"")</f>
        <v>failed</v>
      </c>
      <c r="E1778">
        <f>IFERROR(INDEX(Sheet1!L:L,MATCH(ROWS($1:1777),$M:$M,0)),"")</f>
        <v>4</v>
      </c>
      <c r="L1778" t="str">
        <f>IF(ISNA(MATCH(Sheet1!F1778,{"successful"},0)),"-",MAX(Sheet6!L$1:L1777)+1)</f>
        <v>-</v>
      </c>
      <c r="M1778">
        <f>IF(ISNA(MATCH(Sheet1!F1778,{"failed","canceled"},0)),"-",MAX(Sheet6!M$1:M1777)+1)</f>
        <v>954</v>
      </c>
    </row>
    <row r="1779" spans="1:13" ht="16" x14ac:dyDescent="0.2">
      <c r="A1779" s="16" t="str">
        <f>IFERROR(INDEX(Sheet1!F:F,MATCH(ROWS($1:1778),$L:$L,0)),"")</f>
        <v>successful</v>
      </c>
      <c r="B1779" s="15">
        <f>IFERROR(INDEX(Sheet1!L:L,MATCH(ROWS($1:1778),$L:$L,0)),"")</f>
        <v>30</v>
      </c>
      <c r="D1779" s="17" t="str">
        <f>IFERROR(INDEX(Sheet1!F:F,MATCH(ROWS($1:1778),$M:$M,0)),"")</f>
        <v>failed</v>
      </c>
      <c r="E1779">
        <f>IFERROR(INDEX(Sheet1!L:L,MATCH(ROWS($1:1778),$M:$M,0)),"")</f>
        <v>0</v>
      </c>
      <c r="L1779" t="str">
        <f>IF(ISNA(MATCH(Sheet1!F1779,{"successful"},0)),"-",MAX(Sheet6!L$1:L1778)+1)</f>
        <v>-</v>
      </c>
      <c r="M1779">
        <f>IF(ISNA(MATCH(Sheet1!F1779,{"failed","canceled"},0)),"-",MAX(Sheet6!M$1:M1778)+1)</f>
        <v>955</v>
      </c>
    </row>
    <row r="1780" spans="1:13" ht="16" x14ac:dyDescent="0.2">
      <c r="A1780" s="16" t="str">
        <f>IFERROR(INDEX(Sheet1!F:F,MATCH(ROWS($1:1779),$L:$L,0)),"")</f>
        <v>successful</v>
      </c>
      <c r="B1780" s="15">
        <f>IFERROR(INDEX(Sheet1!L:L,MATCH(ROWS($1:1779),$L:$L,0)),"")</f>
        <v>52</v>
      </c>
      <c r="D1780" s="17" t="str">
        <f>IFERROR(INDEX(Sheet1!F:F,MATCH(ROWS($1:1779),$M:$M,0)),"")</f>
        <v>failed</v>
      </c>
      <c r="E1780">
        <f>IFERROR(INDEX(Sheet1!L:L,MATCH(ROWS($1:1779),$M:$M,0)),"")</f>
        <v>2</v>
      </c>
      <c r="L1780" t="str">
        <f>IF(ISNA(MATCH(Sheet1!F1780,{"successful"},0)),"-",MAX(Sheet6!L$1:L1779)+1)</f>
        <v>-</v>
      </c>
      <c r="M1780">
        <f>IF(ISNA(MATCH(Sheet1!F1780,{"failed","canceled"},0)),"-",MAX(Sheet6!M$1:M1779)+1)</f>
        <v>956</v>
      </c>
    </row>
    <row r="1781" spans="1:13" ht="16" x14ac:dyDescent="0.2">
      <c r="A1781" s="16" t="str">
        <f>IFERROR(INDEX(Sheet1!F:F,MATCH(ROWS($1:1780),$L:$L,0)),"")</f>
        <v>successful</v>
      </c>
      <c r="B1781" s="15">
        <f>IFERROR(INDEX(Sheet1!L:L,MATCH(ROWS($1:1780),$L:$L,0)),"")</f>
        <v>17</v>
      </c>
      <c r="D1781" s="17" t="str">
        <f>IFERROR(INDEX(Sheet1!F:F,MATCH(ROWS($1:1780),$M:$M,0)),"")</f>
        <v>failed</v>
      </c>
      <c r="E1781">
        <f>IFERROR(INDEX(Sheet1!L:L,MATCH(ROWS($1:1780),$M:$M,0)),"")</f>
        <v>0</v>
      </c>
      <c r="L1781" t="str">
        <f>IF(ISNA(MATCH(Sheet1!F1781,{"successful"},0)),"-",MAX(Sheet6!L$1:L1780)+1)</f>
        <v>-</v>
      </c>
      <c r="M1781">
        <f>IF(ISNA(MATCH(Sheet1!F1781,{"failed","canceled"},0)),"-",MAX(Sheet6!M$1:M1780)+1)</f>
        <v>957</v>
      </c>
    </row>
    <row r="1782" spans="1:13" ht="16" x14ac:dyDescent="0.2">
      <c r="A1782" s="16" t="str">
        <f>IFERROR(INDEX(Sheet1!F:F,MATCH(ROWS($1:1781),$L:$L,0)),"")</f>
        <v>successful</v>
      </c>
      <c r="B1782" s="15">
        <f>IFERROR(INDEX(Sheet1!L:L,MATCH(ROWS($1:1781),$L:$L,0)),"")</f>
        <v>19</v>
      </c>
      <c r="D1782" s="17" t="str">
        <f>IFERROR(INDEX(Sheet1!F:F,MATCH(ROWS($1:1781),$M:$M,0)),"")</f>
        <v>failed</v>
      </c>
      <c r="E1782">
        <f>IFERROR(INDEX(Sheet1!L:L,MATCH(ROWS($1:1781),$M:$M,0)),"")</f>
        <v>1</v>
      </c>
      <c r="L1782" t="str">
        <f>IF(ISNA(MATCH(Sheet1!F1782,{"successful"},0)),"-",MAX(Sheet6!L$1:L1781)+1)</f>
        <v>-</v>
      </c>
      <c r="M1782">
        <f>IF(ISNA(MATCH(Sheet1!F1782,{"failed","canceled"},0)),"-",MAX(Sheet6!M$1:M1781)+1)</f>
        <v>958</v>
      </c>
    </row>
    <row r="1783" spans="1:13" ht="16" x14ac:dyDescent="0.2">
      <c r="A1783" s="16" t="str">
        <f>IFERROR(INDEX(Sheet1!F:F,MATCH(ROWS($1:1782),$L:$L,0)),"")</f>
        <v>successful</v>
      </c>
      <c r="B1783" s="15">
        <f>IFERROR(INDEX(Sheet1!L:L,MATCH(ROWS($1:1782),$L:$L,0)),"")</f>
        <v>77</v>
      </c>
      <c r="D1783" s="17" t="str">
        <f>IFERROR(INDEX(Sheet1!F:F,MATCH(ROWS($1:1782),$M:$M,0)),"")</f>
        <v>failed</v>
      </c>
      <c r="E1783">
        <f>IFERROR(INDEX(Sheet1!L:L,MATCH(ROWS($1:1782),$M:$M,0)),"")</f>
        <v>7</v>
      </c>
      <c r="L1783" t="str">
        <f>IF(ISNA(MATCH(Sheet1!F1783,{"successful"},0)),"-",MAX(Sheet6!L$1:L1782)+1)</f>
        <v>-</v>
      </c>
      <c r="M1783">
        <f>IF(ISNA(MATCH(Sheet1!F1783,{"failed","canceled"},0)),"-",MAX(Sheet6!M$1:M1782)+1)</f>
        <v>959</v>
      </c>
    </row>
    <row r="1784" spans="1:13" ht="16" x14ac:dyDescent="0.2">
      <c r="A1784" s="16" t="str">
        <f>IFERROR(INDEX(Sheet1!F:F,MATCH(ROWS($1:1783),$L:$L,0)),"")</f>
        <v>successful</v>
      </c>
      <c r="B1784" s="15">
        <f>IFERROR(INDEX(Sheet1!L:L,MATCH(ROWS($1:1783),$L:$L,0)),"")</f>
        <v>21</v>
      </c>
      <c r="D1784" s="17" t="str">
        <f>IFERROR(INDEX(Sheet1!F:F,MATCH(ROWS($1:1783),$M:$M,0)),"")</f>
        <v>failed</v>
      </c>
      <c r="E1784">
        <f>IFERROR(INDEX(Sheet1!L:L,MATCH(ROWS($1:1783),$M:$M,0)),"")</f>
        <v>2</v>
      </c>
      <c r="L1784" t="str">
        <f>IF(ISNA(MATCH(Sheet1!F1784,{"successful"},0)),"-",MAX(Sheet6!L$1:L1783)+1)</f>
        <v>-</v>
      </c>
      <c r="M1784">
        <f>IF(ISNA(MATCH(Sheet1!F1784,{"failed","canceled"},0)),"-",MAX(Sheet6!M$1:M1783)+1)</f>
        <v>960</v>
      </c>
    </row>
    <row r="1785" spans="1:13" ht="16" x14ac:dyDescent="0.2">
      <c r="A1785" s="16" t="str">
        <f>IFERROR(INDEX(Sheet1!F:F,MATCH(ROWS($1:1784),$L:$L,0)),"")</f>
        <v>successful</v>
      </c>
      <c r="B1785" s="15">
        <f>IFERROR(INDEX(Sheet1!L:L,MATCH(ROWS($1:1784),$L:$L,0)),"")</f>
        <v>38</v>
      </c>
      <c r="D1785" s="17" t="str">
        <f>IFERROR(INDEX(Sheet1!F:F,MATCH(ROWS($1:1784),$M:$M,0)),"")</f>
        <v>failed</v>
      </c>
      <c r="E1785">
        <f>IFERROR(INDEX(Sheet1!L:L,MATCH(ROWS($1:1784),$M:$M,0)),"")</f>
        <v>4</v>
      </c>
      <c r="L1785" t="str">
        <f>IF(ISNA(MATCH(Sheet1!F1785,{"successful"},0)),"-",MAX(Sheet6!L$1:L1784)+1)</f>
        <v>-</v>
      </c>
      <c r="M1785">
        <f>IF(ISNA(MATCH(Sheet1!F1785,{"failed","canceled"},0)),"-",MAX(Sheet6!M$1:M1784)+1)</f>
        <v>961</v>
      </c>
    </row>
    <row r="1786" spans="1:13" ht="16" x14ac:dyDescent="0.2">
      <c r="A1786" s="16" t="str">
        <f>IFERROR(INDEX(Sheet1!F:F,MATCH(ROWS($1:1785),$L:$L,0)),"")</f>
        <v>successful</v>
      </c>
      <c r="B1786" s="15">
        <f>IFERROR(INDEX(Sheet1!L:L,MATCH(ROWS($1:1785),$L:$L,0)),"")</f>
        <v>28</v>
      </c>
      <c r="D1786" s="17" t="str">
        <f>IFERROR(INDEX(Sheet1!F:F,MATCH(ROWS($1:1785),$M:$M,0)),"")</f>
        <v>failed</v>
      </c>
      <c r="E1786">
        <f>IFERROR(INDEX(Sheet1!L:L,MATCH(ROWS($1:1785),$M:$M,0)),"")</f>
        <v>4</v>
      </c>
      <c r="L1786" t="str">
        <f>IF(ISNA(MATCH(Sheet1!F1786,{"successful"},0)),"-",MAX(Sheet6!L$1:L1785)+1)</f>
        <v>-</v>
      </c>
      <c r="M1786">
        <f>IF(ISNA(MATCH(Sheet1!F1786,{"failed","canceled"},0)),"-",MAX(Sheet6!M$1:M1785)+1)</f>
        <v>962</v>
      </c>
    </row>
    <row r="1787" spans="1:13" ht="16" x14ac:dyDescent="0.2">
      <c r="A1787" s="16" t="str">
        <f>IFERROR(INDEX(Sheet1!F:F,MATCH(ROWS($1:1786),$L:$L,0)),"")</f>
        <v>successful</v>
      </c>
      <c r="B1787" s="15">
        <f>IFERROR(INDEX(Sheet1!L:L,MATCH(ROWS($1:1786),$L:$L,0)),"")</f>
        <v>48</v>
      </c>
      <c r="D1787" s="17" t="str">
        <f>IFERROR(INDEX(Sheet1!F:F,MATCH(ROWS($1:1786),$M:$M,0)),"")</f>
        <v>failed</v>
      </c>
      <c r="E1787">
        <f>IFERROR(INDEX(Sheet1!L:L,MATCH(ROWS($1:1786),$M:$M,0)),"")</f>
        <v>3</v>
      </c>
      <c r="L1787" t="str">
        <f>IF(ISNA(MATCH(Sheet1!F1787,{"successful"},0)),"-",MAX(Sheet6!L$1:L1786)+1)</f>
        <v>-</v>
      </c>
      <c r="M1787">
        <f>IF(ISNA(MATCH(Sheet1!F1787,{"failed","canceled"},0)),"-",MAX(Sheet6!M$1:M1786)+1)</f>
        <v>963</v>
      </c>
    </row>
    <row r="1788" spans="1:13" ht="16" x14ac:dyDescent="0.2">
      <c r="A1788" s="16" t="str">
        <f>IFERROR(INDEX(Sheet1!F:F,MATCH(ROWS($1:1787),$L:$L,0)),"")</f>
        <v>successful</v>
      </c>
      <c r="B1788" s="15">
        <f>IFERROR(INDEX(Sheet1!L:L,MATCH(ROWS($1:1787),$L:$L,0)),"")</f>
        <v>46</v>
      </c>
      <c r="D1788" s="17" t="str">
        <f>IFERROR(INDEX(Sheet1!F:F,MATCH(ROWS($1:1787),$M:$M,0)),"")</f>
        <v>failed</v>
      </c>
      <c r="E1788">
        <f>IFERROR(INDEX(Sheet1!L:L,MATCH(ROWS($1:1787),$M:$M,0)),"")</f>
        <v>2</v>
      </c>
      <c r="L1788" t="str">
        <f>IF(ISNA(MATCH(Sheet1!F1788,{"successful"},0)),"-",MAX(Sheet6!L$1:L1787)+1)</f>
        <v>-</v>
      </c>
      <c r="M1788">
        <f>IF(ISNA(MATCH(Sheet1!F1788,{"failed","canceled"},0)),"-",MAX(Sheet6!M$1:M1787)+1)</f>
        <v>964</v>
      </c>
    </row>
    <row r="1789" spans="1:13" ht="16" x14ac:dyDescent="0.2">
      <c r="A1789" s="16" t="str">
        <f>IFERROR(INDEX(Sheet1!F:F,MATCH(ROWS($1:1788),$L:$L,0)),"")</f>
        <v>successful</v>
      </c>
      <c r="B1789" s="15">
        <f>IFERROR(INDEX(Sheet1!L:L,MATCH(ROWS($1:1788),$L:$L,0)),"")</f>
        <v>30</v>
      </c>
      <c r="D1789" s="17" t="str">
        <f>IFERROR(INDEX(Sheet1!F:F,MATCH(ROWS($1:1788),$M:$M,0)),"")</f>
        <v>failed</v>
      </c>
      <c r="E1789">
        <f>IFERROR(INDEX(Sheet1!L:L,MATCH(ROWS($1:1788),$M:$M,0)),"")</f>
        <v>197</v>
      </c>
      <c r="L1789" t="str">
        <f>IF(ISNA(MATCH(Sheet1!F1789,{"successful"},0)),"-",MAX(Sheet6!L$1:L1788)+1)</f>
        <v>-</v>
      </c>
      <c r="M1789">
        <f>IF(ISNA(MATCH(Sheet1!F1789,{"failed","canceled"},0)),"-",MAX(Sheet6!M$1:M1788)+1)</f>
        <v>965</v>
      </c>
    </row>
    <row r="1790" spans="1:13" ht="16" x14ac:dyDescent="0.2">
      <c r="A1790" s="16" t="str">
        <f>IFERROR(INDEX(Sheet1!F:F,MATCH(ROWS($1:1789),$L:$L,0)),"")</f>
        <v>successful</v>
      </c>
      <c r="B1790" s="15">
        <f>IFERROR(INDEX(Sheet1!L:L,MATCH(ROWS($1:1789),$L:$L,0)),"")</f>
        <v>64</v>
      </c>
      <c r="D1790" s="17" t="str">
        <f>IFERROR(INDEX(Sheet1!F:F,MATCH(ROWS($1:1789),$M:$M,0)),"")</f>
        <v>failed</v>
      </c>
      <c r="E1790">
        <f>IFERROR(INDEX(Sheet1!L:L,MATCH(ROWS($1:1789),$M:$M,0)),"")</f>
        <v>0</v>
      </c>
      <c r="L1790" t="str">
        <f>IF(ISNA(MATCH(Sheet1!F1790,{"successful"},0)),"-",MAX(Sheet6!L$1:L1789)+1)</f>
        <v>-</v>
      </c>
      <c r="M1790">
        <f>IF(ISNA(MATCH(Sheet1!F1790,{"failed","canceled"},0)),"-",MAX(Sheet6!M$1:M1789)+1)</f>
        <v>966</v>
      </c>
    </row>
    <row r="1791" spans="1:13" ht="16" x14ac:dyDescent="0.2">
      <c r="A1791" s="16" t="str">
        <f>IFERROR(INDEX(Sheet1!F:F,MATCH(ROWS($1:1790),$L:$L,0)),"")</f>
        <v>successful</v>
      </c>
      <c r="B1791" s="15">
        <f>IFERROR(INDEX(Sheet1!L:L,MATCH(ROWS($1:1790),$L:$L,0)),"")</f>
        <v>15</v>
      </c>
      <c r="D1791" s="17" t="str">
        <f>IFERROR(INDEX(Sheet1!F:F,MATCH(ROWS($1:1790),$M:$M,0)),"")</f>
        <v>failed</v>
      </c>
      <c r="E1791">
        <f>IFERROR(INDEX(Sheet1!L:L,MATCH(ROWS($1:1790),$M:$M,0)),"")</f>
        <v>1</v>
      </c>
      <c r="L1791" t="str">
        <f>IF(ISNA(MATCH(Sheet1!F1791,{"successful"},0)),"-",MAX(Sheet6!L$1:L1790)+1)</f>
        <v>-</v>
      </c>
      <c r="M1791">
        <f>IF(ISNA(MATCH(Sheet1!F1791,{"failed","canceled"},0)),"-",MAX(Sheet6!M$1:M1790)+1)</f>
        <v>967</v>
      </c>
    </row>
    <row r="1792" spans="1:13" ht="16" x14ac:dyDescent="0.2">
      <c r="A1792" s="16" t="str">
        <f>IFERROR(INDEX(Sheet1!F:F,MATCH(ROWS($1:1791),$L:$L,0)),"")</f>
        <v>successful</v>
      </c>
      <c r="B1792" s="15">
        <f>IFERROR(INDEX(Sheet1!L:L,MATCH(ROWS($1:1791),$L:$L,0)),"")</f>
        <v>41</v>
      </c>
      <c r="D1792" s="17" t="str">
        <f>IFERROR(INDEX(Sheet1!F:F,MATCH(ROWS($1:1791),$M:$M,0)),"")</f>
        <v>failed</v>
      </c>
      <c r="E1792">
        <f>IFERROR(INDEX(Sheet1!L:L,MATCH(ROWS($1:1791),$M:$M,0)),"")</f>
        <v>4</v>
      </c>
      <c r="L1792" t="str">
        <f>IF(ISNA(MATCH(Sheet1!F1792,{"successful"},0)),"-",MAX(Sheet6!L$1:L1791)+1)</f>
        <v>-</v>
      </c>
      <c r="M1792">
        <f>IF(ISNA(MATCH(Sheet1!F1792,{"failed","canceled"},0)),"-",MAX(Sheet6!M$1:M1791)+1)</f>
        <v>968</v>
      </c>
    </row>
    <row r="1793" spans="1:13" ht="16" x14ac:dyDescent="0.2">
      <c r="A1793" s="16" t="str">
        <f>IFERROR(INDEX(Sheet1!F:F,MATCH(ROWS($1:1792),$L:$L,0)),"")</f>
        <v>successful</v>
      </c>
      <c r="B1793" s="15">
        <f>IFERROR(INDEX(Sheet1!L:L,MATCH(ROWS($1:1792),$L:$L,0)),"")</f>
        <v>35</v>
      </c>
      <c r="D1793" s="17" t="str">
        <f>IFERROR(INDEX(Sheet1!F:F,MATCH(ROWS($1:1792),$M:$M,0)),"")</f>
        <v>failed</v>
      </c>
      <c r="E1793">
        <f>IFERROR(INDEX(Sheet1!L:L,MATCH(ROWS($1:1792),$M:$M,0)),"")</f>
        <v>0</v>
      </c>
      <c r="L1793" t="str">
        <f>IF(ISNA(MATCH(Sheet1!F1793,{"successful"},0)),"-",MAX(Sheet6!L$1:L1792)+1)</f>
        <v>-</v>
      </c>
      <c r="M1793">
        <f>IF(ISNA(MATCH(Sheet1!F1793,{"failed","canceled"},0)),"-",MAX(Sheet6!M$1:M1792)+1)</f>
        <v>969</v>
      </c>
    </row>
    <row r="1794" spans="1:13" ht="16" x14ac:dyDescent="0.2">
      <c r="A1794" s="16" t="str">
        <f>IFERROR(INDEX(Sheet1!F:F,MATCH(ROWS($1:1793),$L:$L,0)),"")</f>
        <v>successful</v>
      </c>
      <c r="B1794" s="15">
        <f>IFERROR(INDEX(Sheet1!L:L,MATCH(ROWS($1:1793),$L:$L,0)),"")</f>
        <v>45</v>
      </c>
      <c r="D1794" s="17" t="str">
        <f>IFERROR(INDEX(Sheet1!F:F,MATCH(ROWS($1:1793),$M:$M,0)),"")</f>
        <v>failed</v>
      </c>
      <c r="E1794">
        <f>IFERROR(INDEX(Sheet1!L:L,MATCH(ROWS($1:1793),$M:$M,0)),"")</f>
        <v>7</v>
      </c>
      <c r="L1794" t="str">
        <f>IF(ISNA(MATCH(Sheet1!F1794,{"successful"},0)),"-",MAX(Sheet6!L$1:L1793)+1)</f>
        <v>-</v>
      </c>
      <c r="M1794">
        <f>IF(ISNA(MATCH(Sheet1!F1794,{"failed","canceled"},0)),"-",MAX(Sheet6!M$1:M1793)+1)</f>
        <v>970</v>
      </c>
    </row>
    <row r="1795" spans="1:13" ht="16" x14ac:dyDescent="0.2">
      <c r="A1795" s="16" t="str">
        <f>IFERROR(INDEX(Sheet1!F:F,MATCH(ROWS($1:1794),$L:$L,0)),"")</f>
        <v>successful</v>
      </c>
      <c r="B1795" s="15">
        <f>IFERROR(INDEX(Sheet1!L:L,MATCH(ROWS($1:1794),$L:$L,0)),"")</f>
        <v>62</v>
      </c>
      <c r="D1795" s="17" t="str">
        <f>IFERROR(INDEX(Sheet1!F:F,MATCH(ROWS($1:1794),$M:$M,0)),"")</f>
        <v>failed</v>
      </c>
      <c r="E1795">
        <f>IFERROR(INDEX(Sheet1!L:L,MATCH(ROWS($1:1794),$M:$M,0)),"")</f>
        <v>11</v>
      </c>
      <c r="L1795" t="str">
        <f>IF(ISNA(MATCH(Sheet1!F1795,{"successful"},0)),"-",MAX(Sheet6!L$1:L1794)+1)</f>
        <v>-</v>
      </c>
      <c r="M1795">
        <f>IF(ISNA(MATCH(Sheet1!F1795,{"failed","canceled"},0)),"-",MAX(Sheet6!M$1:M1794)+1)</f>
        <v>971</v>
      </c>
    </row>
    <row r="1796" spans="1:13" ht="16" x14ac:dyDescent="0.2">
      <c r="A1796" s="16" t="str">
        <f>IFERROR(INDEX(Sheet1!F:F,MATCH(ROWS($1:1795),$L:$L,0)),"")</f>
        <v>successful</v>
      </c>
      <c r="B1796" s="15">
        <f>IFERROR(INDEX(Sheet1!L:L,MATCH(ROWS($1:1795),$L:$L,0)),"")</f>
        <v>22</v>
      </c>
      <c r="D1796" s="17" t="str">
        <f>IFERROR(INDEX(Sheet1!F:F,MATCH(ROWS($1:1795),$M:$M,0)),"")</f>
        <v>failed</v>
      </c>
      <c r="E1796">
        <f>IFERROR(INDEX(Sheet1!L:L,MATCH(ROWS($1:1795),$M:$M,0)),"")</f>
        <v>0</v>
      </c>
      <c r="L1796" t="str">
        <f>IF(ISNA(MATCH(Sheet1!F1796,{"successful"},0)),"-",MAX(Sheet6!L$1:L1795)+1)</f>
        <v>-</v>
      </c>
      <c r="M1796">
        <f>IF(ISNA(MATCH(Sheet1!F1796,{"failed","canceled"},0)),"-",MAX(Sheet6!M$1:M1795)+1)</f>
        <v>972</v>
      </c>
    </row>
    <row r="1797" spans="1:13" ht="16" x14ac:dyDescent="0.2">
      <c r="A1797" s="16" t="str">
        <f>IFERROR(INDEX(Sheet1!F:F,MATCH(ROWS($1:1796),$L:$L,0)),"")</f>
        <v>successful</v>
      </c>
      <c r="B1797" s="15">
        <f>IFERROR(INDEX(Sheet1!L:L,MATCH(ROWS($1:1796),$L:$L,0)),"")</f>
        <v>18</v>
      </c>
      <c r="D1797" s="17" t="str">
        <f>IFERROR(INDEX(Sheet1!F:F,MATCH(ROWS($1:1796),$M:$M,0)),"")</f>
        <v>failed</v>
      </c>
      <c r="E1797">
        <f>IFERROR(INDEX(Sheet1!L:L,MATCH(ROWS($1:1796),$M:$M,0)),"")</f>
        <v>6</v>
      </c>
      <c r="L1797" t="str">
        <f>IF(ISNA(MATCH(Sheet1!F1797,{"successful"},0)),"-",MAX(Sheet6!L$1:L1796)+1)</f>
        <v>-</v>
      </c>
      <c r="M1797">
        <f>IF(ISNA(MATCH(Sheet1!F1797,{"failed","canceled"},0)),"-",MAX(Sheet6!M$1:M1796)+1)</f>
        <v>973</v>
      </c>
    </row>
    <row r="1798" spans="1:13" ht="16" x14ac:dyDescent="0.2">
      <c r="A1798" s="16" t="str">
        <f>IFERROR(INDEX(Sheet1!F:F,MATCH(ROWS($1:1797),$L:$L,0)),"")</f>
        <v>successful</v>
      </c>
      <c r="B1798" s="15">
        <f>IFERROR(INDEX(Sheet1!L:L,MATCH(ROWS($1:1797),$L:$L,0)),"")</f>
        <v>12</v>
      </c>
      <c r="D1798" s="17" t="str">
        <f>IFERROR(INDEX(Sheet1!F:F,MATCH(ROWS($1:1797),$M:$M,0)),"")</f>
        <v>failed</v>
      </c>
      <c r="E1798">
        <f>IFERROR(INDEX(Sheet1!L:L,MATCH(ROWS($1:1797),$M:$M,0)),"")</f>
        <v>0</v>
      </c>
      <c r="L1798" t="str">
        <f>IF(ISNA(MATCH(Sheet1!F1798,{"successful"},0)),"-",MAX(Sheet6!L$1:L1797)+1)</f>
        <v>-</v>
      </c>
      <c r="M1798">
        <f>IF(ISNA(MATCH(Sheet1!F1798,{"failed","canceled"},0)),"-",MAX(Sheet6!M$1:M1797)+1)</f>
        <v>974</v>
      </c>
    </row>
    <row r="1799" spans="1:13" ht="16" x14ac:dyDescent="0.2">
      <c r="A1799" s="16" t="str">
        <f>IFERROR(INDEX(Sheet1!F:F,MATCH(ROWS($1:1798),$L:$L,0)),"")</f>
        <v>successful</v>
      </c>
      <c r="B1799" s="15">
        <f>IFERROR(INDEX(Sheet1!L:L,MATCH(ROWS($1:1798),$L:$L,0)),"")</f>
        <v>44</v>
      </c>
      <c r="D1799" s="17" t="str">
        <f>IFERROR(INDEX(Sheet1!F:F,MATCH(ROWS($1:1798),$M:$M,0)),"")</f>
        <v>failed</v>
      </c>
      <c r="E1799">
        <f>IFERROR(INDEX(Sheet1!L:L,MATCH(ROWS($1:1798),$M:$M,0)),"")</f>
        <v>7</v>
      </c>
      <c r="L1799" t="str">
        <f>IF(ISNA(MATCH(Sheet1!F1799,{"successful"},0)),"-",MAX(Sheet6!L$1:L1798)+1)</f>
        <v>-</v>
      </c>
      <c r="M1799">
        <f>IF(ISNA(MATCH(Sheet1!F1799,{"failed","canceled"},0)),"-",MAX(Sheet6!M$1:M1798)+1)</f>
        <v>975</v>
      </c>
    </row>
    <row r="1800" spans="1:13" ht="16" x14ac:dyDescent="0.2">
      <c r="A1800" s="16" t="str">
        <f>IFERROR(INDEX(Sheet1!F:F,MATCH(ROWS($1:1799),$L:$L,0)),"")</f>
        <v>successful</v>
      </c>
      <c r="B1800" s="15">
        <f>IFERROR(INDEX(Sheet1!L:L,MATCH(ROWS($1:1799),$L:$L,0)),"")</f>
        <v>27</v>
      </c>
      <c r="D1800" s="17" t="str">
        <f>IFERROR(INDEX(Sheet1!F:F,MATCH(ROWS($1:1799),$M:$M,0)),"")</f>
        <v>failed</v>
      </c>
      <c r="E1800">
        <f>IFERROR(INDEX(Sheet1!L:L,MATCH(ROWS($1:1799),$M:$M,0)),"")</f>
        <v>94</v>
      </c>
      <c r="L1800" t="str">
        <f>IF(ISNA(MATCH(Sheet1!F1800,{"successful"},0)),"-",MAX(Sheet6!L$1:L1799)+1)</f>
        <v>-</v>
      </c>
      <c r="M1800">
        <f>IF(ISNA(MATCH(Sheet1!F1800,{"failed","canceled"},0)),"-",MAX(Sheet6!M$1:M1799)+1)</f>
        <v>976</v>
      </c>
    </row>
    <row r="1801" spans="1:13" ht="16" x14ac:dyDescent="0.2">
      <c r="A1801" s="16" t="str">
        <f>IFERROR(INDEX(Sheet1!F:F,MATCH(ROWS($1:1800),$L:$L,0)),"")</f>
        <v>successful</v>
      </c>
      <c r="B1801" s="15">
        <f>IFERROR(INDEX(Sheet1!L:L,MATCH(ROWS($1:1800),$L:$L,0)),"")</f>
        <v>38</v>
      </c>
      <c r="D1801" s="17" t="str">
        <f>IFERROR(INDEX(Sheet1!F:F,MATCH(ROWS($1:1800),$M:$M,0)),"")</f>
        <v>failed</v>
      </c>
      <c r="E1801">
        <f>IFERROR(INDEX(Sheet1!L:L,MATCH(ROWS($1:1800),$M:$M,0)),"")</f>
        <v>2</v>
      </c>
      <c r="L1801" t="str">
        <f>IF(ISNA(MATCH(Sheet1!F1801,{"successful"},0)),"-",MAX(Sheet6!L$1:L1800)+1)</f>
        <v>-</v>
      </c>
      <c r="M1801">
        <f>IF(ISNA(MATCH(Sheet1!F1801,{"failed","canceled"},0)),"-",MAX(Sheet6!M$1:M1800)+1)</f>
        <v>977</v>
      </c>
    </row>
    <row r="1802" spans="1:13" ht="16" x14ac:dyDescent="0.2">
      <c r="A1802" s="16" t="str">
        <f>IFERROR(INDEX(Sheet1!F:F,MATCH(ROWS($1:1801),$L:$L,0)),"")</f>
        <v>successful</v>
      </c>
      <c r="B1802" s="15">
        <f>IFERROR(INDEX(Sheet1!L:L,MATCH(ROWS($1:1801),$L:$L,0)),"")</f>
        <v>28</v>
      </c>
      <c r="D1802" s="17" t="str">
        <f>IFERROR(INDEX(Sheet1!F:F,MATCH(ROWS($1:1801),$M:$M,0)),"")</f>
        <v>failed</v>
      </c>
      <c r="E1802">
        <f>IFERROR(INDEX(Sheet1!L:L,MATCH(ROWS($1:1801),$M:$M,0)),"")</f>
        <v>25</v>
      </c>
      <c r="L1802" t="str">
        <f>IF(ISNA(MATCH(Sheet1!F1802,{"successful"},0)),"-",MAX(Sheet6!L$1:L1801)+1)</f>
        <v>-</v>
      </c>
      <c r="M1802">
        <f>IF(ISNA(MATCH(Sheet1!F1802,{"failed","canceled"},0)),"-",MAX(Sheet6!M$1:M1801)+1)</f>
        <v>978</v>
      </c>
    </row>
    <row r="1803" spans="1:13" ht="16" x14ac:dyDescent="0.2">
      <c r="A1803" s="16" t="str">
        <f>IFERROR(INDEX(Sheet1!F:F,MATCH(ROWS($1:1802),$L:$L,0)),"")</f>
        <v>successful</v>
      </c>
      <c r="B1803" s="15">
        <f>IFERROR(INDEX(Sheet1!L:L,MATCH(ROWS($1:1802),$L:$L,0)),"")</f>
        <v>24</v>
      </c>
      <c r="D1803" s="17" t="str">
        <f>IFERROR(INDEX(Sheet1!F:F,MATCH(ROWS($1:1802),$M:$M,0)),"")</f>
        <v>failed</v>
      </c>
      <c r="E1803">
        <f>IFERROR(INDEX(Sheet1!L:L,MATCH(ROWS($1:1802),$M:$M,0)),"")</f>
        <v>17</v>
      </c>
      <c r="L1803" t="str">
        <f>IF(ISNA(MATCH(Sheet1!F1803,{"successful"},0)),"-",MAX(Sheet6!L$1:L1802)+1)</f>
        <v>-</v>
      </c>
      <c r="M1803">
        <f>IF(ISNA(MATCH(Sheet1!F1803,{"failed","canceled"},0)),"-",MAX(Sheet6!M$1:M1802)+1)</f>
        <v>979</v>
      </c>
    </row>
    <row r="1804" spans="1:13" ht="16" x14ac:dyDescent="0.2">
      <c r="A1804" s="16" t="str">
        <f>IFERROR(INDEX(Sheet1!F:F,MATCH(ROWS($1:1803),$L:$L,0)),"")</f>
        <v>successful</v>
      </c>
      <c r="B1804" s="15">
        <f>IFERROR(INDEX(Sheet1!L:L,MATCH(ROWS($1:1803),$L:$L,0)),"")</f>
        <v>65</v>
      </c>
      <c r="D1804" s="17" t="str">
        <f>IFERROR(INDEX(Sheet1!F:F,MATCH(ROWS($1:1803),$M:$M,0)),"")</f>
        <v>failed</v>
      </c>
      <c r="E1804">
        <f>IFERROR(INDEX(Sheet1!L:L,MATCH(ROWS($1:1803),$M:$M,0)),"")</f>
        <v>2</v>
      </c>
      <c r="L1804" t="str">
        <f>IF(ISNA(MATCH(Sheet1!F1804,{"successful"},0)),"-",MAX(Sheet6!L$1:L1803)+1)</f>
        <v>-</v>
      </c>
      <c r="M1804">
        <f>IF(ISNA(MATCH(Sheet1!F1804,{"failed","canceled"},0)),"-",MAX(Sheet6!M$1:M1803)+1)</f>
        <v>980</v>
      </c>
    </row>
    <row r="1805" spans="1:13" ht="16" x14ac:dyDescent="0.2">
      <c r="A1805" s="16" t="str">
        <f>IFERROR(INDEX(Sheet1!F:F,MATCH(ROWS($1:1804),$L:$L,0)),"")</f>
        <v>successful</v>
      </c>
      <c r="B1805" s="15">
        <f>IFERROR(INDEX(Sheet1!L:L,MATCH(ROWS($1:1804),$L:$L,0)),"")</f>
        <v>46</v>
      </c>
      <c r="D1805" s="17" t="str">
        <f>IFERROR(INDEX(Sheet1!F:F,MATCH(ROWS($1:1804),$M:$M,0)),"")</f>
        <v>failed</v>
      </c>
      <c r="E1805">
        <f>IFERROR(INDEX(Sheet1!L:L,MATCH(ROWS($1:1804),$M:$M,0)),"")</f>
        <v>4</v>
      </c>
      <c r="L1805" t="str">
        <f>IF(ISNA(MATCH(Sheet1!F1805,{"successful"},0)),"-",MAX(Sheet6!L$1:L1804)+1)</f>
        <v>-</v>
      </c>
      <c r="M1805">
        <f>IF(ISNA(MATCH(Sheet1!F1805,{"failed","canceled"},0)),"-",MAX(Sheet6!M$1:M1804)+1)</f>
        <v>981</v>
      </c>
    </row>
    <row r="1806" spans="1:13" ht="16" x14ac:dyDescent="0.2">
      <c r="A1806" s="16" t="str">
        <f>IFERROR(INDEX(Sheet1!F:F,MATCH(ROWS($1:1805),$L:$L,0)),"")</f>
        <v>successful</v>
      </c>
      <c r="B1806" s="15">
        <f>IFERROR(INDEX(Sheet1!L:L,MATCH(ROWS($1:1805),$L:$L,0)),"")</f>
        <v>85</v>
      </c>
      <c r="D1806" s="17" t="str">
        <f>IFERROR(INDEX(Sheet1!F:F,MATCH(ROWS($1:1805),$M:$M,0)),"")</f>
        <v>failed</v>
      </c>
      <c r="E1806">
        <f>IFERROR(INDEX(Sheet1!L:L,MATCH(ROWS($1:1805),$M:$M,0)),"")</f>
        <v>5</v>
      </c>
      <c r="L1806" t="str">
        <f>IF(ISNA(MATCH(Sheet1!F1806,{"successful"},0)),"-",MAX(Sheet6!L$1:L1805)+1)</f>
        <v>-</v>
      </c>
      <c r="M1806">
        <f>IF(ISNA(MATCH(Sheet1!F1806,{"failed","canceled"},0)),"-",MAX(Sheet6!M$1:M1805)+1)</f>
        <v>982</v>
      </c>
    </row>
    <row r="1807" spans="1:13" ht="16" x14ac:dyDescent="0.2">
      <c r="A1807" s="16" t="str">
        <f>IFERROR(INDEX(Sheet1!F:F,MATCH(ROWS($1:1806),$L:$L,0)),"")</f>
        <v>successful</v>
      </c>
      <c r="B1807" s="15">
        <f>IFERROR(INDEX(Sheet1!L:L,MATCH(ROWS($1:1806),$L:$L,0)),"")</f>
        <v>66</v>
      </c>
      <c r="D1807" s="17" t="str">
        <f>IFERROR(INDEX(Sheet1!F:F,MATCH(ROWS($1:1806),$M:$M,0)),"")</f>
        <v>failed</v>
      </c>
      <c r="E1807">
        <f>IFERROR(INDEX(Sheet1!L:L,MATCH(ROWS($1:1806),$M:$M,0)),"")</f>
        <v>2</v>
      </c>
      <c r="L1807" t="str">
        <f>IF(ISNA(MATCH(Sheet1!F1807,{"successful"},0)),"-",MAX(Sheet6!L$1:L1806)+1)</f>
        <v>-</v>
      </c>
      <c r="M1807">
        <f>IF(ISNA(MATCH(Sheet1!F1807,{"failed","canceled"},0)),"-",MAX(Sheet6!M$1:M1806)+1)</f>
        <v>983</v>
      </c>
    </row>
    <row r="1808" spans="1:13" ht="16" x14ac:dyDescent="0.2">
      <c r="A1808" s="16" t="str">
        <f>IFERROR(INDEX(Sheet1!F:F,MATCH(ROWS($1:1807),$L:$L,0)),"")</f>
        <v>successful</v>
      </c>
      <c r="B1808" s="15">
        <f>IFERROR(INDEX(Sheet1!L:L,MATCH(ROWS($1:1807),$L:$L,0)),"")</f>
        <v>165</v>
      </c>
      <c r="D1808" s="17" t="str">
        <f>IFERROR(INDEX(Sheet1!F:F,MATCH(ROWS($1:1807),$M:$M,0)),"")</f>
        <v>failed</v>
      </c>
      <c r="E1808">
        <f>IFERROR(INDEX(Sheet1!L:L,MATCH(ROWS($1:1807),$M:$M,0)),"")</f>
        <v>2</v>
      </c>
      <c r="L1808" t="str">
        <f>IF(ISNA(MATCH(Sheet1!F1808,{"successful"},0)),"-",MAX(Sheet6!L$1:L1807)+1)</f>
        <v>-</v>
      </c>
      <c r="M1808">
        <f>IF(ISNA(MATCH(Sheet1!F1808,{"failed","canceled"},0)),"-",MAX(Sheet6!M$1:M1807)+1)</f>
        <v>984</v>
      </c>
    </row>
    <row r="1809" spans="1:13" ht="16" x14ac:dyDescent="0.2">
      <c r="A1809" s="16" t="str">
        <f>IFERROR(INDEX(Sheet1!F:F,MATCH(ROWS($1:1808),$L:$L,0)),"")</f>
        <v>successful</v>
      </c>
      <c r="B1809" s="15">
        <f>IFERROR(INDEX(Sheet1!L:L,MATCH(ROWS($1:1808),$L:$L,0)),"")</f>
        <v>17</v>
      </c>
      <c r="D1809" s="17" t="str">
        <f>IFERROR(INDEX(Sheet1!F:F,MATCH(ROWS($1:1808),$M:$M,0)),"")</f>
        <v>failed</v>
      </c>
      <c r="E1809">
        <f>IFERROR(INDEX(Sheet1!L:L,MATCH(ROWS($1:1808),$M:$M,0)),"")</f>
        <v>3</v>
      </c>
      <c r="L1809" t="str">
        <f>IF(ISNA(MATCH(Sheet1!F1809,{"successful"},0)),"-",MAX(Sheet6!L$1:L1808)+1)</f>
        <v>-</v>
      </c>
      <c r="M1809">
        <f>IF(ISNA(MATCH(Sheet1!F1809,{"failed","canceled"},0)),"-",MAX(Sheet6!M$1:M1808)+1)</f>
        <v>985</v>
      </c>
    </row>
    <row r="1810" spans="1:13" ht="16" x14ac:dyDescent="0.2">
      <c r="A1810" s="16" t="str">
        <f>IFERROR(INDEX(Sheet1!F:F,MATCH(ROWS($1:1809),$L:$L,0)),"")</f>
        <v>successful</v>
      </c>
      <c r="B1810" s="15">
        <f>IFERROR(INDEX(Sheet1!L:L,MATCH(ROWS($1:1809),$L:$L,0)),"")</f>
        <v>3</v>
      </c>
      <c r="D1810" s="17" t="str">
        <f>IFERROR(INDEX(Sheet1!F:F,MATCH(ROWS($1:1809),$M:$M,0)),"")</f>
        <v>failed</v>
      </c>
      <c r="E1810">
        <f>IFERROR(INDEX(Sheet1!L:L,MATCH(ROWS($1:1809),$M:$M,0)),"")</f>
        <v>0</v>
      </c>
      <c r="L1810" t="str">
        <f>IF(ISNA(MATCH(Sheet1!F1810,{"successful"},0)),"-",MAX(Sheet6!L$1:L1809)+1)</f>
        <v>-</v>
      </c>
      <c r="M1810">
        <f>IF(ISNA(MATCH(Sheet1!F1810,{"failed","canceled"},0)),"-",MAX(Sheet6!M$1:M1809)+1)</f>
        <v>986</v>
      </c>
    </row>
    <row r="1811" spans="1:13" ht="16" x14ac:dyDescent="0.2">
      <c r="A1811" s="16" t="str">
        <f>IFERROR(INDEX(Sheet1!F:F,MATCH(ROWS($1:1810),$L:$L,0)),"")</f>
        <v>successful</v>
      </c>
      <c r="B1811" s="15">
        <f>IFERROR(INDEX(Sheet1!L:L,MATCH(ROWS($1:1810),$L:$L,0)),"")</f>
        <v>17</v>
      </c>
      <c r="D1811" s="17" t="str">
        <f>IFERROR(INDEX(Sheet1!F:F,MATCH(ROWS($1:1810),$M:$M,0)),"")</f>
        <v>failed</v>
      </c>
      <c r="E1811">
        <f>IFERROR(INDEX(Sheet1!L:L,MATCH(ROWS($1:1810),$M:$M,0)),"")</f>
        <v>4</v>
      </c>
      <c r="L1811" t="str">
        <f>IF(ISNA(MATCH(Sheet1!F1811,{"successful"},0)),"-",MAX(Sheet6!L$1:L1810)+1)</f>
        <v>-</v>
      </c>
      <c r="M1811">
        <f>IF(ISNA(MATCH(Sheet1!F1811,{"failed","canceled"},0)),"-",MAX(Sheet6!M$1:M1810)+1)</f>
        <v>987</v>
      </c>
    </row>
    <row r="1812" spans="1:13" ht="16" x14ac:dyDescent="0.2">
      <c r="A1812" s="16" t="str">
        <f>IFERROR(INDEX(Sheet1!F:F,MATCH(ROWS($1:1811),$L:$L,0)),"")</f>
        <v>successful</v>
      </c>
      <c r="B1812" s="15">
        <f>IFERROR(INDEX(Sheet1!L:L,MATCH(ROWS($1:1811),$L:$L,0)),"")</f>
        <v>91</v>
      </c>
      <c r="D1812" s="17" t="str">
        <f>IFERROR(INDEX(Sheet1!F:F,MATCH(ROWS($1:1811),$M:$M,0)),"")</f>
        <v>failed</v>
      </c>
      <c r="E1812">
        <f>IFERROR(INDEX(Sheet1!L:L,MATCH(ROWS($1:1811),$M:$M,0)),"")</f>
        <v>1</v>
      </c>
      <c r="L1812" t="str">
        <f>IF(ISNA(MATCH(Sheet1!F1812,{"successful"},0)),"-",MAX(Sheet6!L$1:L1811)+1)</f>
        <v>-</v>
      </c>
      <c r="M1812">
        <f>IF(ISNA(MATCH(Sheet1!F1812,{"failed","canceled"},0)),"-",MAX(Sheet6!M$1:M1811)+1)</f>
        <v>988</v>
      </c>
    </row>
    <row r="1813" spans="1:13" ht="16" x14ac:dyDescent="0.2">
      <c r="A1813" s="16" t="str">
        <f>IFERROR(INDEX(Sheet1!F:F,MATCH(ROWS($1:1812),$L:$L,0)),"")</f>
        <v>successful</v>
      </c>
      <c r="B1813" s="15">
        <f>IFERROR(INDEX(Sheet1!L:L,MATCH(ROWS($1:1812),$L:$L,0)),"")</f>
        <v>67</v>
      </c>
      <c r="D1813" s="17" t="str">
        <f>IFERROR(INDEX(Sheet1!F:F,MATCH(ROWS($1:1812),$M:$M,0)),"")</f>
        <v>failed</v>
      </c>
      <c r="E1813">
        <f>IFERROR(INDEX(Sheet1!L:L,MATCH(ROWS($1:1812),$M:$M,0)),"")</f>
        <v>12</v>
      </c>
      <c r="L1813" t="str">
        <f>IF(ISNA(MATCH(Sheet1!F1813,{"successful"},0)),"-",MAX(Sheet6!L$1:L1812)+1)</f>
        <v>-</v>
      </c>
      <c r="M1813">
        <f>IF(ISNA(MATCH(Sheet1!F1813,{"failed","canceled"},0)),"-",MAX(Sheet6!M$1:M1812)+1)</f>
        <v>989</v>
      </c>
    </row>
    <row r="1814" spans="1:13" ht="16" x14ac:dyDescent="0.2">
      <c r="A1814" s="16" t="str">
        <f>IFERROR(INDEX(Sheet1!F:F,MATCH(ROWS($1:1813),$L:$L,0)),"")</f>
        <v>successful</v>
      </c>
      <c r="B1814" s="15">
        <f>IFERROR(INDEX(Sheet1!L:L,MATCH(ROWS($1:1813),$L:$L,0)),"")</f>
        <v>18</v>
      </c>
      <c r="D1814" s="17" t="str">
        <f>IFERROR(INDEX(Sheet1!F:F,MATCH(ROWS($1:1813),$M:$M,0)),"")</f>
        <v>failed</v>
      </c>
      <c r="E1814">
        <f>IFERROR(INDEX(Sheet1!L:L,MATCH(ROWS($1:1813),$M:$M,0)),"")</f>
        <v>4</v>
      </c>
      <c r="L1814" t="str">
        <f>IF(ISNA(MATCH(Sheet1!F1814,{"successful"},0)),"-",MAX(Sheet6!L$1:L1813)+1)</f>
        <v>-</v>
      </c>
      <c r="M1814">
        <f>IF(ISNA(MATCH(Sheet1!F1814,{"failed","canceled"},0)),"-",MAX(Sheet6!M$1:M1813)+1)</f>
        <v>990</v>
      </c>
    </row>
    <row r="1815" spans="1:13" ht="16" x14ac:dyDescent="0.2">
      <c r="A1815" s="16" t="str">
        <f>IFERROR(INDEX(Sheet1!F:F,MATCH(ROWS($1:1814),$L:$L,0)),"")</f>
        <v>successful</v>
      </c>
      <c r="B1815" s="15">
        <f>IFERROR(INDEX(Sheet1!L:L,MATCH(ROWS($1:1814),$L:$L,0)),"")</f>
        <v>21</v>
      </c>
      <c r="D1815" s="17" t="str">
        <f>IFERROR(INDEX(Sheet1!F:F,MATCH(ROWS($1:1814),$M:$M,0)),"")</f>
        <v>failed</v>
      </c>
      <c r="E1815">
        <f>IFERROR(INDEX(Sheet1!L:L,MATCH(ROWS($1:1814),$M:$M,0)),"")</f>
        <v>91</v>
      </c>
      <c r="L1815" t="str">
        <f>IF(ISNA(MATCH(Sheet1!F1815,{"successful"},0)),"-",MAX(Sheet6!L$1:L1814)+1)</f>
        <v>-</v>
      </c>
      <c r="M1815">
        <f>IF(ISNA(MATCH(Sheet1!F1815,{"failed","canceled"},0)),"-",MAX(Sheet6!M$1:M1814)+1)</f>
        <v>991</v>
      </c>
    </row>
    <row r="1816" spans="1:13" ht="16" x14ac:dyDescent="0.2">
      <c r="A1816" s="16" t="str">
        <f>IFERROR(INDEX(Sheet1!F:F,MATCH(ROWS($1:1815),$L:$L,0)),"")</f>
        <v>successful</v>
      </c>
      <c r="B1816" s="15">
        <f>IFERROR(INDEX(Sheet1!L:L,MATCH(ROWS($1:1815),$L:$L,0)),"")</f>
        <v>40</v>
      </c>
      <c r="D1816" s="17" t="str">
        <f>IFERROR(INDEX(Sheet1!F:F,MATCH(ROWS($1:1815),$M:$M,0)),"")</f>
        <v>failed</v>
      </c>
      <c r="E1816">
        <f>IFERROR(INDEX(Sheet1!L:L,MATCH(ROWS($1:1815),$M:$M,0)),"")</f>
        <v>1</v>
      </c>
      <c r="L1816" t="str">
        <f>IF(ISNA(MATCH(Sheet1!F1816,{"successful"},0)),"-",MAX(Sheet6!L$1:L1815)+1)</f>
        <v>-</v>
      </c>
      <c r="M1816">
        <f>IF(ISNA(MATCH(Sheet1!F1816,{"failed","canceled"},0)),"-",MAX(Sheet6!M$1:M1815)+1)</f>
        <v>992</v>
      </c>
    </row>
    <row r="1817" spans="1:13" ht="16" x14ac:dyDescent="0.2">
      <c r="A1817" s="16" t="str">
        <f>IFERROR(INDEX(Sheet1!F:F,MATCH(ROWS($1:1816),$L:$L,0)),"")</f>
        <v>successful</v>
      </c>
      <c r="B1817" s="15">
        <f>IFERROR(INDEX(Sheet1!L:L,MATCH(ROWS($1:1816),$L:$L,0)),"")</f>
        <v>78</v>
      </c>
      <c r="D1817" s="17" t="str">
        <f>IFERROR(INDEX(Sheet1!F:F,MATCH(ROWS($1:1816),$M:$M,0)),"")</f>
        <v>failed</v>
      </c>
      <c r="E1817">
        <f>IFERROR(INDEX(Sheet1!L:L,MATCH(ROWS($1:1816),$M:$M,0)),"")</f>
        <v>1</v>
      </c>
      <c r="L1817" t="str">
        <f>IF(ISNA(MATCH(Sheet1!F1817,{"successful"},0)),"-",MAX(Sheet6!L$1:L1816)+1)</f>
        <v>-</v>
      </c>
      <c r="M1817">
        <f>IF(ISNA(MATCH(Sheet1!F1817,{"failed","canceled"},0)),"-",MAX(Sheet6!M$1:M1816)+1)</f>
        <v>993</v>
      </c>
    </row>
    <row r="1818" spans="1:13" ht="16" x14ac:dyDescent="0.2">
      <c r="A1818" s="16" t="str">
        <f>IFERROR(INDEX(Sheet1!F:F,MATCH(ROWS($1:1817),$L:$L,0)),"")</f>
        <v>successful</v>
      </c>
      <c r="B1818" s="15">
        <f>IFERROR(INDEX(Sheet1!L:L,MATCH(ROWS($1:1817),$L:$L,0)),"")</f>
        <v>26</v>
      </c>
      <c r="D1818" s="17" t="str">
        <f>IFERROR(INDEX(Sheet1!F:F,MATCH(ROWS($1:1817),$M:$M,0)),"")</f>
        <v>failed</v>
      </c>
      <c r="E1818">
        <f>IFERROR(INDEX(Sheet1!L:L,MATCH(ROWS($1:1817),$M:$M,0)),"")</f>
        <v>0</v>
      </c>
      <c r="L1818" t="str">
        <f>IF(ISNA(MATCH(Sheet1!F1818,{"successful"},0)),"-",MAX(Sheet6!L$1:L1817)+1)</f>
        <v>-</v>
      </c>
      <c r="M1818">
        <f>IF(ISNA(MATCH(Sheet1!F1818,{"failed","canceled"},0)),"-",MAX(Sheet6!M$1:M1817)+1)</f>
        <v>994</v>
      </c>
    </row>
    <row r="1819" spans="1:13" ht="16" x14ac:dyDescent="0.2">
      <c r="A1819" s="16" t="str">
        <f>IFERROR(INDEX(Sheet1!F:F,MATCH(ROWS($1:1818),$L:$L,0)),"")</f>
        <v>successful</v>
      </c>
      <c r="B1819" s="15">
        <f>IFERROR(INDEX(Sheet1!L:L,MATCH(ROWS($1:1818),$L:$L,0)),"")</f>
        <v>14</v>
      </c>
      <c r="D1819" s="17" t="str">
        <f>IFERROR(INDEX(Sheet1!F:F,MATCH(ROWS($1:1818),$M:$M,0)),"")</f>
        <v>failed</v>
      </c>
      <c r="E1819">
        <f>IFERROR(INDEX(Sheet1!L:L,MATCH(ROWS($1:1818),$M:$M,0)),"")</f>
        <v>13</v>
      </c>
      <c r="L1819" t="str">
        <f>IF(ISNA(MATCH(Sheet1!F1819,{"successful"},0)),"-",MAX(Sheet6!L$1:L1818)+1)</f>
        <v>-</v>
      </c>
      <c r="M1819">
        <f>IF(ISNA(MATCH(Sheet1!F1819,{"failed","canceled"},0)),"-",MAX(Sheet6!M$1:M1818)+1)</f>
        <v>995</v>
      </c>
    </row>
    <row r="1820" spans="1:13" ht="16" x14ac:dyDescent="0.2">
      <c r="A1820" s="16" t="str">
        <f>IFERROR(INDEX(Sheet1!F:F,MATCH(ROWS($1:1819),$L:$L,0)),"")</f>
        <v>successful</v>
      </c>
      <c r="B1820" s="15">
        <f>IFERROR(INDEX(Sheet1!L:L,MATCH(ROWS($1:1819),$L:$L,0)),"")</f>
        <v>44</v>
      </c>
      <c r="D1820" s="17" t="str">
        <f>IFERROR(INDEX(Sheet1!F:F,MATCH(ROWS($1:1819),$M:$M,0)),"")</f>
        <v>failed</v>
      </c>
      <c r="E1820">
        <f>IFERROR(INDEX(Sheet1!L:L,MATCH(ROWS($1:1819),$M:$M,0)),"")</f>
        <v>2</v>
      </c>
      <c r="L1820" t="str">
        <f>IF(ISNA(MATCH(Sheet1!F1820,{"successful"},0)),"-",MAX(Sheet6!L$1:L1819)+1)</f>
        <v>-</v>
      </c>
      <c r="M1820">
        <f>IF(ISNA(MATCH(Sheet1!F1820,{"failed","canceled"},0)),"-",MAX(Sheet6!M$1:M1819)+1)</f>
        <v>996</v>
      </c>
    </row>
    <row r="1821" spans="1:13" ht="16" x14ac:dyDescent="0.2">
      <c r="A1821" s="16" t="str">
        <f>IFERROR(INDEX(Sheet1!F:F,MATCH(ROWS($1:1820),$L:$L,0)),"")</f>
        <v>successful</v>
      </c>
      <c r="B1821" s="15">
        <f>IFERROR(INDEX(Sheet1!L:L,MATCH(ROWS($1:1820),$L:$L,0)),"")</f>
        <v>9</v>
      </c>
      <c r="D1821" s="17" t="str">
        <f>IFERROR(INDEX(Sheet1!F:F,MATCH(ROWS($1:1820),$M:$M,0)),"")</f>
        <v>failed</v>
      </c>
      <c r="E1821">
        <f>IFERROR(INDEX(Sheet1!L:L,MATCH(ROWS($1:1820),$M:$M,0)),"")</f>
        <v>0</v>
      </c>
      <c r="L1821" t="str">
        <f>IF(ISNA(MATCH(Sheet1!F1821,{"successful"},0)),"-",MAX(Sheet6!L$1:L1820)+1)</f>
        <v>-</v>
      </c>
      <c r="M1821">
        <f>IF(ISNA(MATCH(Sheet1!F1821,{"failed","canceled"},0)),"-",MAX(Sheet6!M$1:M1820)+1)</f>
        <v>997</v>
      </c>
    </row>
    <row r="1822" spans="1:13" ht="16" x14ac:dyDescent="0.2">
      <c r="A1822" s="16" t="str">
        <f>IFERROR(INDEX(Sheet1!F:F,MATCH(ROWS($1:1821),$L:$L,0)),"")</f>
        <v>successful</v>
      </c>
      <c r="B1822" s="15">
        <f>IFERROR(INDEX(Sheet1!L:L,MATCH(ROWS($1:1821),$L:$L,0)),"")</f>
        <v>30</v>
      </c>
      <c r="D1822" s="17" t="str">
        <f>IFERROR(INDEX(Sheet1!F:F,MATCH(ROWS($1:1821),$M:$M,0)),"")</f>
        <v>failed</v>
      </c>
      <c r="E1822">
        <f>IFERROR(INDEX(Sheet1!L:L,MATCH(ROWS($1:1821),$M:$M,0)),"")</f>
        <v>21</v>
      </c>
      <c r="L1822" t="str">
        <f>IF(ISNA(MATCH(Sheet1!F1822,{"successful"},0)),"-",MAX(Sheet6!L$1:L1821)+1)</f>
        <v>-</v>
      </c>
      <c r="M1822">
        <f>IF(ISNA(MATCH(Sheet1!F1822,{"failed","canceled"},0)),"-",MAX(Sheet6!M$1:M1821)+1)</f>
        <v>998</v>
      </c>
    </row>
    <row r="1823" spans="1:13" ht="16" x14ac:dyDescent="0.2">
      <c r="A1823" s="16" t="str">
        <f>IFERROR(INDEX(Sheet1!F:F,MATCH(ROWS($1:1822),$L:$L,0)),"")</f>
        <v>successful</v>
      </c>
      <c r="B1823" s="15">
        <f>IFERROR(INDEX(Sheet1!L:L,MATCH(ROWS($1:1822),$L:$L,0)),"")</f>
        <v>45</v>
      </c>
      <c r="D1823" s="17" t="str">
        <f>IFERROR(INDEX(Sheet1!F:F,MATCH(ROWS($1:1822),$M:$M,0)),"")</f>
        <v>failed</v>
      </c>
      <c r="E1823">
        <f>IFERROR(INDEX(Sheet1!L:L,MATCH(ROWS($1:1822),$M:$M,0)),"")</f>
        <v>9</v>
      </c>
      <c r="L1823">
        <f>IF(ISNA(MATCH(Sheet1!F1823,{"successful"},0)),"-",MAX(Sheet6!L$1:L1822)+1)</f>
        <v>804</v>
      </c>
      <c r="M1823" t="str">
        <f>IF(ISNA(MATCH(Sheet1!F1823,{"failed","canceled"},0)),"-",MAX(Sheet6!M$1:M1822)+1)</f>
        <v>-</v>
      </c>
    </row>
    <row r="1824" spans="1:13" ht="16" x14ac:dyDescent="0.2">
      <c r="A1824" s="16" t="str">
        <f>IFERROR(INDEX(Sheet1!F:F,MATCH(ROWS($1:1823),$L:$L,0)),"")</f>
        <v>successful</v>
      </c>
      <c r="B1824" s="15">
        <f>IFERROR(INDEX(Sheet1!L:L,MATCH(ROWS($1:1823),$L:$L,0)),"")</f>
        <v>56</v>
      </c>
      <c r="D1824" s="17" t="str">
        <f>IFERROR(INDEX(Sheet1!F:F,MATCH(ROWS($1:1823),$M:$M,0)),"")</f>
        <v>failed</v>
      </c>
      <c r="E1824">
        <f>IFERROR(INDEX(Sheet1!L:L,MATCH(ROWS($1:1823),$M:$M,0)),"")</f>
        <v>6</v>
      </c>
      <c r="L1824">
        <f>IF(ISNA(MATCH(Sheet1!F1824,{"successful"},0)),"-",MAX(Sheet6!L$1:L1823)+1)</f>
        <v>805</v>
      </c>
      <c r="M1824" t="str">
        <f>IF(ISNA(MATCH(Sheet1!F1824,{"failed","canceled"},0)),"-",MAX(Sheet6!M$1:M1823)+1)</f>
        <v>-</v>
      </c>
    </row>
    <row r="1825" spans="1:13" ht="16" x14ac:dyDescent="0.2">
      <c r="A1825" s="16" t="str">
        <f>IFERROR(INDEX(Sheet1!F:F,MATCH(ROWS($1:1824),$L:$L,0)),"")</f>
        <v>successful</v>
      </c>
      <c r="B1825" s="15">
        <f>IFERROR(INDEX(Sheet1!L:L,MATCH(ROWS($1:1824),$L:$L,0)),"")</f>
        <v>46</v>
      </c>
      <c r="D1825" s="17" t="str">
        <f>IFERROR(INDEX(Sheet1!F:F,MATCH(ROWS($1:1824),$M:$M,0)),"")</f>
        <v>failed</v>
      </c>
      <c r="E1825">
        <f>IFERROR(INDEX(Sheet1!L:L,MATCH(ROWS($1:1824),$M:$M,0)),"")</f>
        <v>4</v>
      </c>
      <c r="L1825">
        <f>IF(ISNA(MATCH(Sheet1!F1825,{"successful"},0)),"-",MAX(Sheet6!L$1:L1824)+1)</f>
        <v>806</v>
      </c>
      <c r="M1825" t="str">
        <f>IF(ISNA(MATCH(Sheet1!F1825,{"failed","canceled"},0)),"-",MAX(Sheet6!M$1:M1824)+1)</f>
        <v>-</v>
      </c>
    </row>
    <row r="1826" spans="1:13" ht="16" x14ac:dyDescent="0.2">
      <c r="A1826" s="16" t="str">
        <f>IFERROR(INDEX(Sheet1!F:F,MATCH(ROWS($1:1825),$L:$L,0)),"")</f>
        <v>successful</v>
      </c>
      <c r="B1826" s="15">
        <f>IFERROR(INDEX(Sheet1!L:L,MATCH(ROWS($1:1825),$L:$L,0)),"")</f>
        <v>34</v>
      </c>
      <c r="D1826" s="17" t="str">
        <f>IFERROR(INDEX(Sheet1!F:F,MATCH(ROWS($1:1825),$M:$M,0)),"")</f>
        <v>failed</v>
      </c>
      <c r="E1826">
        <f>IFERROR(INDEX(Sheet1!L:L,MATCH(ROWS($1:1825),$M:$M,0)),"")</f>
        <v>7</v>
      </c>
      <c r="L1826">
        <f>IF(ISNA(MATCH(Sheet1!F1826,{"successful"},0)),"-",MAX(Sheet6!L$1:L1825)+1)</f>
        <v>807</v>
      </c>
      <c r="M1826" t="str">
        <f>IF(ISNA(MATCH(Sheet1!F1826,{"failed","canceled"},0)),"-",MAX(Sheet6!M$1:M1825)+1)</f>
        <v>-</v>
      </c>
    </row>
    <row r="1827" spans="1:13" ht="16" x14ac:dyDescent="0.2">
      <c r="A1827" s="16" t="str">
        <f>IFERROR(INDEX(Sheet1!F:F,MATCH(ROWS($1:1826),$L:$L,0)),"")</f>
        <v>successful</v>
      </c>
      <c r="B1827" s="15">
        <f>IFERROR(INDEX(Sheet1!L:L,MATCH(ROWS($1:1826),$L:$L,0)),"")</f>
        <v>98</v>
      </c>
      <c r="D1827" s="17" t="str">
        <f>IFERROR(INDEX(Sheet1!F:F,MATCH(ROWS($1:1826),$M:$M,0)),"")</f>
        <v>failed</v>
      </c>
      <c r="E1827">
        <f>IFERROR(INDEX(Sheet1!L:L,MATCH(ROWS($1:1826),$M:$M,0)),"")</f>
        <v>5</v>
      </c>
      <c r="L1827">
        <f>IF(ISNA(MATCH(Sheet1!F1827,{"successful"},0)),"-",MAX(Sheet6!L$1:L1826)+1)</f>
        <v>808</v>
      </c>
      <c r="M1827" t="str">
        <f>IF(ISNA(MATCH(Sheet1!F1827,{"failed","canceled"},0)),"-",MAX(Sheet6!M$1:M1826)+1)</f>
        <v>-</v>
      </c>
    </row>
    <row r="1828" spans="1:13" ht="16" x14ac:dyDescent="0.2">
      <c r="A1828" s="16" t="str">
        <f>IFERROR(INDEX(Sheet1!F:F,MATCH(ROWS($1:1827),$L:$L,0)),"")</f>
        <v>successful</v>
      </c>
      <c r="B1828" s="15">
        <f>IFERROR(INDEX(Sheet1!L:L,MATCH(ROWS($1:1827),$L:$L,0)),"")</f>
        <v>46</v>
      </c>
      <c r="D1828" s="17" t="str">
        <f>IFERROR(INDEX(Sheet1!F:F,MATCH(ROWS($1:1827),$M:$M,0)),"")</f>
        <v>failed</v>
      </c>
      <c r="E1828">
        <f>IFERROR(INDEX(Sheet1!L:L,MATCH(ROWS($1:1827),$M:$M,0)),"")</f>
        <v>0</v>
      </c>
      <c r="L1828">
        <f>IF(ISNA(MATCH(Sheet1!F1828,{"successful"},0)),"-",MAX(Sheet6!L$1:L1827)+1)</f>
        <v>809</v>
      </c>
      <c r="M1828" t="str">
        <f>IF(ISNA(MATCH(Sheet1!F1828,{"failed","canceled"},0)),"-",MAX(Sheet6!M$1:M1827)+1)</f>
        <v>-</v>
      </c>
    </row>
    <row r="1829" spans="1:13" ht="16" x14ac:dyDescent="0.2">
      <c r="A1829" s="16" t="str">
        <f>IFERROR(INDEX(Sheet1!F:F,MATCH(ROWS($1:1828),$L:$L,0)),"")</f>
        <v>successful</v>
      </c>
      <c r="B1829" s="15">
        <f>IFERROR(INDEX(Sheet1!L:L,MATCH(ROWS($1:1828),$L:$L,0)),"")</f>
        <v>10</v>
      </c>
      <c r="D1829" s="17" t="str">
        <f>IFERROR(INDEX(Sheet1!F:F,MATCH(ROWS($1:1828),$M:$M,0)),"")</f>
        <v>failed</v>
      </c>
      <c r="E1829">
        <f>IFERROR(INDEX(Sheet1!L:L,MATCH(ROWS($1:1828),$M:$M,0)),"")</f>
        <v>3</v>
      </c>
      <c r="L1829">
        <f>IF(ISNA(MATCH(Sheet1!F1829,{"successful"},0)),"-",MAX(Sheet6!L$1:L1828)+1)</f>
        <v>810</v>
      </c>
      <c r="M1829" t="str">
        <f>IF(ISNA(MATCH(Sheet1!F1829,{"failed","canceled"},0)),"-",MAX(Sheet6!M$1:M1828)+1)</f>
        <v>-</v>
      </c>
    </row>
    <row r="1830" spans="1:13" ht="16" x14ac:dyDescent="0.2">
      <c r="A1830" s="16" t="str">
        <f>IFERROR(INDEX(Sheet1!F:F,MATCH(ROWS($1:1829),$L:$L,0)),"")</f>
        <v>successful</v>
      </c>
      <c r="B1830" s="15">
        <f>IFERROR(INDEX(Sheet1!L:L,MATCH(ROWS($1:1829),$L:$L,0)),"")</f>
        <v>76</v>
      </c>
      <c r="D1830" s="17" t="str">
        <f>IFERROR(INDEX(Sheet1!F:F,MATCH(ROWS($1:1829),$M:$M,0)),"")</f>
        <v>failed</v>
      </c>
      <c r="E1830">
        <f>IFERROR(INDEX(Sheet1!L:L,MATCH(ROWS($1:1829),$M:$M,0)),"")</f>
        <v>9</v>
      </c>
      <c r="L1830">
        <f>IF(ISNA(MATCH(Sheet1!F1830,{"successful"},0)),"-",MAX(Sheet6!L$1:L1829)+1)</f>
        <v>811</v>
      </c>
      <c r="M1830" t="str">
        <f>IF(ISNA(MATCH(Sheet1!F1830,{"failed","canceled"},0)),"-",MAX(Sheet6!M$1:M1829)+1)</f>
        <v>-</v>
      </c>
    </row>
    <row r="1831" spans="1:13" ht="16" x14ac:dyDescent="0.2">
      <c r="A1831" s="16" t="str">
        <f>IFERROR(INDEX(Sheet1!F:F,MATCH(ROWS($1:1830),$L:$L,0)),"")</f>
        <v>successful</v>
      </c>
      <c r="B1831" s="15">
        <f>IFERROR(INDEX(Sheet1!L:L,MATCH(ROWS($1:1830),$L:$L,0)),"")</f>
        <v>104</v>
      </c>
      <c r="D1831" s="17" t="str">
        <f>IFERROR(INDEX(Sheet1!F:F,MATCH(ROWS($1:1830),$M:$M,0)),"")</f>
        <v>failed</v>
      </c>
      <c r="E1831">
        <f>IFERROR(INDEX(Sheet1!L:L,MATCH(ROWS($1:1830),$M:$M,0)),"")</f>
        <v>6</v>
      </c>
      <c r="L1831">
        <f>IF(ISNA(MATCH(Sheet1!F1831,{"successful"},0)),"-",MAX(Sheet6!L$1:L1830)+1)</f>
        <v>812</v>
      </c>
      <c r="M1831" t="str">
        <f>IF(ISNA(MATCH(Sheet1!F1831,{"failed","canceled"},0)),"-",MAX(Sheet6!M$1:M1830)+1)</f>
        <v>-</v>
      </c>
    </row>
    <row r="1832" spans="1:13" ht="16" x14ac:dyDescent="0.2">
      <c r="A1832" s="16" t="str">
        <f>IFERROR(INDEX(Sheet1!F:F,MATCH(ROWS($1:1831),$L:$L,0)),"")</f>
        <v>successful</v>
      </c>
      <c r="B1832" s="15">
        <f>IFERROR(INDEX(Sheet1!L:L,MATCH(ROWS($1:1831),$L:$L,0)),"")</f>
        <v>87</v>
      </c>
      <c r="D1832" s="17" t="str">
        <f>IFERROR(INDEX(Sheet1!F:F,MATCH(ROWS($1:1831),$M:$M,0)),"")</f>
        <v>failed</v>
      </c>
      <c r="E1832">
        <f>IFERROR(INDEX(Sheet1!L:L,MATCH(ROWS($1:1831),$M:$M,0)),"")</f>
        <v>4</v>
      </c>
      <c r="L1832">
        <f>IF(ISNA(MATCH(Sheet1!F1832,{"successful"},0)),"-",MAX(Sheet6!L$1:L1831)+1)</f>
        <v>813</v>
      </c>
      <c r="M1832" t="str">
        <f>IF(ISNA(MATCH(Sheet1!F1832,{"failed","canceled"},0)),"-",MAX(Sheet6!M$1:M1831)+1)</f>
        <v>-</v>
      </c>
    </row>
    <row r="1833" spans="1:13" ht="16" x14ac:dyDescent="0.2">
      <c r="A1833" s="16" t="str">
        <f>IFERROR(INDEX(Sheet1!F:F,MATCH(ROWS($1:1832),$L:$L,0)),"")</f>
        <v>successful</v>
      </c>
      <c r="B1833" s="15">
        <f>IFERROR(INDEX(Sheet1!L:L,MATCH(ROWS($1:1832),$L:$L,0)),"")</f>
        <v>29</v>
      </c>
      <c r="D1833" s="17" t="str">
        <f>IFERROR(INDEX(Sheet1!F:F,MATCH(ROWS($1:1832),$M:$M,0)),"")</f>
        <v>failed</v>
      </c>
      <c r="E1833">
        <f>IFERROR(INDEX(Sheet1!L:L,MATCH(ROWS($1:1832),$M:$M,0)),"")</f>
        <v>1</v>
      </c>
      <c r="L1833">
        <f>IF(ISNA(MATCH(Sheet1!F1833,{"successful"},0)),"-",MAX(Sheet6!L$1:L1832)+1)</f>
        <v>814</v>
      </c>
      <c r="M1833" t="str">
        <f>IF(ISNA(MATCH(Sheet1!F1833,{"failed","canceled"},0)),"-",MAX(Sheet6!M$1:M1832)+1)</f>
        <v>-</v>
      </c>
    </row>
    <row r="1834" spans="1:13" ht="16" x14ac:dyDescent="0.2">
      <c r="A1834" s="16" t="str">
        <f>IFERROR(INDEX(Sheet1!F:F,MATCH(ROWS($1:1833),$L:$L,0)),"")</f>
        <v>successful</v>
      </c>
      <c r="B1834" s="15">
        <f>IFERROR(INDEX(Sheet1!L:L,MATCH(ROWS($1:1833),$L:$L,0)),"")</f>
        <v>51</v>
      </c>
      <c r="D1834" s="17" t="str">
        <f>IFERROR(INDEX(Sheet1!F:F,MATCH(ROWS($1:1833),$M:$M,0)),"")</f>
        <v>failed</v>
      </c>
      <c r="E1834">
        <f>IFERROR(INDEX(Sheet1!L:L,MATCH(ROWS($1:1833),$M:$M,0)),"")</f>
        <v>17</v>
      </c>
      <c r="L1834">
        <f>IF(ISNA(MATCH(Sheet1!F1834,{"successful"},0)),"-",MAX(Sheet6!L$1:L1833)+1)</f>
        <v>815</v>
      </c>
      <c r="M1834" t="str">
        <f>IF(ISNA(MATCH(Sheet1!F1834,{"failed","canceled"},0)),"-",MAX(Sheet6!M$1:M1833)+1)</f>
        <v>-</v>
      </c>
    </row>
    <row r="1835" spans="1:13" ht="16" x14ac:dyDescent="0.2">
      <c r="A1835" s="16" t="str">
        <f>IFERROR(INDEX(Sheet1!F:F,MATCH(ROWS($1:1834),$L:$L,0)),"")</f>
        <v>successful</v>
      </c>
      <c r="B1835" s="15">
        <f>IFERROR(INDEX(Sheet1!L:L,MATCH(ROWS($1:1834),$L:$L,0)),"")</f>
        <v>12</v>
      </c>
      <c r="D1835" s="17" t="str">
        <f>IFERROR(INDEX(Sheet1!F:F,MATCH(ROWS($1:1834),$M:$M,0)),"")</f>
        <v>failed</v>
      </c>
      <c r="E1835">
        <f>IFERROR(INDEX(Sheet1!L:L,MATCH(ROWS($1:1834),$M:$M,0)),"")</f>
        <v>1</v>
      </c>
      <c r="L1835">
        <f>IF(ISNA(MATCH(Sheet1!F1835,{"successful"},0)),"-",MAX(Sheet6!L$1:L1834)+1)</f>
        <v>816</v>
      </c>
      <c r="M1835" t="str">
        <f>IF(ISNA(MATCH(Sheet1!F1835,{"failed","canceled"},0)),"-",MAX(Sheet6!M$1:M1834)+1)</f>
        <v>-</v>
      </c>
    </row>
    <row r="1836" spans="1:13" ht="16" x14ac:dyDescent="0.2">
      <c r="A1836" s="16" t="str">
        <f>IFERROR(INDEX(Sheet1!F:F,MATCH(ROWS($1:1835),$L:$L,0)),"")</f>
        <v>successful</v>
      </c>
      <c r="B1836" s="15">
        <f>IFERROR(INDEX(Sheet1!L:L,MATCH(ROWS($1:1835),$L:$L,0)),"")</f>
        <v>72</v>
      </c>
      <c r="D1836" s="17" t="str">
        <f>IFERROR(INDEX(Sheet1!F:F,MATCH(ROWS($1:1835),$M:$M,0)),"")</f>
        <v>failed</v>
      </c>
      <c r="E1836">
        <f>IFERROR(INDEX(Sheet1!L:L,MATCH(ROWS($1:1835),$M:$M,0)),"")</f>
        <v>13</v>
      </c>
      <c r="L1836">
        <f>IF(ISNA(MATCH(Sheet1!F1836,{"successful"},0)),"-",MAX(Sheet6!L$1:L1835)+1)</f>
        <v>817</v>
      </c>
      <c r="M1836" t="str">
        <f>IF(ISNA(MATCH(Sheet1!F1836,{"failed","canceled"},0)),"-",MAX(Sheet6!M$1:M1835)+1)</f>
        <v>-</v>
      </c>
    </row>
    <row r="1837" spans="1:13" ht="16" x14ac:dyDescent="0.2">
      <c r="A1837" s="16" t="str">
        <f>IFERROR(INDEX(Sheet1!F:F,MATCH(ROWS($1:1836),$L:$L,0)),"")</f>
        <v>successful</v>
      </c>
      <c r="B1837" s="15">
        <f>IFERROR(INDEX(Sheet1!L:L,MATCH(ROWS($1:1836),$L:$L,0)),"")</f>
        <v>21</v>
      </c>
      <c r="D1837" s="17" t="str">
        <f>IFERROR(INDEX(Sheet1!F:F,MATCH(ROWS($1:1836),$M:$M,0)),"")</f>
        <v>failed</v>
      </c>
      <c r="E1837">
        <f>IFERROR(INDEX(Sheet1!L:L,MATCH(ROWS($1:1836),$M:$M,0)),"")</f>
        <v>6</v>
      </c>
      <c r="L1837">
        <f>IF(ISNA(MATCH(Sheet1!F1837,{"successful"},0)),"-",MAX(Sheet6!L$1:L1836)+1)</f>
        <v>818</v>
      </c>
      <c r="M1837" t="str">
        <f>IF(ISNA(MATCH(Sheet1!F1837,{"failed","canceled"},0)),"-",MAX(Sheet6!M$1:M1836)+1)</f>
        <v>-</v>
      </c>
    </row>
    <row r="1838" spans="1:13" ht="16" x14ac:dyDescent="0.2">
      <c r="A1838" s="16" t="str">
        <f>IFERROR(INDEX(Sheet1!F:F,MATCH(ROWS($1:1837),$L:$L,0)),"")</f>
        <v>successful</v>
      </c>
      <c r="B1838" s="15">
        <f>IFERROR(INDEX(Sheet1!L:L,MATCH(ROWS($1:1837),$L:$L,0)),"")</f>
        <v>42</v>
      </c>
      <c r="D1838" s="17" t="str">
        <f>IFERROR(INDEX(Sheet1!F:F,MATCH(ROWS($1:1837),$M:$M,0)),"")</f>
        <v>failed</v>
      </c>
      <c r="E1838">
        <f>IFERROR(INDEX(Sheet1!L:L,MATCH(ROWS($1:1837),$M:$M,0)),"")</f>
        <v>0</v>
      </c>
      <c r="L1838">
        <f>IF(ISNA(MATCH(Sheet1!F1838,{"successful"},0)),"-",MAX(Sheet6!L$1:L1837)+1)</f>
        <v>819</v>
      </c>
      <c r="M1838" t="str">
        <f>IF(ISNA(MATCH(Sheet1!F1838,{"failed","canceled"},0)),"-",MAX(Sheet6!M$1:M1837)+1)</f>
        <v>-</v>
      </c>
    </row>
    <row r="1839" spans="1:13" ht="16" x14ac:dyDescent="0.2">
      <c r="A1839" s="16" t="str">
        <f>IFERROR(INDEX(Sheet1!F:F,MATCH(ROWS($1:1838),$L:$L,0)),"")</f>
        <v>successful</v>
      </c>
      <c r="B1839" s="15">
        <f>IFERROR(INDEX(Sheet1!L:L,MATCH(ROWS($1:1838),$L:$L,0)),"")</f>
        <v>71</v>
      </c>
      <c r="D1839" s="17" t="str">
        <f>IFERROR(INDEX(Sheet1!F:F,MATCH(ROWS($1:1838),$M:$M,0)),"")</f>
        <v>failed</v>
      </c>
      <c r="E1839">
        <f>IFERROR(INDEX(Sheet1!L:L,MATCH(ROWS($1:1838),$M:$M,0)),"")</f>
        <v>2</v>
      </c>
      <c r="L1839">
        <f>IF(ISNA(MATCH(Sheet1!F1839,{"successful"},0)),"-",MAX(Sheet6!L$1:L1838)+1)</f>
        <v>820</v>
      </c>
      <c r="M1839" t="str">
        <f>IF(ISNA(MATCH(Sheet1!F1839,{"failed","canceled"},0)),"-",MAX(Sheet6!M$1:M1838)+1)</f>
        <v>-</v>
      </c>
    </row>
    <row r="1840" spans="1:13" ht="16" x14ac:dyDescent="0.2">
      <c r="A1840" s="16" t="str">
        <f>IFERROR(INDEX(Sheet1!F:F,MATCH(ROWS($1:1839),$L:$L,0)),"")</f>
        <v>successful</v>
      </c>
      <c r="B1840" s="15">
        <f>IFERROR(INDEX(Sheet1!L:L,MATCH(ROWS($1:1839),$L:$L,0)),"")</f>
        <v>168</v>
      </c>
      <c r="D1840" s="17" t="str">
        <f>IFERROR(INDEX(Sheet1!F:F,MATCH(ROWS($1:1839),$M:$M,0)),"")</f>
        <v>failed</v>
      </c>
      <c r="E1840">
        <f>IFERROR(INDEX(Sheet1!L:L,MATCH(ROWS($1:1839),$M:$M,0)),"")</f>
        <v>2</v>
      </c>
      <c r="L1840">
        <f>IF(ISNA(MATCH(Sheet1!F1840,{"successful"},0)),"-",MAX(Sheet6!L$1:L1839)+1)</f>
        <v>821</v>
      </c>
      <c r="M1840" t="str">
        <f>IF(ISNA(MATCH(Sheet1!F1840,{"failed","canceled"},0)),"-",MAX(Sheet6!M$1:M1839)+1)</f>
        <v>-</v>
      </c>
    </row>
    <row r="1841" spans="1:13" ht="16" x14ac:dyDescent="0.2">
      <c r="A1841" s="16" t="str">
        <f>IFERROR(INDEX(Sheet1!F:F,MATCH(ROWS($1:1840),$L:$L,0)),"")</f>
        <v>successful</v>
      </c>
      <c r="B1841" s="15">
        <f>IFERROR(INDEX(Sheet1!L:L,MATCH(ROWS($1:1840),$L:$L,0)),"")</f>
        <v>19</v>
      </c>
      <c r="D1841" s="17" t="str">
        <f>IFERROR(INDEX(Sheet1!F:F,MATCH(ROWS($1:1840),$M:$M,0)),"")</f>
        <v>failed</v>
      </c>
      <c r="E1841">
        <f>IFERROR(INDEX(Sheet1!L:L,MATCH(ROWS($1:1840),$M:$M,0)),"")</f>
        <v>21</v>
      </c>
      <c r="L1841">
        <f>IF(ISNA(MATCH(Sheet1!F1841,{"successful"},0)),"-",MAX(Sheet6!L$1:L1840)+1)</f>
        <v>822</v>
      </c>
      <c r="M1841" t="str">
        <f>IF(ISNA(MATCH(Sheet1!F1841,{"failed","canceled"},0)),"-",MAX(Sheet6!M$1:M1840)+1)</f>
        <v>-</v>
      </c>
    </row>
    <row r="1842" spans="1:13" ht="16" x14ac:dyDescent="0.2">
      <c r="A1842" s="16" t="str">
        <f>IFERROR(INDEX(Sheet1!F:F,MATCH(ROWS($1:1841),$L:$L,0)),"")</f>
        <v>successful</v>
      </c>
      <c r="B1842" s="15">
        <f>IFERROR(INDEX(Sheet1!L:L,MATCH(ROWS($1:1841),$L:$L,0)),"")</f>
        <v>37</v>
      </c>
      <c r="D1842" s="17" t="str">
        <f>IFERROR(INDEX(Sheet1!F:F,MATCH(ROWS($1:1841),$M:$M,0)),"")</f>
        <v>failed</v>
      </c>
      <c r="E1842">
        <f>IFERROR(INDEX(Sheet1!L:L,MATCH(ROWS($1:1841),$M:$M,0)),"")</f>
        <v>13</v>
      </c>
      <c r="L1842">
        <f>IF(ISNA(MATCH(Sheet1!F1842,{"successful"},0)),"-",MAX(Sheet6!L$1:L1841)+1)</f>
        <v>823</v>
      </c>
      <c r="M1842" t="str">
        <f>IF(ISNA(MATCH(Sheet1!F1842,{"failed","canceled"},0)),"-",MAX(Sheet6!M$1:M1841)+1)</f>
        <v>-</v>
      </c>
    </row>
    <row r="1843" spans="1:13" ht="16" x14ac:dyDescent="0.2">
      <c r="A1843" s="16" t="str">
        <f>IFERROR(INDEX(Sheet1!F:F,MATCH(ROWS($1:1842),$L:$L,0)),"")</f>
        <v>successful</v>
      </c>
      <c r="B1843" s="15">
        <f>IFERROR(INDEX(Sheet1!L:L,MATCH(ROWS($1:1842),$L:$L,0)),"")</f>
        <v>36</v>
      </c>
      <c r="D1843" s="17" t="str">
        <f>IFERROR(INDEX(Sheet1!F:F,MATCH(ROWS($1:1842),$M:$M,0)),"")</f>
        <v>failed</v>
      </c>
      <c r="E1843">
        <f>IFERROR(INDEX(Sheet1!L:L,MATCH(ROWS($1:1842),$M:$M,0)),"")</f>
        <v>0</v>
      </c>
      <c r="L1843">
        <f>IF(ISNA(MATCH(Sheet1!F1843,{"successful"},0)),"-",MAX(Sheet6!L$1:L1842)+1)</f>
        <v>824</v>
      </c>
      <c r="M1843" t="str">
        <f>IF(ISNA(MATCH(Sheet1!F1843,{"failed","canceled"},0)),"-",MAX(Sheet6!M$1:M1842)+1)</f>
        <v>-</v>
      </c>
    </row>
    <row r="1844" spans="1:13" ht="16" x14ac:dyDescent="0.2">
      <c r="A1844" s="16" t="str">
        <f>IFERROR(INDEX(Sheet1!F:F,MATCH(ROWS($1:1843),$L:$L,0)),"")</f>
        <v>successful</v>
      </c>
      <c r="B1844" s="15">
        <f>IFERROR(INDEX(Sheet1!L:L,MATCH(ROWS($1:1843),$L:$L,0)),"")</f>
        <v>14</v>
      </c>
      <c r="D1844" s="17" t="str">
        <f>IFERROR(INDEX(Sheet1!F:F,MATCH(ROWS($1:1843),$M:$M,0)),"")</f>
        <v>failed</v>
      </c>
      <c r="E1844">
        <f>IFERROR(INDEX(Sheet1!L:L,MATCH(ROWS($1:1843),$M:$M,0)),"")</f>
        <v>6</v>
      </c>
      <c r="L1844">
        <f>IF(ISNA(MATCH(Sheet1!F1844,{"successful"},0)),"-",MAX(Sheet6!L$1:L1843)+1)</f>
        <v>825</v>
      </c>
      <c r="M1844" t="str">
        <f>IF(ISNA(MATCH(Sheet1!F1844,{"failed","canceled"},0)),"-",MAX(Sheet6!M$1:M1843)+1)</f>
        <v>-</v>
      </c>
    </row>
    <row r="1845" spans="1:13" ht="16" x14ac:dyDescent="0.2">
      <c r="A1845" s="16" t="str">
        <f>IFERROR(INDEX(Sheet1!F:F,MATCH(ROWS($1:1844),$L:$L,0)),"")</f>
        <v>successful</v>
      </c>
      <c r="B1845" s="15">
        <f>IFERROR(INDEX(Sheet1!L:L,MATCH(ROWS($1:1844),$L:$L,0)),"")</f>
        <v>18</v>
      </c>
      <c r="D1845" s="17" t="str">
        <f>IFERROR(INDEX(Sheet1!F:F,MATCH(ROWS($1:1844),$M:$M,0)),"")</f>
        <v>failed</v>
      </c>
      <c r="E1845">
        <f>IFERROR(INDEX(Sheet1!L:L,MATCH(ROWS($1:1844),$M:$M,0)),"")</f>
        <v>0</v>
      </c>
      <c r="L1845">
        <f>IF(ISNA(MATCH(Sheet1!F1845,{"successful"},0)),"-",MAX(Sheet6!L$1:L1844)+1)</f>
        <v>826</v>
      </c>
      <c r="M1845" t="str">
        <f>IF(ISNA(MATCH(Sheet1!F1845,{"failed","canceled"},0)),"-",MAX(Sheet6!M$1:M1844)+1)</f>
        <v>-</v>
      </c>
    </row>
    <row r="1846" spans="1:13" ht="16" x14ac:dyDescent="0.2">
      <c r="A1846" s="16" t="str">
        <f>IFERROR(INDEX(Sheet1!F:F,MATCH(ROWS($1:1845),$L:$L,0)),"")</f>
        <v>successful</v>
      </c>
      <c r="B1846" s="15">
        <f>IFERROR(INDEX(Sheet1!L:L,MATCH(ROWS($1:1845),$L:$L,0)),"")</f>
        <v>82</v>
      </c>
      <c r="D1846" s="17" t="str">
        <f>IFERROR(INDEX(Sheet1!F:F,MATCH(ROWS($1:1845),$M:$M,0)),"")</f>
        <v>failed</v>
      </c>
      <c r="E1846">
        <f>IFERROR(INDEX(Sheet1!L:L,MATCH(ROWS($1:1845),$M:$M,0)),"")</f>
        <v>1</v>
      </c>
      <c r="L1846">
        <f>IF(ISNA(MATCH(Sheet1!F1846,{"successful"},0)),"-",MAX(Sheet6!L$1:L1845)+1)</f>
        <v>827</v>
      </c>
      <c r="M1846" t="str">
        <f>IF(ISNA(MATCH(Sheet1!F1846,{"failed","canceled"},0)),"-",MAX(Sheet6!M$1:M1845)+1)</f>
        <v>-</v>
      </c>
    </row>
    <row r="1847" spans="1:13" ht="16" x14ac:dyDescent="0.2">
      <c r="A1847" s="16" t="str">
        <f>IFERROR(INDEX(Sheet1!F:F,MATCH(ROWS($1:1846),$L:$L,0)),"")</f>
        <v>successful</v>
      </c>
      <c r="B1847" s="15">
        <f>IFERROR(INDEX(Sheet1!L:L,MATCH(ROWS($1:1846),$L:$L,0)),"")</f>
        <v>43</v>
      </c>
      <c r="D1847" s="17" t="str">
        <f>IFERROR(INDEX(Sheet1!F:F,MATCH(ROWS($1:1846),$M:$M,0)),"")</f>
        <v>failed</v>
      </c>
      <c r="E1847">
        <f>IFERROR(INDEX(Sheet1!L:L,MATCH(ROWS($1:1846),$M:$M,0)),"")</f>
        <v>0</v>
      </c>
      <c r="L1847">
        <f>IF(ISNA(MATCH(Sheet1!F1847,{"successful"},0)),"-",MAX(Sheet6!L$1:L1846)+1)</f>
        <v>828</v>
      </c>
      <c r="M1847" t="str">
        <f>IF(ISNA(MATCH(Sheet1!F1847,{"failed","canceled"},0)),"-",MAX(Sheet6!M$1:M1846)+1)</f>
        <v>-</v>
      </c>
    </row>
    <row r="1848" spans="1:13" ht="16" x14ac:dyDescent="0.2">
      <c r="A1848" s="16" t="str">
        <f>IFERROR(INDEX(Sheet1!F:F,MATCH(ROWS($1:1847),$L:$L,0)),"")</f>
        <v>successful</v>
      </c>
      <c r="B1848" s="15">
        <f>IFERROR(INDEX(Sheet1!L:L,MATCH(ROWS($1:1847),$L:$L,0)),"")</f>
        <v>8</v>
      </c>
      <c r="D1848" s="17" t="str">
        <f>IFERROR(INDEX(Sheet1!F:F,MATCH(ROWS($1:1847),$M:$M,0)),"")</f>
        <v>failed</v>
      </c>
      <c r="E1848">
        <f>IFERROR(INDEX(Sheet1!L:L,MATCH(ROWS($1:1847),$M:$M,0)),"")</f>
        <v>12</v>
      </c>
      <c r="L1848">
        <f>IF(ISNA(MATCH(Sheet1!F1848,{"successful"},0)),"-",MAX(Sheet6!L$1:L1847)+1)</f>
        <v>829</v>
      </c>
      <c r="M1848" t="str">
        <f>IF(ISNA(MATCH(Sheet1!F1848,{"failed","canceled"},0)),"-",MAX(Sheet6!M$1:M1847)+1)</f>
        <v>-</v>
      </c>
    </row>
    <row r="1849" spans="1:13" ht="16" x14ac:dyDescent="0.2">
      <c r="A1849" s="16" t="str">
        <f>IFERROR(INDEX(Sheet1!F:F,MATCH(ROWS($1:1848),$L:$L,0)),"")</f>
        <v>successful</v>
      </c>
      <c r="B1849" s="15">
        <f>IFERROR(INDEX(Sheet1!L:L,MATCH(ROWS($1:1848),$L:$L,0)),"")</f>
        <v>45</v>
      </c>
      <c r="D1849" s="17" t="str">
        <f>IFERROR(INDEX(Sheet1!F:F,MATCH(ROWS($1:1848),$M:$M,0)),"")</f>
        <v>failed</v>
      </c>
      <c r="E1849">
        <f>IFERROR(INDEX(Sheet1!L:L,MATCH(ROWS($1:1848),$M:$M,0)),"")</f>
        <v>2</v>
      </c>
      <c r="L1849">
        <f>IF(ISNA(MATCH(Sheet1!F1849,{"successful"},0)),"-",MAX(Sheet6!L$1:L1848)+1)</f>
        <v>830</v>
      </c>
      <c r="M1849" t="str">
        <f>IF(ISNA(MATCH(Sheet1!F1849,{"failed","canceled"},0)),"-",MAX(Sheet6!M$1:M1848)+1)</f>
        <v>-</v>
      </c>
    </row>
    <row r="1850" spans="1:13" ht="16" x14ac:dyDescent="0.2">
      <c r="A1850" s="16" t="str">
        <f>IFERROR(INDEX(Sheet1!F:F,MATCH(ROWS($1:1849),$L:$L,0)),"")</f>
        <v>successful</v>
      </c>
      <c r="B1850" s="15">
        <f>IFERROR(INDEX(Sheet1!L:L,MATCH(ROWS($1:1849),$L:$L,0)),"")</f>
        <v>20</v>
      </c>
      <c r="D1850" s="17" t="str">
        <f>IFERROR(INDEX(Sheet1!F:F,MATCH(ROWS($1:1849),$M:$M,0)),"")</f>
        <v>failed</v>
      </c>
      <c r="E1850">
        <f>IFERROR(INDEX(Sheet1!L:L,MATCH(ROWS($1:1849),$M:$M,0)),"")</f>
        <v>6</v>
      </c>
      <c r="L1850">
        <f>IF(ISNA(MATCH(Sheet1!F1850,{"successful"},0)),"-",MAX(Sheet6!L$1:L1849)+1)</f>
        <v>831</v>
      </c>
      <c r="M1850" t="str">
        <f>IF(ISNA(MATCH(Sheet1!F1850,{"failed","canceled"},0)),"-",MAX(Sheet6!M$1:M1849)+1)</f>
        <v>-</v>
      </c>
    </row>
    <row r="1851" spans="1:13" ht="16" x14ac:dyDescent="0.2">
      <c r="A1851" s="16" t="str">
        <f>IFERROR(INDEX(Sheet1!F:F,MATCH(ROWS($1:1850),$L:$L,0)),"")</f>
        <v>successful</v>
      </c>
      <c r="B1851" s="15">
        <f>IFERROR(INDEX(Sheet1!L:L,MATCH(ROWS($1:1850),$L:$L,0)),"")</f>
        <v>31</v>
      </c>
      <c r="D1851" s="17" t="str">
        <f>IFERROR(INDEX(Sheet1!F:F,MATCH(ROWS($1:1850),$M:$M,0)),"")</f>
        <v>failed</v>
      </c>
      <c r="E1851">
        <f>IFERROR(INDEX(Sheet1!L:L,MATCH(ROWS($1:1850),$M:$M,0)),"")</f>
        <v>1</v>
      </c>
      <c r="L1851">
        <f>IF(ISNA(MATCH(Sheet1!F1851,{"successful"},0)),"-",MAX(Sheet6!L$1:L1850)+1)</f>
        <v>832</v>
      </c>
      <c r="M1851" t="str">
        <f>IF(ISNA(MATCH(Sheet1!F1851,{"failed","canceled"},0)),"-",MAX(Sheet6!M$1:M1850)+1)</f>
        <v>-</v>
      </c>
    </row>
    <row r="1852" spans="1:13" ht="16" x14ac:dyDescent="0.2">
      <c r="A1852" s="16" t="str">
        <f>IFERROR(INDEX(Sheet1!F:F,MATCH(ROWS($1:1851),$L:$L,0)),"")</f>
        <v>successful</v>
      </c>
      <c r="B1852" s="15">
        <f>IFERROR(INDEX(Sheet1!L:L,MATCH(ROWS($1:1851),$L:$L,0)),"")</f>
        <v>25</v>
      </c>
      <c r="D1852" s="17" t="str">
        <f>IFERROR(INDEX(Sheet1!F:F,MATCH(ROWS($1:1851),$M:$M,0)),"")</f>
        <v>failed</v>
      </c>
      <c r="E1852">
        <f>IFERROR(INDEX(Sheet1!L:L,MATCH(ROWS($1:1851),$M:$M,0)),"")</f>
        <v>1</v>
      </c>
      <c r="L1852">
        <f>IF(ISNA(MATCH(Sheet1!F1852,{"successful"},0)),"-",MAX(Sheet6!L$1:L1851)+1)</f>
        <v>833</v>
      </c>
      <c r="M1852" t="str">
        <f>IF(ISNA(MATCH(Sheet1!F1852,{"failed","canceled"},0)),"-",MAX(Sheet6!M$1:M1851)+1)</f>
        <v>-</v>
      </c>
    </row>
    <row r="1853" spans="1:13" ht="16" x14ac:dyDescent="0.2">
      <c r="A1853" s="16" t="str">
        <f>IFERROR(INDEX(Sheet1!F:F,MATCH(ROWS($1:1852),$L:$L,0)),"")</f>
        <v>successful</v>
      </c>
      <c r="B1853" s="15">
        <f>IFERROR(INDEX(Sheet1!L:L,MATCH(ROWS($1:1852),$L:$L,0)),"")</f>
        <v>14</v>
      </c>
      <c r="D1853" s="17" t="str">
        <f>IFERROR(INDEX(Sheet1!F:F,MATCH(ROWS($1:1852),$M:$M,0)),"")</f>
        <v>failed</v>
      </c>
      <c r="E1853">
        <f>IFERROR(INDEX(Sheet1!L:L,MATCH(ROWS($1:1852),$M:$M,0)),"")</f>
        <v>5</v>
      </c>
      <c r="L1853">
        <f>IF(ISNA(MATCH(Sheet1!F1853,{"successful"},0)),"-",MAX(Sheet6!L$1:L1852)+1)</f>
        <v>834</v>
      </c>
      <c r="M1853" t="str">
        <f>IF(ISNA(MATCH(Sheet1!F1853,{"failed","canceled"},0)),"-",MAX(Sheet6!M$1:M1852)+1)</f>
        <v>-</v>
      </c>
    </row>
    <row r="1854" spans="1:13" ht="16" x14ac:dyDescent="0.2">
      <c r="A1854" s="16" t="str">
        <f>IFERROR(INDEX(Sheet1!F:F,MATCH(ROWS($1:1853),$L:$L,0)),"")</f>
        <v>successful</v>
      </c>
      <c r="B1854" s="15">
        <f>IFERROR(INDEX(Sheet1!L:L,MATCH(ROWS($1:1853),$L:$L,0)),"")</f>
        <v>45</v>
      </c>
      <c r="D1854" s="17" t="str">
        <f>IFERROR(INDEX(Sheet1!F:F,MATCH(ROWS($1:1853),$M:$M,0)),"")</f>
        <v>failed</v>
      </c>
      <c r="E1854">
        <f>IFERROR(INDEX(Sheet1!L:L,MATCH(ROWS($1:1853),$M:$M,0)),"")</f>
        <v>0</v>
      </c>
      <c r="L1854">
        <f>IF(ISNA(MATCH(Sheet1!F1854,{"successful"},0)),"-",MAX(Sheet6!L$1:L1853)+1)</f>
        <v>835</v>
      </c>
      <c r="M1854" t="str">
        <f>IF(ISNA(MATCH(Sheet1!F1854,{"failed","canceled"},0)),"-",MAX(Sheet6!M$1:M1853)+1)</f>
        <v>-</v>
      </c>
    </row>
    <row r="1855" spans="1:13" ht="16" x14ac:dyDescent="0.2">
      <c r="A1855" s="16" t="str">
        <f>IFERROR(INDEX(Sheet1!F:F,MATCH(ROWS($1:1854),$L:$L,0)),"")</f>
        <v>successful</v>
      </c>
      <c r="B1855" s="15">
        <f>IFERROR(INDEX(Sheet1!L:L,MATCH(ROWS($1:1854),$L:$L,0)),"")</f>
        <v>20</v>
      </c>
      <c r="D1855" s="17" t="str">
        <f>IFERROR(INDEX(Sheet1!F:F,MATCH(ROWS($1:1854),$M:$M,0)),"")</f>
        <v>failed</v>
      </c>
      <c r="E1855">
        <f>IFERROR(INDEX(Sheet1!L:L,MATCH(ROWS($1:1854),$M:$M,0)),"")</f>
        <v>3</v>
      </c>
      <c r="L1855">
        <f>IF(ISNA(MATCH(Sheet1!F1855,{"successful"},0)),"-",MAX(Sheet6!L$1:L1854)+1)</f>
        <v>836</v>
      </c>
      <c r="M1855" t="str">
        <f>IF(ISNA(MATCH(Sheet1!F1855,{"failed","canceled"},0)),"-",MAX(Sheet6!M$1:M1854)+1)</f>
        <v>-</v>
      </c>
    </row>
    <row r="1856" spans="1:13" ht="16" x14ac:dyDescent="0.2">
      <c r="A1856" s="16" t="str">
        <f>IFERROR(INDEX(Sheet1!F:F,MATCH(ROWS($1:1855),$L:$L,0)),"")</f>
        <v>successful</v>
      </c>
      <c r="B1856" s="15">
        <f>IFERROR(INDEX(Sheet1!L:L,MATCH(ROWS($1:1855),$L:$L,0)),"")</f>
        <v>39</v>
      </c>
      <c r="D1856" s="17" t="str">
        <f>IFERROR(INDEX(Sheet1!F:F,MATCH(ROWS($1:1855),$M:$M,0)),"")</f>
        <v>failed</v>
      </c>
      <c r="E1856">
        <f>IFERROR(INDEX(Sheet1!L:L,MATCH(ROWS($1:1855),$M:$M,0)),"")</f>
        <v>8</v>
      </c>
      <c r="L1856">
        <f>IF(ISNA(MATCH(Sheet1!F1856,{"successful"},0)),"-",MAX(Sheet6!L$1:L1855)+1)</f>
        <v>837</v>
      </c>
      <c r="M1856" t="str">
        <f>IF(ISNA(MATCH(Sheet1!F1856,{"failed","canceled"},0)),"-",MAX(Sheet6!M$1:M1855)+1)</f>
        <v>-</v>
      </c>
    </row>
    <row r="1857" spans="1:13" ht="16" x14ac:dyDescent="0.2">
      <c r="A1857" s="16" t="str">
        <f>IFERROR(INDEX(Sheet1!F:F,MATCH(ROWS($1:1856),$L:$L,0)),"")</f>
        <v>successful</v>
      </c>
      <c r="B1857" s="15">
        <f>IFERROR(INDEX(Sheet1!L:L,MATCH(ROWS($1:1856),$L:$L,0)),"")</f>
        <v>16</v>
      </c>
      <c r="D1857" s="17" t="str">
        <f>IFERROR(INDEX(Sheet1!F:F,MATCH(ROWS($1:1856),$M:$M,0)),"")</f>
        <v>failed</v>
      </c>
      <c r="E1857">
        <f>IFERROR(INDEX(Sheet1!L:L,MATCH(ROWS($1:1856),$M:$M,0)),"")</f>
        <v>3</v>
      </c>
      <c r="L1857">
        <f>IF(ISNA(MATCH(Sheet1!F1857,{"successful"},0)),"-",MAX(Sheet6!L$1:L1856)+1)</f>
        <v>838</v>
      </c>
      <c r="M1857" t="str">
        <f>IF(ISNA(MATCH(Sheet1!F1857,{"failed","canceled"},0)),"-",MAX(Sheet6!M$1:M1856)+1)</f>
        <v>-</v>
      </c>
    </row>
    <row r="1858" spans="1:13" ht="16" x14ac:dyDescent="0.2">
      <c r="A1858" s="16" t="str">
        <f>IFERROR(INDEX(Sheet1!F:F,MATCH(ROWS($1:1857),$L:$L,0)),"")</f>
        <v>successful</v>
      </c>
      <c r="B1858" s="15">
        <f>IFERROR(INDEX(Sheet1!L:L,MATCH(ROWS($1:1857),$L:$L,0)),"")</f>
        <v>37</v>
      </c>
      <c r="D1858" s="17" t="str">
        <f>IFERROR(INDEX(Sheet1!F:F,MATCH(ROWS($1:1857),$M:$M,0)),"")</f>
        <v>failed</v>
      </c>
      <c r="E1858">
        <f>IFERROR(INDEX(Sheet1!L:L,MATCH(ROWS($1:1857),$M:$M,0)),"")</f>
        <v>8</v>
      </c>
      <c r="L1858">
        <f>IF(ISNA(MATCH(Sheet1!F1858,{"successful"},0)),"-",MAX(Sheet6!L$1:L1857)+1)</f>
        <v>839</v>
      </c>
      <c r="M1858" t="str">
        <f>IF(ISNA(MATCH(Sheet1!F1858,{"failed","canceled"},0)),"-",MAX(Sheet6!M$1:M1857)+1)</f>
        <v>-</v>
      </c>
    </row>
    <row r="1859" spans="1:13" ht="16" x14ac:dyDescent="0.2">
      <c r="A1859" s="16" t="str">
        <f>IFERROR(INDEX(Sheet1!F:F,MATCH(ROWS($1:1858),$L:$L,0)),"")</f>
        <v>successful</v>
      </c>
      <c r="B1859" s="15">
        <f>IFERROR(INDEX(Sheet1!L:L,MATCH(ROWS($1:1858),$L:$L,0)),"")</f>
        <v>14</v>
      </c>
      <c r="D1859" s="17" t="str">
        <f>IFERROR(INDEX(Sheet1!F:F,MATCH(ROWS($1:1858),$M:$M,0)),"")</f>
        <v>failed</v>
      </c>
      <c r="E1859">
        <f>IFERROR(INDEX(Sheet1!L:L,MATCH(ROWS($1:1858),$M:$M,0)),"")</f>
        <v>1</v>
      </c>
      <c r="L1859">
        <f>IF(ISNA(MATCH(Sheet1!F1859,{"successful"},0)),"-",MAX(Sheet6!L$1:L1858)+1)</f>
        <v>840</v>
      </c>
      <c r="M1859" t="str">
        <f>IF(ISNA(MATCH(Sheet1!F1859,{"failed","canceled"},0)),"-",MAX(Sheet6!M$1:M1858)+1)</f>
        <v>-</v>
      </c>
    </row>
    <row r="1860" spans="1:13" ht="16" x14ac:dyDescent="0.2">
      <c r="A1860" s="16" t="str">
        <f>IFERROR(INDEX(Sheet1!F:F,MATCH(ROWS($1:1859),$L:$L,0)),"")</f>
        <v>successful</v>
      </c>
      <c r="B1860" s="15">
        <f>IFERROR(INDEX(Sheet1!L:L,MATCH(ROWS($1:1859),$L:$L,0)),"")</f>
        <v>21</v>
      </c>
      <c r="D1860" s="17" t="str">
        <f>IFERROR(INDEX(Sheet1!F:F,MATCH(ROWS($1:1859),$M:$M,0)),"")</f>
        <v>failed</v>
      </c>
      <c r="E1860">
        <f>IFERROR(INDEX(Sheet1!L:L,MATCH(ROWS($1:1859),$M:$M,0)),"")</f>
        <v>4</v>
      </c>
      <c r="L1860">
        <f>IF(ISNA(MATCH(Sheet1!F1860,{"successful"},0)),"-",MAX(Sheet6!L$1:L1859)+1)</f>
        <v>841</v>
      </c>
      <c r="M1860" t="str">
        <f>IF(ISNA(MATCH(Sheet1!F1860,{"failed","canceled"},0)),"-",MAX(Sheet6!M$1:M1859)+1)</f>
        <v>-</v>
      </c>
    </row>
    <row r="1861" spans="1:13" ht="16" x14ac:dyDescent="0.2">
      <c r="A1861" s="16" t="str">
        <f>IFERROR(INDEX(Sheet1!F:F,MATCH(ROWS($1:1860),$L:$L,0)),"")</f>
        <v>successful</v>
      </c>
      <c r="B1861" s="15">
        <f>IFERROR(INDEX(Sheet1!L:L,MATCH(ROWS($1:1860),$L:$L,0)),"")</f>
        <v>69</v>
      </c>
      <c r="D1861" s="17" t="str">
        <f>IFERROR(INDEX(Sheet1!F:F,MATCH(ROWS($1:1860),$M:$M,0)),"")</f>
        <v>failed</v>
      </c>
      <c r="E1861">
        <f>IFERROR(INDEX(Sheet1!L:L,MATCH(ROWS($1:1860),$M:$M,0)),"")</f>
        <v>8</v>
      </c>
      <c r="L1861">
        <f>IF(ISNA(MATCH(Sheet1!F1861,{"successful"},0)),"-",MAX(Sheet6!L$1:L1860)+1)</f>
        <v>842</v>
      </c>
      <c r="M1861" t="str">
        <f>IF(ISNA(MATCH(Sheet1!F1861,{"failed","canceled"},0)),"-",MAX(Sheet6!M$1:M1860)+1)</f>
        <v>-</v>
      </c>
    </row>
    <row r="1862" spans="1:13" ht="16" x14ac:dyDescent="0.2">
      <c r="A1862" s="16" t="str">
        <f>IFERROR(INDEX(Sheet1!F:F,MATCH(ROWS($1:1861),$L:$L,0)),"")</f>
        <v>successful</v>
      </c>
      <c r="B1862" s="15">
        <f>IFERROR(INDEX(Sheet1!L:L,MATCH(ROWS($1:1861),$L:$L,0)),"")</f>
        <v>16</v>
      </c>
      <c r="D1862" s="17" t="str">
        <f>IFERROR(INDEX(Sheet1!F:F,MATCH(ROWS($1:1861),$M:$M,0)),"")</f>
        <v>failed</v>
      </c>
      <c r="E1862">
        <f>IFERROR(INDEX(Sheet1!L:L,MATCH(ROWS($1:1861),$M:$M,0)),"")</f>
        <v>1</v>
      </c>
      <c r="L1862">
        <f>IF(ISNA(MATCH(Sheet1!F1862,{"successful"},0)),"-",MAX(Sheet6!L$1:L1861)+1)</f>
        <v>843</v>
      </c>
      <c r="M1862" t="str">
        <f>IF(ISNA(MATCH(Sheet1!F1862,{"failed","canceled"},0)),"-",MAX(Sheet6!M$1:M1861)+1)</f>
        <v>-</v>
      </c>
    </row>
    <row r="1863" spans="1:13" ht="16" x14ac:dyDescent="0.2">
      <c r="A1863" s="16" t="str">
        <f>IFERROR(INDEX(Sheet1!F:F,MATCH(ROWS($1:1862),$L:$L,0)),"")</f>
        <v>successful</v>
      </c>
      <c r="B1863" s="15">
        <f>IFERROR(INDEX(Sheet1!L:L,MATCH(ROWS($1:1862),$L:$L,0)),"")</f>
        <v>55</v>
      </c>
      <c r="D1863" s="17" t="str">
        <f>IFERROR(INDEX(Sheet1!F:F,MATCH(ROWS($1:1862),$M:$M,0)),"")</f>
        <v>failed</v>
      </c>
      <c r="E1863">
        <f>IFERROR(INDEX(Sheet1!L:L,MATCH(ROWS($1:1862),$M:$M,0)),"")</f>
        <v>5</v>
      </c>
      <c r="L1863" t="str">
        <f>IF(ISNA(MATCH(Sheet1!F1863,{"successful"},0)),"-",MAX(Sheet6!L$1:L1862)+1)</f>
        <v>-</v>
      </c>
      <c r="M1863">
        <f>IF(ISNA(MATCH(Sheet1!F1863,{"failed","canceled"},0)),"-",MAX(Sheet6!M$1:M1862)+1)</f>
        <v>999</v>
      </c>
    </row>
    <row r="1864" spans="1:13" ht="16" x14ac:dyDescent="0.2">
      <c r="A1864" s="16" t="str">
        <f>IFERROR(INDEX(Sheet1!F:F,MATCH(ROWS($1:1863),$L:$L,0)),"")</f>
        <v>successful</v>
      </c>
      <c r="B1864" s="15">
        <f>IFERROR(INDEX(Sheet1!L:L,MATCH(ROWS($1:1863),$L:$L,0)),"")</f>
        <v>27</v>
      </c>
      <c r="D1864" s="17" t="str">
        <f>IFERROR(INDEX(Sheet1!F:F,MATCH(ROWS($1:1863),$M:$M,0)),"")</f>
        <v>failed</v>
      </c>
      <c r="E1864">
        <f>IFERROR(INDEX(Sheet1!L:L,MATCH(ROWS($1:1863),$M:$M,0)),"")</f>
        <v>0</v>
      </c>
      <c r="L1864" t="str">
        <f>IF(ISNA(MATCH(Sheet1!F1864,{"successful"},0)),"-",MAX(Sheet6!L$1:L1863)+1)</f>
        <v>-</v>
      </c>
      <c r="M1864">
        <f>IF(ISNA(MATCH(Sheet1!F1864,{"failed","canceled"},0)),"-",MAX(Sheet6!M$1:M1863)+1)</f>
        <v>1000</v>
      </c>
    </row>
    <row r="1865" spans="1:13" ht="16" x14ac:dyDescent="0.2">
      <c r="A1865" s="16" t="str">
        <f>IFERROR(INDEX(Sheet1!F:F,MATCH(ROWS($1:1864),$L:$L,0)),"")</f>
        <v>successful</v>
      </c>
      <c r="B1865" s="15">
        <f>IFERROR(INDEX(Sheet1!L:L,MATCH(ROWS($1:1864),$L:$L,0)),"")</f>
        <v>36</v>
      </c>
      <c r="D1865" s="17" t="str">
        <f>IFERROR(INDEX(Sheet1!F:F,MATCH(ROWS($1:1864),$M:$M,0)),"")</f>
        <v>failed</v>
      </c>
      <c r="E1865">
        <f>IFERROR(INDEX(Sheet1!L:L,MATCH(ROWS($1:1864),$M:$M,0)),"")</f>
        <v>0</v>
      </c>
      <c r="L1865" t="str">
        <f>IF(ISNA(MATCH(Sheet1!F1865,{"successful"},0)),"-",MAX(Sheet6!L$1:L1864)+1)</f>
        <v>-</v>
      </c>
      <c r="M1865">
        <f>IF(ISNA(MATCH(Sheet1!F1865,{"failed","canceled"},0)),"-",MAX(Sheet6!M$1:M1864)+1)</f>
        <v>1001</v>
      </c>
    </row>
    <row r="1866" spans="1:13" ht="16" x14ac:dyDescent="0.2">
      <c r="A1866" s="16" t="str">
        <f>IFERROR(INDEX(Sheet1!F:F,MATCH(ROWS($1:1865),$L:$L,0)),"")</f>
        <v>successful</v>
      </c>
      <c r="B1866" s="15">
        <f>IFERROR(INDEX(Sheet1!L:L,MATCH(ROWS($1:1865),$L:$L,0)),"")</f>
        <v>19</v>
      </c>
      <c r="D1866" s="17" t="str">
        <f>IFERROR(INDEX(Sheet1!F:F,MATCH(ROWS($1:1865),$M:$M,0)),"")</f>
        <v>failed</v>
      </c>
      <c r="E1866">
        <f>IFERROR(INDEX(Sheet1!L:L,MATCH(ROWS($1:1865),$M:$M,0)),"")</f>
        <v>1</v>
      </c>
      <c r="L1866" t="str">
        <f>IF(ISNA(MATCH(Sheet1!F1866,{"successful"},0)),"-",MAX(Sheet6!L$1:L1865)+1)</f>
        <v>-</v>
      </c>
      <c r="M1866">
        <f>IF(ISNA(MATCH(Sheet1!F1866,{"failed","canceled"},0)),"-",MAX(Sheet6!M$1:M1865)+1)</f>
        <v>1002</v>
      </c>
    </row>
    <row r="1867" spans="1:13" ht="16" x14ac:dyDescent="0.2">
      <c r="A1867" s="16" t="str">
        <f>IFERROR(INDEX(Sheet1!F:F,MATCH(ROWS($1:1866),$L:$L,0)),"")</f>
        <v>successful</v>
      </c>
      <c r="B1867" s="15">
        <f>IFERROR(INDEX(Sheet1!L:L,MATCH(ROWS($1:1866),$L:$L,0)),"")</f>
        <v>12</v>
      </c>
      <c r="D1867" s="17" t="str">
        <f>IFERROR(INDEX(Sheet1!F:F,MATCH(ROWS($1:1866),$M:$M,0)),"")</f>
        <v>failed</v>
      </c>
      <c r="E1867">
        <f>IFERROR(INDEX(Sheet1!L:L,MATCH(ROWS($1:1866),$M:$M,0)),"")</f>
        <v>0</v>
      </c>
      <c r="L1867" t="str">
        <f>IF(ISNA(MATCH(Sheet1!F1867,{"successful"},0)),"-",MAX(Sheet6!L$1:L1866)+1)</f>
        <v>-</v>
      </c>
      <c r="M1867">
        <f>IF(ISNA(MATCH(Sheet1!F1867,{"failed","canceled"},0)),"-",MAX(Sheet6!M$1:M1866)+1)</f>
        <v>1003</v>
      </c>
    </row>
    <row r="1868" spans="1:13" ht="16" x14ac:dyDescent="0.2">
      <c r="A1868" s="16" t="str">
        <f>IFERROR(INDEX(Sheet1!F:F,MATCH(ROWS($1:1867),$L:$L,0)),"")</f>
        <v>successful</v>
      </c>
      <c r="B1868" s="15">
        <f>IFERROR(INDEX(Sheet1!L:L,MATCH(ROWS($1:1867),$L:$L,0)),"")</f>
        <v>17</v>
      </c>
      <c r="D1868" s="17" t="str">
        <f>IFERROR(INDEX(Sheet1!F:F,MATCH(ROWS($1:1867),$M:$M,0)),"")</f>
        <v>failed</v>
      </c>
      <c r="E1868">
        <f>IFERROR(INDEX(Sheet1!L:L,MATCH(ROWS($1:1867),$M:$M,0)),"")</f>
        <v>0</v>
      </c>
      <c r="L1868" t="str">
        <f>IF(ISNA(MATCH(Sheet1!F1868,{"successful"},0)),"-",MAX(Sheet6!L$1:L1867)+1)</f>
        <v>-</v>
      </c>
      <c r="M1868">
        <f>IF(ISNA(MATCH(Sheet1!F1868,{"failed","canceled"},0)),"-",MAX(Sheet6!M$1:M1867)+1)</f>
        <v>1004</v>
      </c>
    </row>
    <row r="1869" spans="1:13" ht="16" x14ac:dyDescent="0.2">
      <c r="A1869" s="16" t="str">
        <f>IFERROR(INDEX(Sheet1!F:F,MATCH(ROWS($1:1868),$L:$L,0)),"")</f>
        <v>successful</v>
      </c>
      <c r="B1869" s="15">
        <f>IFERROR(INDEX(Sheet1!L:L,MATCH(ROWS($1:1868),$L:$L,0)),"")</f>
        <v>114</v>
      </c>
      <c r="D1869" s="17" t="str">
        <f>IFERROR(INDEX(Sheet1!F:F,MATCH(ROWS($1:1868),$M:$M,0)),"")</f>
        <v>failed</v>
      </c>
      <c r="E1869">
        <f>IFERROR(INDEX(Sheet1!L:L,MATCH(ROWS($1:1868),$M:$M,0)),"")</f>
        <v>6</v>
      </c>
      <c r="L1869" t="str">
        <f>IF(ISNA(MATCH(Sheet1!F1869,{"successful"},0)),"-",MAX(Sheet6!L$1:L1868)+1)</f>
        <v>-</v>
      </c>
      <c r="M1869">
        <f>IF(ISNA(MATCH(Sheet1!F1869,{"failed","canceled"},0)),"-",MAX(Sheet6!M$1:M1868)+1)</f>
        <v>1005</v>
      </c>
    </row>
    <row r="1870" spans="1:13" ht="16" x14ac:dyDescent="0.2">
      <c r="A1870" s="16" t="str">
        <f>IFERROR(INDEX(Sheet1!F:F,MATCH(ROWS($1:1869),$L:$L,0)),"")</f>
        <v>successful</v>
      </c>
      <c r="B1870" s="15">
        <f>IFERROR(INDEX(Sheet1!L:L,MATCH(ROWS($1:1869),$L:$L,0)),"")</f>
        <v>93</v>
      </c>
      <c r="D1870" s="17" t="str">
        <f>IFERROR(INDEX(Sheet1!F:F,MATCH(ROWS($1:1869),$M:$M,0)),"")</f>
        <v>failed</v>
      </c>
      <c r="E1870">
        <f>IFERROR(INDEX(Sheet1!L:L,MATCH(ROWS($1:1869),$M:$M,0)),"")</f>
        <v>6</v>
      </c>
      <c r="L1870" t="str">
        <f>IF(ISNA(MATCH(Sheet1!F1870,{"successful"},0)),"-",MAX(Sheet6!L$1:L1869)+1)</f>
        <v>-</v>
      </c>
      <c r="M1870">
        <f>IF(ISNA(MATCH(Sheet1!F1870,{"failed","canceled"},0)),"-",MAX(Sheet6!M$1:M1869)+1)</f>
        <v>1006</v>
      </c>
    </row>
    <row r="1871" spans="1:13" ht="16" x14ac:dyDescent="0.2">
      <c r="A1871" s="16" t="str">
        <f>IFERROR(INDEX(Sheet1!F:F,MATCH(ROWS($1:1870),$L:$L,0)),"")</f>
        <v>successful</v>
      </c>
      <c r="B1871" s="15">
        <f>IFERROR(INDEX(Sheet1!L:L,MATCH(ROWS($1:1870),$L:$L,0)),"")</f>
        <v>36</v>
      </c>
      <c r="D1871" s="17" t="str">
        <f>IFERROR(INDEX(Sheet1!F:F,MATCH(ROWS($1:1870),$M:$M,0)),"")</f>
        <v>failed</v>
      </c>
      <c r="E1871">
        <f>IFERROR(INDEX(Sheet1!L:L,MATCH(ROWS($1:1870),$M:$M,0)),"")</f>
        <v>14</v>
      </c>
      <c r="L1871" t="str">
        <f>IF(ISNA(MATCH(Sheet1!F1871,{"successful"},0)),"-",MAX(Sheet6!L$1:L1870)+1)</f>
        <v>-</v>
      </c>
      <c r="M1871">
        <f>IF(ISNA(MATCH(Sheet1!F1871,{"failed","canceled"},0)),"-",MAX(Sheet6!M$1:M1870)+1)</f>
        <v>1007</v>
      </c>
    </row>
    <row r="1872" spans="1:13" ht="16" x14ac:dyDescent="0.2">
      <c r="A1872" s="16" t="str">
        <f>IFERROR(INDEX(Sheet1!F:F,MATCH(ROWS($1:1871),$L:$L,0)),"")</f>
        <v>successful</v>
      </c>
      <c r="B1872" s="15">
        <f>IFERROR(INDEX(Sheet1!L:L,MATCH(ROWS($1:1871),$L:$L,0)),"")</f>
        <v>61</v>
      </c>
      <c r="D1872" s="17" t="str">
        <f>IFERROR(INDEX(Sheet1!F:F,MATCH(ROWS($1:1871),$M:$M,0)),"")</f>
        <v>failed</v>
      </c>
      <c r="E1872">
        <f>IFERROR(INDEX(Sheet1!L:L,MATCH(ROWS($1:1871),$M:$M,0)),"")</f>
        <v>6</v>
      </c>
      <c r="L1872" t="str">
        <f>IF(ISNA(MATCH(Sheet1!F1872,{"successful"},0)),"-",MAX(Sheet6!L$1:L1871)+1)</f>
        <v>-</v>
      </c>
      <c r="M1872">
        <f>IF(ISNA(MATCH(Sheet1!F1872,{"failed","canceled"},0)),"-",MAX(Sheet6!M$1:M1871)+1)</f>
        <v>1008</v>
      </c>
    </row>
    <row r="1873" spans="1:13" ht="16" x14ac:dyDescent="0.2">
      <c r="A1873" s="16" t="str">
        <f>IFERROR(INDEX(Sheet1!F:F,MATCH(ROWS($1:1872),$L:$L,0)),"")</f>
        <v>successful</v>
      </c>
      <c r="B1873" s="15">
        <f>IFERROR(INDEX(Sheet1!L:L,MATCH(ROWS($1:1872),$L:$L,0)),"")</f>
        <v>47</v>
      </c>
      <c r="D1873" s="17" t="str">
        <f>IFERROR(INDEX(Sheet1!F:F,MATCH(ROWS($1:1872),$M:$M,0)),"")</f>
        <v>failed</v>
      </c>
      <c r="E1873">
        <f>IFERROR(INDEX(Sheet1!L:L,MATCH(ROWS($1:1872),$M:$M,0)),"")</f>
        <v>33</v>
      </c>
      <c r="L1873" t="str">
        <f>IF(ISNA(MATCH(Sheet1!F1873,{"successful"},0)),"-",MAX(Sheet6!L$1:L1872)+1)</f>
        <v>-</v>
      </c>
      <c r="M1873">
        <f>IF(ISNA(MATCH(Sheet1!F1873,{"failed","canceled"},0)),"-",MAX(Sheet6!M$1:M1872)+1)</f>
        <v>1009</v>
      </c>
    </row>
    <row r="1874" spans="1:13" ht="16" x14ac:dyDescent="0.2">
      <c r="A1874" s="16" t="str">
        <f>IFERROR(INDEX(Sheet1!F:F,MATCH(ROWS($1:1873),$L:$L,0)),"")</f>
        <v>successful</v>
      </c>
      <c r="B1874" s="15">
        <f>IFERROR(INDEX(Sheet1!L:L,MATCH(ROWS($1:1873),$L:$L,0)),"")</f>
        <v>17</v>
      </c>
      <c r="D1874" s="17" t="str">
        <f>IFERROR(INDEX(Sheet1!F:F,MATCH(ROWS($1:1873),$M:$M,0)),"")</f>
        <v>failed</v>
      </c>
      <c r="E1874">
        <f>IFERROR(INDEX(Sheet1!L:L,MATCH(ROWS($1:1873),$M:$M,0)),"")</f>
        <v>4</v>
      </c>
      <c r="L1874" t="str">
        <f>IF(ISNA(MATCH(Sheet1!F1874,{"successful"},0)),"-",MAX(Sheet6!L$1:L1873)+1)</f>
        <v>-</v>
      </c>
      <c r="M1874">
        <f>IF(ISNA(MATCH(Sheet1!F1874,{"failed","canceled"},0)),"-",MAX(Sheet6!M$1:M1873)+1)</f>
        <v>1010</v>
      </c>
    </row>
    <row r="1875" spans="1:13" ht="16" x14ac:dyDescent="0.2">
      <c r="A1875" s="16" t="str">
        <f>IFERROR(INDEX(Sheet1!F:F,MATCH(ROWS($1:1874),$L:$L,0)),"")</f>
        <v>successful</v>
      </c>
      <c r="B1875" s="15">
        <f>IFERROR(INDEX(Sheet1!L:L,MATCH(ROWS($1:1874),$L:$L,0)),"")</f>
        <v>63</v>
      </c>
      <c r="D1875" s="17" t="str">
        <f>IFERROR(INDEX(Sheet1!F:F,MATCH(ROWS($1:1874),$M:$M,0)),"")</f>
        <v>failed</v>
      </c>
      <c r="E1875">
        <f>IFERROR(INDEX(Sheet1!L:L,MATCH(ROWS($1:1874),$M:$M,0)),"")</f>
        <v>1</v>
      </c>
      <c r="L1875" t="str">
        <f>IF(ISNA(MATCH(Sheet1!F1875,{"successful"},0)),"-",MAX(Sheet6!L$1:L1874)+1)</f>
        <v>-</v>
      </c>
      <c r="M1875">
        <f>IF(ISNA(MATCH(Sheet1!F1875,{"failed","canceled"},0)),"-",MAX(Sheet6!M$1:M1874)+1)</f>
        <v>1011</v>
      </c>
    </row>
    <row r="1876" spans="1:13" ht="16" x14ac:dyDescent="0.2">
      <c r="A1876" s="16" t="str">
        <f>IFERROR(INDEX(Sheet1!F:F,MATCH(ROWS($1:1875),$L:$L,0)),"")</f>
        <v>successful</v>
      </c>
      <c r="B1876" s="15">
        <f>IFERROR(INDEX(Sheet1!L:L,MATCH(ROWS($1:1875),$L:$L,0)),"")</f>
        <v>9</v>
      </c>
      <c r="D1876" s="17" t="str">
        <f>IFERROR(INDEX(Sheet1!F:F,MATCH(ROWS($1:1875),$M:$M,0)),"")</f>
        <v>failed</v>
      </c>
      <c r="E1876">
        <f>IFERROR(INDEX(Sheet1!L:L,MATCH(ROWS($1:1875),$M:$M,0)),"")</f>
        <v>0</v>
      </c>
      <c r="L1876" t="str">
        <f>IF(ISNA(MATCH(Sheet1!F1876,{"successful"},0)),"-",MAX(Sheet6!L$1:L1875)+1)</f>
        <v>-</v>
      </c>
      <c r="M1876">
        <f>IF(ISNA(MATCH(Sheet1!F1876,{"failed","canceled"},0)),"-",MAX(Sheet6!M$1:M1875)+1)</f>
        <v>1012</v>
      </c>
    </row>
    <row r="1877" spans="1:13" ht="16" x14ac:dyDescent="0.2">
      <c r="A1877" s="16" t="str">
        <f>IFERROR(INDEX(Sheet1!F:F,MATCH(ROWS($1:1876),$L:$L,0)),"")</f>
        <v>successful</v>
      </c>
      <c r="B1877" s="15">
        <f>IFERROR(INDEX(Sheet1!L:L,MATCH(ROWS($1:1876),$L:$L,0)),"")</f>
        <v>30</v>
      </c>
      <c r="D1877" s="17" t="str">
        <f>IFERROR(INDEX(Sheet1!F:F,MATCH(ROWS($1:1876),$M:$M,0)),"")</f>
        <v>failed</v>
      </c>
      <c r="E1877">
        <f>IFERROR(INDEX(Sheet1!L:L,MATCH(ROWS($1:1876),$M:$M,0)),"")</f>
        <v>6</v>
      </c>
      <c r="L1877" t="str">
        <f>IF(ISNA(MATCH(Sheet1!F1877,{"successful"},0)),"-",MAX(Sheet6!L$1:L1876)+1)</f>
        <v>-</v>
      </c>
      <c r="M1877">
        <f>IF(ISNA(MATCH(Sheet1!F1877,{"failed","canceled"},0)),"-",MAX(Sheet6!M$1:M1876)+1)</f>
        <v>1013</v>
      </c>
    </row>
    <row r="1878" spans="1:13" ht="16" x14ac:dyDescent="0.2">
      <c r="A1878" s="16" t="str">
        <f>IFERROR(INDEX(Sheet1!F:F,MATCH(ROWS($1:1877),$L:$L,0)),"")</f>
        <v>successful</v>
      </c>
      <c r="B1878" s="15">
        <f>IFERROR(INDEX(Sheet1!L:L,MATCH(ROWS($1:1877),$L:$L,0)),"")</f>
        <v>23</v>
      </c>
      <c r="D1878" s="17" t="str">
        <f>IFERROR(INDEX(Sheet1!F:F,MATCH(ROWS($1:1877),$M:$M,0)),"")</f>
        <v>failed</v>
      </c>
      <c r="E1878">
        <f>IFERROR(INDEX(Sheet1!L:L,MATCH(ROWS($1:1877),$M:$M,0)),"")</f>
        <v>6</v>
      </c>
      <c r="L1878" t="str">
        <f>IF(ISNA(MATCH(Sheet1!F1878,{"successful"},0)),"-",MAX(Sheet6!L$1:L1877)+1)</f>
        <v>-</v>
      </c>
      <c r="M1878">
        <f>IF(ISNA(MATCH(Sheet1!F1878,{"failed","canceled"},0)),"-",MAX(Sheet6!M$1:M1877)+1)</f>
        <v>1014</v>
      </c>
    </row>
    <row r="1879" spans="1:13" ht="16" x14ac:dyDescent="0.2">
      <c r="A1879" s="16" t="str">
        <f>IFERROR(INDEX(Sheet1!F:F,MATCH(ROWS($1:1878),$L:$L,0)),"")</f>
        <v>successful</v>
      </c>
      <c r="B1879" s="15">
        <f>IFERROR(INDEX(Sheet1!L:L,MATCH(ROWS($1:1878),$L:$L,0)),"")</f>
        <v>33</v>
      </c>
      <c r="D1879" s="17" t="str">
        <f>IFERROR(INDEX(Sheet1!F:F,MATCH(ROWS($1:1878),$M:$M,0)),"")</f>
        <v>failed</v>
      </c>
      <c r="E1879">
        <f>IFERROR(INDEX(Sheet1!L:L,MATCH(ROWS($1:1878),$M:$M,0)),"")</f>
        <v>1</v>
      </c>
      <c r="L1879" t="str">
        <f>IF(ISNA(MATCH(Sheet1!F1879,{"successful"},0)),"-",MAX(Sheet6!L$1:L1878)+1)</f>
        <v>-</v>
      </c>
      <c r="M1879">
        <f>IF(ISNA(MATCH(Sheet1!F1879,{"failed","canceled"},0)),"-",MAX(Sheet6!M$1:M1878)+1)</f>
        <v>1015</v>
      </c>
    </row>
    <row r="1880" spans="1:13" ht="16" x14ac:dyDescent="0.2">
      <c r="A1880" s="16" t="str">
        <f>IFERROR(INDEX(Sheet1!F:F,MATCH(ROWS($1:1879),$L:$L,0)),"")</f>
        <v>successful</v>
      </c>
      <c r="B1880" s="15">
        <f>IFERROR(INDEX(Sheet1!L:L,MATCH(ROWS($1:1879),$L:$L,0)),"")</f>
        <v>39</v>
      </c>
      <c r="D1880" s="17" t="str">
        <f>IFERROR(INDEX(Sheet1!F:F,MATCH(ROWS($1:1879),$M:$M,0)),"")</f>
        <v>failed</v>
      </c>
      <c r="E1880">
        <f>IFERROR(INDEX(Sheet1!L:L,MATCH(ROWS($1:1879),$M:$M,0)),"")</f>
        <v>3</v>
      </c>
      <c r="L1880" t="str">
        <f>IF(ISNA(MATCH(Sheet1!F1880,{"successful"},0)),"-",MAX(Sheet6!L$1:L1879)+1)</f>
        <v>-</v>
      </c>
      <c r="M1880">
        <f>IF(ISNA(MATCH(Sheet1!F1880,{"failed","canceled"},0)),"-",MAX(Sheet6!M$1:M1879)+1)</f>
        <v>1016</v>
      </c>
    </row>
    <row r="1881" spans="1:13" ht="16" x14ac:dyDescent="0.2">
      <c r="A1881" s="16" t="str">
        <f>IFERROR(INDEX(Sheet1!F:F,MATCH(ROWS($1:1880),$L:$L,0)),"")</f>
        <v>successful</v>
      </c>
      <c r="B1881" s="15">
        <f>IFERROR(INDEX(Sheet1!L:L,MATCH(ROWS($1:1880),$L:$L,0)),"")</f>
        <v>17</v>
      </c>
      <c r="D1881" s="18" t="str">
        <f>IFERROR(INDEX(Sheet1!F:F,MATCH(ROWS($1:1880),$M:$M,0)),"")</f>
        <v/>
      </c>
      <c r="E1881" t="str">
        <f>IFERROR(INDEX(Sheet1!L:L,MATCH(ROWS($1:1880),$M:$M,0)),"")</f>
        <v/>
      </c>
      <c r="L1881" t="str">
        <f>IF(ISNA(MATCH(Sheet1!F1881,{"successful"},0)),"-",MAX(Sheet6!L$1:L1880)+1)</f>
        <v>-</v>
      </c>
      <c r="M1881">
        <f>IF(ISNA(MATCH(Sheet1!F1881,{"failed","canceled"},0)),"-",MAX(Sheet6!M$1:M1880)+1)</f>
        <v>1017</v>
      </c>
    </row>
    <row r="1882" spans="1:13" ht="16" x14ac:dyDescent="0.2">
      <c r="A1882" s="16" t="str">
        <f>IFERROR(INDEX(Sheet1!F:F,MATCH(ROWS($1:1881),$L:$L,0)),"")</f>
        <v>successful</v>
      </c>
      <c r="B1882" s="15">
        <f>IFERROR(INDEX(Sheet1!L:L,MATCH(ROWS($1:1881),$L:$L,0)),"")</f>
        <v>6</v>
      </c>
      <c r="D1882" s="18" t="str">
        <f>IFERROR(INDEX(Sheet1!F:F,MATCH(ROWS($1:1881),$M:$M,0)),"")</f>
        <v/>
      </c>
      <c r="E1882" t="str">
        <f>IFERROR(INDEX(Sheet1!L:L,MATCH(ROWS($1:1881),$M:$M,0)),"")</f>
        <v/>
      </c>
      <c r="L1882" t="str">
        <f>IF(ISNA(MATCH(Sheet1!F1882,{"successful"},0)),"-",MAX(Sheet6!L$1:L1881)+1)</f>
        <v>-</v>
      </c>
      <c r="M1882">
        <f>IF(ISNA(MATCH(Sheet1!F1882,{"failed","canceled"},0)),"-",MAX(Sheet6!M$1:M1881)+1)</f>
        <v>1018</v>
      </c>
    </row>
    <row r="1883" spans="1:13" ht="16" x14ac:dyDescent="0.2">
      <c r="A1883" s="16" t="str">
        <f>IFERROR(INDEX(Sheet1!F:F,MATCH(ROWS($1:1882),$L:$L,0)),"")</f>
        <v>successful</v>
      </c>
      <c r="B1883" s="15">
        <f>IFERROR(INDEX(Sheet1!L:L,MATCH(ROWS($1:1882),$L:$L,0)),"")</f>
        <v>39</v>
      </c>
      <c r="D1883" s="18" t="str">
        <f>IFERROR(INDEX(Sheet1!F:F,MATCH(ROWS($1:1882),$M:$M,0)),"")</f>
        <v/>
      </c>
      <c r="E1883" t="str">
        <f>IFERROR(INDEX(Sheet1!L:L,MATCH(ROWS($1:1882),$M:$M,0)),"")</f>
        <v/>
      </c>
      <c r="L1883">
        <f>IF(ISNA(MATCH(Sheet1!F1883,{"successful"},0)),"-",MAX(Sheet6!L$1:L1882)+1)</f>
        <v>844</v>
      </c>
      <c r="M1883" t="str">
        <f>IF(ISNA(MATCH(Sheet1!F1883,{"failed","canceled"},0)),"-",MAX(Sheet6!M$1:M1882)+1)</f>
        <v>-</v>
      </c>
    </row>
    <row r="1884" spans="1:13" ht="16" x14ac:dyDescent="0.2">
      <c r="A1884" s="16" t="str">
        <f>IFERROR(INDEX(Sheet1!F:F,MATCH(ROWS($1:1883),$L:$L,0)),"")</f>
        <v>successful</v>
      </c>
      <c r="B1884" s="15">
        <f>IFERROR(INDEX(Sheet1!L:L,MATCH(ROWS($1:1883),$L:$L,0)),"")</f>
        <v>57</v>
      </c>
      <c r="D1884" s="18" t="str">
        <f>IFERROR(INDEX(Sheet1!F:F,MATCH(ROWS($1:1883),$M:$M,0)),"")</f>
        <v/>
      </c>
      <c r="E1884" t="str">
        <f>IFERROR(INDEX(Sheet1!L:L,MATCH(ROWS($1:1883),$M:$M,0)),"")</f>
        <v/>
      </c>
      <c r="L1884">
        <f>IF(ISNA(MATCH(Sheet1!F1884,{"successful"},0)),"-",MAX(Sheet6!L$1:L1883)+1)</f>
        <v>845</v>
      </c>
      <c r="M1884" t="str">
        <f>IF(ISNA(MATCH(Sheet1!F1884,{"failed","canceled"},0)),"-",MAX(Sheet6!M$1:M1883)+1)</f>
        <v>-</v>
      </c>
    </row>
    <row r="1885" spans="1:13" ht="16" x14ac:dyDescent="0.2">
      <c r="A1885" s="16" t="str">
        <f>IFERROR(INDEX(Sheet1!F:F,MATCH(ROWS($1:1884),$L:$L,0)),"")</f>
        <v>successful</v>
      </c>
      <c r="B1885" s="15">
        <f>IFERROR(INDEX(Sheet1!L:L,MATCH(ROWS($1:1884),$L:$L,0)),"")</f>
        <v>56</v>
      </c>
      <c r="D1885" s="18" t="str">
        <f>IFERROR(INDEX(Sheet1!F:F,MATCH(ROWS($1:1884),$M:$M,0)),"")</f>
        <v/>
      </c>
      <c r="E1885" t="str">
        <f>IFERROR(INDEX(Sheet1!L:L,MATCH(ROWS($1:1884),$M:$M,0)),"")</f>
        <v/>
      </c>
      <c r="L1885">
        <f>IF(ISNA(MATCH(Sheet1!F1885,{"successful"},0)),"-",MAX(Sheet6!L$1:L1884)+1)</f>
        <v>846</v>
      </c>
      <c r="M1885" t="str">
        <f>IF(ISNA(MATCH(Sheet1!F1885,{"failed","canceled"},0)),"-",MAX(Sheet6!M$1:M1884)+1)</f>
        <v>-</v>
      </c>
    </row>
    <row r="1886" spans="1:13" ht="16" x14ac:dyDescent="0.2">
      <c r="A1886" s="16" t="str">
        <f>IFERROR(INDEX(Sheet1!F:F,MATCH(ROWS($1:1885),$L:$L,0)),"")</f>
        <v>successful</v>
      </c>
      <c r="B1886" s="15">
        <f>IFERROR(INDEX(Sheet1!L:L,MATCH(ROWS($1:1885),$L:$L,0)),"")</f>
        <v>13</v>
      </c>
      <c r="D1886" s="18" t="str">
        <f>IFERROR(INDEX(Sheet1!F:F,MATCH(ROWS($1:1885),$M:$M,0)),"")</f>
        <v/>
      </c>
      <c r="E1886" t="str">
        <f>IFERROR(INDEX(Sheet1!L:L,MATCH(ROWS($1:1885),$M:$M,0)),"")</f>
        <v/>
      </c>
      <c r="L1886">
        <f>IF(ISNA(MATCH(Sheet1!F1886,{"successful"},0)),"-",MAX(Sheet6!L$1:L1885)+1)</f>
        <v>847</v>
      </c>
      <c r="M1886" t="str">
        <f>IF(ISNA(MATCH(Sheet1!F1886,{"failed","canceled"},0)),"-",MAX(Sheet6!M$1:M1885)+1)</f>
        <v>-</v>
      </c>
    </row>
    <row r="1887" spans="1:13" ht="16" x14ac:dyDescent="0.2">
      <c r="A1887" s="16" t="str">
        <f>IFERROR(INDEX(Sheet1!F:F,MATCH(ROWS($1:1886),$L:$L,0)),"")</f>
        <v>successful</v>
      </c>
      <c r="B1887" s="15">
        <f>IFERROR(INDEX(Sheet1!L:L,MATCH(ROWS($1:1886),$L:$L,0)),"")</f>
        <v>95</v>
      </c>
      <c r="D1887" s="18" t="str">
        <f>IFERROR(INDEX(Sheet1!F:F,MATCH(ROWS($1:1886),$M:$M,0)),"")</f>
        <v/>
      </c>
      <c r="E1887" t="str">
        <f>IFERROR(INDEX(Sheet1!L:L,MATCH(ROWS($1:1886),$M:$M,0)),"")</f>
        <v/>
      </c>
      <c r="L1887">
        <f>IF(ISNA(MATCH(Sheet1!F1887,{"successful"},0)),"-",MAX(Sheet6!L$1:L1886)+1)</f>
        <v>848</v>
      </c>
      <c r="M1887" t="str">
        <f>IF(ISNA(MATCH(Sheet1!F1887,{"failed","canceled"},0)),"-",MAX(Sheet6!M$1:M1886)+1)</f>
        <v>-</v>
      </c>
    </row>
    <row r="1888" spans="1:13" ht="16" x14ac:dyDescent="0.2">
      <c r="A1888" s="16" t="str">
        <f>IFERROR(INDEX(Sheet1!F:F,MATCH(ROWS($1:1887),$L:$L,0)),"")</f>
        <v>successful</v>
      </c>
      <c r="B1888" s="15">
        <f>IFERROR(INDEX(Sheet1!L:L,MATCH(ROWS($1:1887),$L:$L,0)),"")</f>
        <v>80</v>
      </c>
      <c r="D1888" s="18" t="str">
        <f>IFERROR(INDEX(Sheet1!F:F,MATCH(ROWS($1:1887),$M:$M,0)),"")</f>
        <v/>
      </c>
      <c r="E1888" t="str">
        <f>IFERROR(INDEX(Sheet1!L:L,MATCH(ROWS($1:1887),$M:$M,0)),"")</f>
        <v/>
      </c>
      <c r="L1888">
        <f>IF(ISNA(MATCH(Sheet1!F1888,{"successful"},0)),"-",MAX(Sheet6!L$1:L1887)+1)</f>
        <v>849</v>
      </c>
      <c r="M1888" t="str">
        <f>IF(ISNA(MATCH(Sheet1!F1888,{"failed","canceled"},0)),"-",MAX(Sheet6!M$1:M1887)+1)</f>
        <v>-</v>
      </c>
    </row>
    <row r="1889" spans="1:13" ht="16" x14ac:dyDescent="0.2">
      <c r="A1889" s="16" t="str">
        <f>IFERROR(INDEX(Sheet1!F:F,MATCH(ROWS($1:1888),$L:$L,0)),"")</f>
        <v>successful</v>
      </c>
      <c r="B1889" s="15">
        <f>IFERROR(INDEX(Sheet1!L:L,MATCH(ROWS($1:1888),$L:$L,0)),"")</f>
        <v>133</v>
      </c>
      <c r="D1889" s="18" t="str">
        <f>IFERROR(INDEX(Sheet1!F:F,MATCH(ROWS($1:1888),$M:$M,0)),"")</f>
        <v/>
      </c>
      <c r="E1889" t="str">
        <f>IFERROR(INDEX(Sheet1!L:L,MATCH(ROWS($1:1888),$M:$M,0)),"")</f>
        <v/>
      </c>
      <c r="L1889">
        <f>IF(ISNA(MATCH(Sheet1!F1889,{"successful"},0)),"-",MAX(Sheet6!L$1:L1888)+1)</f>
        <v>850</v>
      </c>
      <c r="M1889" t="str">
        <f>IF(ISNA(MATCH(Sheet1!F1889,{"failed","canceled"},0)),"-",MAX(Sheet6!M$1:M1888)+1)</f>
        <v>-</v>
      </c>
    </row>
    <row r="1890" spans="1:13" ht="16" x14ac:dyDescent="0.2">
      <c r="A1890" s="16" t="str">
        <f>IFERROR(INDEX(Sheet1!F:F,MATCH(ROWS($1:1889),$L:$L,0)),"")</f>
        <v>successful</v>
      </c>
      <c r="B1890" s="15">
        <f>IFERROR(INDEX(Sheet1!L:L,MATCH(ROWS($1:1889),$L:$L,0)),"")</f>
        <v>44</v>
      </c>
      <c r="D1890" s="18" t="str">
        <f>IFERROR(INDEX(Sheet1!F:F,MATCH(ROWS($1:1889),$M:$M,0)),"")</f>
        <v/>
      </c>
      <c r="E1890" t="str">
        <f>IFERROR(INDEX(Sheet1!L:L,MATCH(ROWS($1:1889),$M:$M,0)),"")</f>
        <v/>
      </c>
      <c r="L1890">
        <f>IF(ISNA(MATCH(Sheet1!F1890,{"successful"},0)),"-",MAX(Sheet6!L$1:L1889)+1)</f>
        <v>851</v>
      </c>
      <c r="M1890" t="str">
        <f>IF(ISNA(MATCH(Sheet1!F1890,{"failed","canceled"},0)),"-",MAX(Sheet6!M$1:M1889)+1)</f>
        <v>-</v>
      </c>
    </row>
    <row r="1891" spans="1:13" ht="16" x14ac:dyDescent="0.2">
      <c r="A1891" s="16" t="str">
        <f>IFERROR(INDEX(Sheet1!F:F,MATCH(ROWS($1:1890),$L:$L,0)),"")</f>
        <v>successful</v>
      </c>
      <c r="B1891" s="15">
        <f>IFERROR(INDEX(Sheet1!L:L,MATCH(ROWS($1:1890),$L:$L,0)),"")</f>
        <v>30</v>
      </c>
      <c r="D1891" s="18" t="str">
        <f>IFERROR(INDEX(Sheet1!F:F,MATCH(ROWS($1:1890),$M:$M,0)),"")</f>
        <v/>
      </c>
      <c r="E1891" t="str">
        <f>IFERROR(INDEX(Sheet1!L:L,MATCH(ROWS($1:1890),$M:$M,0)),"")</f>
        <v/>
      </c>
      <c r="L1891">
        <f>IF(ISNA(MATCH(Sheet1!F1891,{"successful"},0)),"-",MAX(Sheet6!L$1:L1890)+1)</f>
        <v>852</v>
      </c>
      <c r="M1891" t="str">
        <f>IF(ISNA(MATCH(Sheet1!F1891,{"failed","canceled"},0)),"-",MAX(Sheet6!M$1:M1890)+1)</f>
        <v>-</v>
      </c>
    </row>
    <row r="1892" spans="1:13" ht="16" x14ac:dyDescent="0.2">
      <c r="A1892" s="16" t="str">
        <f>IFERROR(INDEX(Sheet1!F:F,MATCH(ROWS($1:1891),$L:$L,0)),"")</f>
        <v>successful</v>
      </c>
      <c r="B1892" s="15">
        <f>IFERROR(INDEX(Sheet1!L:L,MATCH(ROWS($1:1891),$L:$L,0)),"")</f>
        <v>56</v>
      </c>
      <c r="D1892" s="18" t="str">
        <f>IFERROR(INDEX(Sheet1!F:F,MATCH(ROWS($1:1891),$M:$M,0)),"")</f>
        <v/>
      </c>
      <c r="E1892" t="str">
        <f>IFERROR(INDEX(Sheet1!L:L,MATCH(ROWS($1:1891),$M:$M,0)),"")</f>
        <v/>
      </c>
      <c r="L1892">
        <f>IF(ISNA(MATCH(Sheet1!F1892,{"successful"},0)),"-",MAX(Sheet6!L$1:L1891)+1)</f>
        <v>853</v>
      </c>
      <c r="M1892" t="str">
        <f>IF(ISNA(MATCH(Sheet1!F1892,{"failed","canceled"},0)),"-",MAX(Sheet6!M$1:M1891)+1)</f>
        <v>-</v>
      </c>
    </row>
    <row r="1893" spans="1:13" ht="16" x14ac:dyDescent="0.2">
      <c r="A1893" s="16" t="str">
        <f>IFERROR(INDEX(Sheet1!F:F,MATCH(ROWS($1:1892),$L:$L,0)),"")</f>
        <v>successful</v>
      </c>
      <c r="B1893" s="15">
        <f>IFERROR(INDEX(Sheet1!L:L,MATCH(ROWS($1:1892),$L:$L,0)),"")</f>
        <v>66</v>
      </c>
      <c r="D1893" s="18" t="str">
        <f>IFERROR(INDEX(Sheet1!F:F,MATCH(ROWS($1:1892),$M:$M,0)),"")</f>
        <v/>
      </c>
      <c r="E1893" t="str">
        <f>IFERROR(INDEX(Sheet1!L:L,MATCH(ROWS($1:1892),$M:$M,0)),"")</f>
        <v/>
      </c>
      <c r="L1893">
        <f>IF(ISNA(MATCH(Sheet1!F1893,{"successful"},0)),"-",MAX(Sheet6!L$1:L1892)+1)</f>
        <v>854</v>
      </c>
      <c r="M1893" t="str">
        <f>IF(ISNA(MATCH(Sheet1!F1893,{"failed","canceled"},0)),"-",MAX(Sheet6!M$1:M1892)+1)</f>
        <v>-</v>
      </c>
    </row>
    <row r="1894" spans="1:13" ht="16" x14ac:dyDescent="0.2">
      <c r="A1894" s="16" t="str">
        <f>IFERROR(INDEX(Sheet1!F:F,MATCH(ROWS($1:1893),$L:$L,0)),"")</f>
        <v>successful</v>
      </c>
      <c r="B1894" s="15">
        <f>IFERROR(INDEX(Sheet1!L:L,MATCH(ROWS($1:1893),$L:$L,0)),"")</f>
        <v>29</v>
      </c>
      <c r="D1894" s="18" t="str">
        <f>IFERROR(INDEX(Sheet1!F:F,MATCH(ROWS($1:1893),$M:$M,0)),"")</f>
        <v/>
      </c>
      <c r="E1894" t="str">
        <f>IFERROR(INDEX(Sheet1!L:L,MATCH(ROWS($1:1893),$M:$M,0)),"")</f>
        <v/>
      </c>
      <c r="L1894">
        <f>IF(ISNA(MATCH(Sheet1!F1894,{"successful"},0)),"-",MAX(Sheet6!L$1:L1893)+1)</f>
        <v>855</v>
      </c>
      <c r="M1894" t="str">
        <f>IF(ISNA(MATCH(Sheet1!F1894,{"failed","canceled"},0)),"-",MAX(Sheet6!M$1:M1893)+1)</f>
        <v>-</v>
      </c>
    </row>
    <row r="1895" spans="1:13" ht="16" x14ac:dyDescent="0.2">
      <c r="A1895" s="16" t="str">
        <f>IFERROR(INDEX(Sheet1!F:F,MATCH(ROWS($1:1894),$L:$L,0)),"")</f>
        <v>successful</v>
      </c>
      <c r="B1895" s="15">
        <f>IFERROR(INDEX(Sheet1!L:L,MATCH(ROWS($1:1894),$L:$L,0)),"")</f>
        <v>72</v>
      </c>
      <c r="D1895" s="18" t="str">
        <f>IFERROR(INDEX(Sheet1!F:F,MATCH(ROWS($1:1894),$M:$M,0)),"")</f>
        <v/>
      </c>
      <c r="E1895" t="str">
        <f>IFERROR(INDEX(Sheet1!L:L,MATCH(ROWS($1:1894),$M:$M,0)),"")</f>
        <v/>
      </c>
      <c r="L1895">
        <f>IF(ISNA(MATCH(Sheet1!F1895,{"successful"},0)),"-",MAX(Sheet6!L$1:L1894)+1)</f>
        <v>856</v>
      </c>
      <c r="M1895" t="str">
        <f>IF(ISNA(MATCH(Sheet1!F1895,{"failed","canceled"},0)),"-",MAX(Sheet6!M$1:M1894)+1)</f>
        <v>-</v>
      </c>
    </row>
    <row r="1896" spans="1:13" ht="16" x14ac:dyDescent="0.2">
      <c r="A1896" s="16" t="str">
        <f>IFERROR(INDEX(Sheet1!F:F,MATCH(ROWS($1:1895),$L:$L,0)),"")</f>
        <v>successful</v>
      </c>
      <c r="B1896" s="15">
        <f>IFERROR(INDEX(Sheet1!L:L,MATCH(ROWS($1:1895),$L:$L,0)),"")</f>
        <v>27</v>
      </c>
      <c r="D1896" s="18" t="str">
        <f>IFERROR(INDEX(Sheet1!F:F,MATCH(ROWS($1:1895),$M:$M,0)),"")</f>
        <v/>
      </c>
      <c r="E1896" t="str">
        <f>IFERROR(INDEX(Sheet1!L:L,MATCH(ROWS($1:1895),$M:$M,0)),"")</f>
        <v/>
      </c>
      <c r="L1896">
        <f>IF(ISNA(MATCH(Sheet1!F1896,{"successful"},0)),"-",MAX(Sheet6!L$1:L1895)+1)</f>
        <v>857</v>
      </c>
      <c r="M1896" t="str">
        <f>IF(ISNA(MATCH(Sheet1!F1896,{"failed","canceled"},0)),"-",MAX(Sheet6!M$1:M1895)+1)</f>
        <v>-</v>
      </c>
    </row>
    <row r="1897" spans="1:13" ht="16" x14ac:dyDescent="0.2">
      <c r="A1897" s="16" t="str">
        <f>IFERROR(INDEX(Sheet1!F:F,MATCH(ROWS($1:1896),$L:$L,0)),"")</f>
        <v>successful</v>
      </c>
      <c r="B1897" s="15">
        <f>IFERROR(INDEX(Sheet1!L:L,MATCH(ROWS($1:1896),$L:$L,0)),"")</f>
        <v>10</v>
      </c>
      <c r="D1897" s="18" t="str">
        <f>IFERROR(INDEX(Sheet1!F:F,MATCH(ROWS($1:1896),$M:$M,0)),"")</f>
        <v/>
      </c>
      <c r="E1897" t="str">
        <f>IFERROR(INDEX(Sheet1!L:L,MATCH(ROWS($1:1896),$M:$M,0)),"")</f>
        <v/>
      </c>
      <c r="L1897">
        <f>IF(ISNA(MATCH(Sheet1!F1897,{"successful"},0)),"-",MAX(Sheet6!L$1:L1896)+1)</f>
        <v>858</v>
      </c>
      <c r="M1897" t="str">
        <f>IF(ISNA(MATCH(Sheet1!F1897,{"failed","canceled"},0)),"-",MAX(Sheet6!M$1:M1896)+1)</f>
        <v>-</v>
      </c>
    </row>
    <row r="1898" spans="1:13" ht="16" x14ac:dyDescent="0.2">
      <c r="A1898" s="16" t="str">
        <f>IFERROR(INDEX(Sheet1!F:F,MATCH(ROWS($1:1897),$L:$L,0)),"")</f>
        <v>successful</v>
      </c>
      <c r="B1898" s="15">
        <f>IFERROR(INDEX(Sheet1!L:L,MATCH(ROWS($1:1897),$L:$L,0)),"")</f>
        <v>35</v>
      </c>
      <c r="D1898" s="18" t="str">
        <f>IFERROR(INDEX(Sheet1!F:F,MATCH(ROWS($1:1897),$M:$M,0)),"")</f>
        <v/>
      </c>
      <c r="E1898" t="str">
        <f>IFERROR(INDEX(Sheet1!L:L,MATCH(ROWS($1:1897),$M:$M,0)),"")</f>
        <v/>
      </c>
      <c r="L1898">
        <f>IF(ISNA(MATCH(Sheet1!F1898,{"successful"},0)),"-",MAX(Sheet6!L$1:L1897)+1)</f>
        <v>859</v>
      </c>
      <c r="M1898" t="str">
        <f>IF(ISNA(MATCH(Sheet1!F1898,{"failed","canceled"},0)),"-",MAX(Sheet6!M$1:M1897)+1)</f>
        <v>-</v>
      </c>
    </row>
    <row r="1899" spans="1:13" ht="16" x14ac:dyDescent="0.2">
      <c r="A1899" s="16" t="str">
        <f>IFERROR(INDEX(Sheet1!F:F,MATCH(ROWS($1:1898),$L:$L,0)),"")</f>
        <v>successful</v>
      </c>
      <c r="B1899" s="15">
        <f>IFERROR(INDEX(Sheet1!L:L,MATCH(ROWS($1:1898),$L:$L,0)),"")</f>
        <v>29</v>
      </c>
      <c r="D1899" s="18" t="str">
        <f>IFERROR(INDEX(Sheet1!F:F,MATCH(ROWS($1:1898),$M:$M,0)),"")</f>
        <v/>
      </c>
      <c r="E1899" t="str">
        <f>IFERROR(INDEX(Sheet1!L:L,MATCH(ROWS($1:1898),$M:$M,0)),"")</f>
        <v/>
      </c>
      <c r="L1899">
        <f>IF(ISNA(MATCH(Sheet1!F1899,{"successful"},0)),"-",MAX(Sheet6!L$1:L1898)+1)</f>
        <v>860</v>
      </c>
      <c r="M1899" t="str">
        <f>IF(ISNA(MATCH(Sheet1!F1899,{"failed","canceled"},0)),"-",MAX(Sheet6!M$1:M1898)+1)</f>
        <v>-</v>
      </c>
    </row>
    <row r="1900" spans="1:13" ht="16" x14ac:dyDescent="0.2">
      <c r="A1900" s="16" t="str">
        <f>IFERROR(INDEX(Sheet1!F:F,MATCH(ROWS($1:1899),$L:$L,0)),"")</f>
        <v>successful</v>
      </c>
      <c r="B1900" s="15">
        <f>IFERROR(INDEX(Sheet1!L:L,MATCH(ROWS($1:1899),$L:$L,0)),"")</f>
        <v>13</v>
      </c>
      <c r="D1900" s="18" t="str">
        <f>IFERROR(INDEX(Sheet1!F:F,MATCH(ROWS($1:1899),$M:$M,0)),"")</f>
        <v/>
      </c>
      <c r="E1900" t="str">
        <f>IFERROR(INDEX(Sheet1!L:L,MATCH(ROWS($1:1899),$M:$M,0)),"")</f>
        <v/>
      </c>
      <c r="L1900">
        <f>IF(ISNA(MATCH(Sheet1!F1900,{"successful"},0)),"-",MAX(Sheet6!L$1:L1899)+1)</f>
        <v>861</v>
      </c>
      <c r="M1900" t="str">
        <f>IF(ISNA(MATCH(Sheet1!F1900,{"failed","canceled"},0)),"-",MAX(Sheet6!M$1:M1899)+1)</f>
        <v>-</v>
      </c>
    </row>
    <row r="1901" spans="1:13" ht="16" x14ac:dyDescent="0.2">
      <c r="A1901" s="16" t="str">
        <f>IFERROR(INDEX(Sheet1!F:F,MATCH(ROWS($1:1900),$L:$L,0)),"")</f>
        <v>successful</v>
      </c>
      <c r="B1901" s="15">
        <f>IFERROR(INDEX(Sheet1!L:L,MATCH(ROWS($1:1900),$L:$L,0)),"")</f>
        <v>72</v>
      </c>
      <c r="D1901" s="18" t="str">
        <f>IFERROR(INDEX(Sheet1!F:F,MATCH(ROWS($1:1900),$M:$M,0)),"")</f>
        <v/>
      </c>
      <c r="E1901" t="str">
        <f>IFERROR(INDEX(Sheet1!L:L,MATCH(ROWS($1:1900),$M:$M,0)),"")</f>
        <v/>
      </c>
      <c r="L1901">
        <f>IF(ISNA(MATCH(Sheet1!F1901,{"successful"},0)),"-",MAX(Sheet6!L$1:L1900)+1)</f>
        <v>862</v>
      </c>
      <c r="M1901" t="str">
        <f>IF(ISNA(MATCH(Sheet1!F1901,{"failed","canceled"},0)),"-",MAX(Sheet6!M$1:M1900)+1)</f>
        <v>-</v>
      </c>
    </row>
    <row r="1902" spans="1:13" ht="16" x14ac:dyDescent="0.2">
      <c r="A1902" s="16" t="str">
        <f>IFERROR(INDEX(Sheet1!F:F,MATCH(ROWS($1:1901),$L:$L,0)),"")</f>
        <v>successful</v>
      </c>
      <c r="B1902" s="15">
        <f>IFERROR(INDEX(Sheet1!L:L,MATCH(ROWS($1:1901),$L:$L,0)),"")</f>
        <v>78</v>
      </c>
      <c r="D1902" s="18" t="str">
        <f>IFERROR(INDEX(Sheet1!F:F,MATCH(ROWS($1:1901),$M:$M,0)),"")</f>
        <v/>
      </c>
      <c r="E1902" t="str">
        <f>IFERROR(INDEX(Sheet1!L:L,MATCH(ROWS($1:1901),$M:$M,0)),"")</f>
        <v/>
      </c>
      <c r="L1902">
        <f>IF(ISNA(MATCH(Sheet1!F1902,{"successful"},0)),"-",MAX(Sheet6!L$1:L1901)+1)</f>
        <v>863</v>
      </c>
      <c r="M1902" t="str">
        <f>IF(ISNA(MATCH(Sheet1!F1902,{"failed","canceled"},0)),"-",MAX(Sheet6!M$1:M1901)+1)</f>
        <v>-</v>
      </c>
    </row>
    <row r="1903" spans="1:13" ht="16" x14ac:dyDescent="0.2">
      <c r="A1903" s="16" t="str">
        <f>IFERROR(INDEX(Sheet1!F:F,MATCH(ROWS($1:1902),$L:$L,0)),"")</f>
        <v>successful</v>
      </c>
      <c r="B1903" s="15">
        <f>IFERROR(INDEX(Sheet1!L:L,MATCH(ROWS($1:1902),$L:$L,0)),"")</f>
        <v>49</v>
      </c>
      <c r="D1903" s="18" t="str">
        <f>IFERROR(INDEX(Sheet1!F:F,MATCH(ROWS($1:1902),$M:$M,0)),"")</f>
        <v/>
      </c>
      <c r="E1903" t="str">
        <f>IFERROR(INDEX(Sheet1!L:L,MATCH(ROWS($1:1902),$M:$M,0)),"")</f>
        <v/>
      </c>
      <c r="L1903" t="str">
        <f>IF(ISNA(MATCH(Sheet1!F1903,{"successful"},0)),"-",MAX(Sheet6!L$1:L1902)+1)</f>
        <v>-</v>
      </c>
      <c r="M1903">
        <f>IF(ISNA(MATCH(Sheet1!F1903,{"failed","canceled"},0)),"-",MAX(Sheet6!M$1:M1902)+1)</f>
        <v>1019</v>
      </c>
    </row>
    <row r="1904" spans="1:13" ht="16" x14ac:dyDescent="0.2">
      <c r="A1904" s="16" t="str">
        <f>IFERROR(INDEX(Sheet1!F:F,MATCH(ROWS($1:1903),$L:$L,0)),"")</f>
        <v>successful</v>
      </c>
      <c r="B1904" s="15">
        <f>IFERROR(INDEX(Sheet1!L:L,MATCH(ROWS($1:1903),$L:$L,0)),"")</f>
        <v>42</v>
      </c>
      <c r="D1904" s="18" t="str">
        <f>IFERROR(INDEX(Sheet1!F:F,MATCH(ROWS($1:1903),$M:$M,0)),"")</f>
        <v/>
      </c>
      <c r="E1904" t="str">
        <f>IFERROR(INDEX(Sheet1!L:L,MATCH(ROWS($1:1903),$M:$M,0)),"")</f>
        <v/>
      </c>
      <c r="L1904" t="str">
        <f>IF(ISNA(MATCH(Sheet1!F1904,{"successful"},0)),"-",MAX(Sheet6!L$1:L1903)+1)</f>
        <v>-</v>
      </c>
      <c r="M1904">
        <f>IF(ISNA(MATCH(Sheet1!F1904,{"failed","canceled"},0)),"-",MAX(Sheet6!M$1:M1903)+1)</f>
        <v>1020</v>
      </c>
    </row>
    <row r="1905" spans="1:13" ht="16" x14ac:dyDescent="0.2">
      <c r="A1905" s="16" t="str">
        <f>IFERROR(INDEX(Sheet1!F:F,MATCH(ROWS($1:1904),$L:$L,0)),"")</f>
        <v>successful</v>
      </c>
      <c r="B1905" s="15">
        <f>IFERROR(INDEX(Sheet1!L:L,MATCH(ROWS($1:1904),$L:$L,0)),"")</f>
        <v>35</v>
      </c>
      <c r="D1905" s="18" t="str">
        <f>IFERROR(INDEX(Sheet1!F:F,MATCH(ROWS($1:1904),$M:$M,0)),"")</f>
        <v/>
      </c>
      <c r="E1905" t="str">
        <f>IFERROR(INDEX(Sheet1!L:L,MATCH(ROWS($1:1904),$M:$M,0)),"")</f>
        <v/>
      </c>
      <c r="L1905" t="str">
        <f>IF(ISNA(MATCH(Sheet1!F1905,{"successful"},0)),"-",MAX(Sheet6!L$1:L1904)+1)</f>
        <v>-</v>
      </c>
      <c r="M1905">
        <f>IF(ISNA(MATCH(Sheet1!F1905,{"failed","canceled"},0)),"-",MAX(Sheet6!M$1:M1904)+1)</f>
        <v>1021</v>
      </c>
    </row>
    <row r="1906" spans="1:13" ht="16" x14ac:dyDescent="0.2">
      <c r="A1906" s="16" t="str">
        <f>IFERROR(INDEX(Sheet1!F:F,MATCH(ROWS($1:1905),$L:$L,0)),"")</f>
        <v>successful</v>
      </c>
      <c r="B1906" s="15">
        <f>IFERROR(INDEX(Sheet1!L:L,MATCH(ROWS($1:1905),$L:$L,0)),"")</f>
        <v>42</v>
      </c>
      <c r="D1906" s="18" t="str">
        <f>IFERROR(INDEX(Sheet1!F:F,MATCH(ROWS($1:1905),$M:$M,0)),"")</f>
        <v/>
      </c>
      <c r="E1906" t="str">
        <f>IFERROR(INDEX(Sheet1!L:L,MATCH(ROWS($1:1905),$M:$M,0)),"")</f>
        <v/>
      </c>
      <c r="L1906" t="str">
        <f>IF(ISNA(MATCH(Sheet1!F1906,{"successful"},0)),"-",MAX(Sheet6!L$1:L1905)+1)</f>
        <v>-</v>
      </c>
      <c r="M1906">
        <f>IF(ISNA(MATCH(Sheet1!F1906,{"failed","canceled"},0)),"-",MAX(Sheet6!M$1:M1905)+1)</f>
        <v>1022</v>
      </c>
    </row>
    <row r="1907" spans="1:13" ht="16" x14ac:dyDescent="0.2">
      <c r="A1907" s="16" t="str">
        <f>IFERROR(INDEX(Sheet1!F:F,MATCH(ROWS($1:1906),$L:$L,0)),"")</f>
        <v>successful</v>
      </c>
      <c r="B1907" s="15">
        <f>IFERROR(INDEX(Sheet1!L:L,MATCH(ROWS($1:1906),$L:$L,0)),"")</f>
        <v>42</v>
      </c>
      <c r="D1907" s="18" t="str">
        <f>IFERROR(INDEX(Sheet1!F:F,MATCH(ROWS($1:1906),$M:$M,0)),"")</f>
        <v/>
      </c>
      <c r="E1907" t="str">
        <f>IFERROR(INDEX(Sheet1!L:L,MATCH(ROWS($1:1906),$M:$M,0)),"")</f>
        <v/>
      </c>
      <c r="L1907" t="str">
        <f>IF(ISNA(MATCH(Sheet1!F1907,{"successful"},0)),"-",MAX(Sheet6!L$1:L1906)+1)</f>
        <v>-</v>
      </c>
      <c r="M1907">
        <f>IF(ISNA(MATCH(Sheet1!F1907,{"failed","canceled"},0)),"-",MAX(Sheet6!M$1:M1906)+1)</f>
        <v>1023</v>
      </c>
    </row>
    <row r="1908" spans="1:13" ht="16" x14ac:dyDescent="0.2">
      <c r="A1908" s="16" t="str">
        <f>IFERROR(INDEX(Sheet1!F:F,MATCH(ROWS($1:1907),$L:$L,0)),"")</f>
        <v>successful</v>
      </c>
      <c r="B1908" s="15">
        <f>IFERROR(INDEX(Sheet1!L:L,MATCH(ROWS($1:1907),$L:$L,0)),"")</f>
        <v>31</v>
      </c>
      <c r="D1908" s="18" t="str">
        <f>IFERROR(INDEX(Sheet1!F:F,MATCH(ROWS($1:1907),$M:$M,0)),"")</f>
        <v/>
      </c>
      <c r="E1908" t="str">
        <f>IFERROR(INDEX(Sheet1!L:L,MATCH(ROWS($1:1907),$M:$M,0)),"")</f>
        <v/>
      </c>
      <c r="L1908" t="str">
        <f>IF(ISNA(MATCH(Sheet1!F1908,{"successful"},0)),"-",MAX(Sheet6!L$1:L1907)+1)</f>
        <v>-</v>
      </c>
      <c r="M1908">
        <f>IF(ISNA(MATCH(Sheet1!F1908,{"failed","canceled"},0)),"-",MAX(Sheet6!M$1:M1907)+1)</f>
        <v>1024</v>
      </c>
    </row>
    <row r="1909" spans="1:13" ht="16" x14ac:dyDescent="0.2">
      <c r="A1909" s="16" t="str">
        <f>IFERROR(INDEX(Sheet1!F:F,MATCH(ROWS($1:1908),$L:$L,0)),"")</f>
        <v>successful</v>
      </c>
      <c r="B1909" s="15">
        <f>IFERROR(INDEX(Sheet1!L:L,MATCH(ROWS($1:1908),$L:$L,0)),"")</f>
        <v>38</v>
      </c>
      <c r="D1909" s="18" t="str">
        <f>IFERROR(INDEX(Sheet1!F:F,MATCH(ROWS($1:1908),$M:$M,0)),"")</f>
        <v/>
      </c>
      <c r="E1909" t="str">
        <f>IFERROR(INDEX(Sheet1!L:L,MATCH(ROWS($1:1908),$M:$M,0)),"")</f>
        <v/>
      </c>
      <c r="L1909" t="str">
        <f>IF(ISNA(MATCH(Sheet1!F1909,{"successful"},0)),"-",MAX(Sheet6!L$1:L1908)+1)</f>
        <v>-</v>
      </c>
      <c r="M1909">
        <f>IF(ISNA(MATCH(Sheet1!F1909,{"failed","canceled"},0)),"-",MAX(Sheet6!M$1:M1908)+1)</f>
        <v>1025</v>
      </c>
    </row>
    <row r="1910" spans="1:13" ht="16" x14ac:dyDescent="0.2">
      <c r="A1910" s="16" t="str">
        <f>IFERROR(INDEX(Sheet1!F:F,MATCH(ROWS($1:1909),$L:$L,0)),"")</f>
        <v>successful</v>
      </c>
      <c r="B1910" s="15">
        <f>IFERROR(INDEX(Sheet1!L:L,MATCH(ROWS($1:1909),$L:$L,0)),"")</f>
        <v>8</v>
      </c>
      <c r="D1910" s="18" t="str">
        <f>IFERROR(INDEX(Sheet1!F:F,MATCH(ROWS($1:1909),$M:$M,0)),"")</f>
        <v/>
      </c>
      <c r="E1910" t="str">
        <f>IFERROR(INDEX(Sheet1!L:L,MATCH(ROWS($1:1909),$M:$M,0)),"")</f>
        <v/>
      </c>
      <c r="L1910" t="str">
        <f>IF(ISNA(MATCH(Sheet1!F1910,{"successful"},0)),"-",MAX(Sheet6!L$1:L1909)+1)</f>
        <v>-</v>
      </c>
      <c r="M1910">
        <f>IF(ISNA(MATCH(Sheet1!F1910,{"failed","canceled"},0)),"-",MAX(Sheet6!M$1:M1909)+1)</f>
        <v>1026</v>
      </c>
    </row>
    <row r="1911" spans="1:13" ht="16" x14ac:dyDescent="0.2">
      <c r="A1911" s="16" t="str">
        <f>IFERROR(INDEX(Sheet1!F:F,MATCH(ROWS($1:1910),$L:$L,0)),"")</f>
        <v>successful</v>
      </c>
      <c r="B1911" s="15">
        <f>IFERROR(INDEX(Sheet1!L:L,MATCH(ROWS($1:1910),$L:$L,0)),"")</f>
        <v>39</v>
      </c>
      <c r="D1911" s="18" t="str">
        <f>IFERROR(INDEX(Sheet1!F:F,MATCH(ROWS($1:1910),$M:$M,0)),"")</f>
        <v/>
      </c>
      <c r="E1911" t="str">
        <f>IFERROR(INDEX(Sheet1!L:L,MATCH(ROWS($1:1910),$M:$M,0)),"")</f>
        <v/>
      </c>
      <c r="L1911" t="str">
        <f>IF(ISNA(MATCH(Sheet1!F1911,{"successful"},0)),"-",MAX(Sheet6!L$1:L1910)+1)</f>
        <v>-</v>
      </c>
      <c r="M1911">
        <f>IF(ISNA(MATCH(Sheet1!F1911,{"failed","canceled"},0)),"-",MAX(Sheet6!M$1:M1910)+1)</f>
        <v>1027</v>
      </c>
    </row>
    <row r="1912" spans="1:13" ht="16" x14ac:dyDescent="0.2">
      <c r="A1912" s="16" t="str">
        <f>IFERROR(INDEX(Sheet1!F:F,MATCH(ROWS($1:1911),$L:$L,0)),"")</f>
        <v>successful</v>
      </c>
      <c r="B1912" s="15">
        <f>IFERROR(INDEX(Sheet1!L:L,MATCH(ROWS($1:1911),$L:$L,0)),"")</f>
        <v>29</v>
      </c>
      <c r="D1912" s="18" t="str">
        <f>IFERROR(INDEX(Sheet1!F:F,MATCH(ROWS($1:1911),$M:$M,0)),"")</f>
        <v/>
      </c>
      <c r="E1912" t="str">
        <f>IFERROR(INDEX(Sheet1!L:L,MATCH(ROWS($1:1911),$M:$M,0)),"")</f>
        <v/>
      </c>
      <c r="L1912" t="str">
        <f>IF(ISNA(MATCH(Sheet1!F1912,{"successful"},0)),"-",MAX(Sheet6!L$1:L1911)+1)</f>
        <v>-</v>
      </c>
      <c r="M1912">
        <f>IF(ISNA(MATCH(Sheet1!F1912,{"failed","canceled"},0)),"-",MAX(Sheet6!M$1:M1911)+1)</f>
        <v>1028</v>
      </c>
    </row>
    <row r="1913" spans="1:13" ht="16" x14ac:dyDescent="0.2">
      <c r="A1913" s="16" t="str">
        <f>IFERROR(INDEX(Sheet1!F:F,MATCH(ROWS($1:1912),$L:$L,0)),"")</f>
        <v>successful</v>
      </c>
      <c r="B1913" s="15">
        <f>IFERROR(INDEX(Sheet1!L:L,MATCH(ROWS($1:1912),$L:$L,0)),"")</f>
        <v>72</v>
      </c>
      <c r="D1913" s="18" t="str">
        <f>IFERROR(INDEX(Sheet1!F:F,MATCH(ROWS($1:1912),$M:$M,0)),"")</f>
        <v/>
      </c>
      <c r="E1913" t="str">
        <f>IFERROR(INDEX(Sheet1!L:L,MATCH(ROWS($1:1912),$M:$M,0)),"")</f>
        <v/>
      </c>
      <c r="L1913" t="str">
        <f>IF(ISNA(MATCH(Sheet1!F1913,{"successful"},0)),"-",MAX(Sheet6!L$1:L1912)+1)</f>
        <v>-</v>
      </c>
      <c r="M1913">
        <f>IF(ISNA(MATCH(Sheet1!F1913,{"failed","canceled"},0)),"-",MAX(Sheet6!M$1:M1912)+1)</f>
        <v>1029</v>
      </c>
    </row>
    <row r="1914" spans="1:13" ht="16" x14ac:dyDescent="0.2">
      <c r="A1914" s="16" t="str">
        <f>IFERROR(INDEX(Sheet1!F:F,MATCH(ROWS($1:1913),$L:$L,0)),"")</f>
        <v>successful</v>
      </c>
      <c r="B1914" s="15">
        <f>IFERROR(INDEX(Sheet1!L:L,MATCH(ROWS($1:1913),$L:$L,0)),"")</f>
        <v>15</v>
      </c>
      <c r="D1914" s="18" t="str">
        <f>IFERROR(INDEX(Sheet1!F:F,MATCH(ROWS($1:1913),$M:$M,0)),"")</f>
        <v/>
      </c>
      <c r="E1914" t="str">
        <f>IFERROR(INDEX(Sheet1!L:L,MATCH(ROWS($1:1913),$M:$M,0)),"")</f>
        <v/>
      </c>
      <c r="L1914" t="str">
        <f>IF(ISNA(MATCH(Sheet1!F1914,{"successful"},0)),"-",MAX(Sheet6!L$1:L1913)+1)</f>
        <v>-</v>
      </c>
      <c r="M1914">
        <f>IF(ISNA(MATCH(Sheet1!F1914,{"failed","canceled"},0)),"-",MAX(Sheet6!M$1:M1913)+1)</f>
        <v>1030</v>
      </c>
    </row>
    <row r="1915" spans="1:13" ht="16" x14ac:dyDescent="0.2">
      <c r="A1915" s="16" t="str">
        <f>IFERROR(INDEX(Sheet1!F:F,MATCH(ROWS($1:1914),$L:$L,0)),"")</f>
        <v>successful</v>
      </c>
      <c r="B1915" s="15">
        <f>IFERROR(INDEX(Sheet1!L:L,MATCH(ROWS($1:1914),$L:$L,0)),"")</f>
        <v>33</v>
      </c>
      <c r="D1915" s="18" t="str">
        <f>IFERROR(INDEX(Sheet1!F:F,MATCH(ROWS($1:1914),$M:$M,0)),"")</f>
        <v/>
      </c>
      <c r="E1915" t="str">
        <f>IFERROR(INDEX(Sheet1!L:L,MATCH(ROWS($1:1914),$M:$M,0)),"")</f>
        <v/>
      </c>
      <c r="L1915" t="str">
        <f>IF(ISNA(MATCH(Sheet1!F1915,{"successful"},0)),"-",MAX(Sheet6!L$1:L1914)+1)</f>
        <v>-</v>
      </c>
      <c r="M1915">
        <f>IF(ISNA(MATCH(Sheet1!F1915,{"failed","canceled"},0)),"-",MAX(Sheet6!M$1:M1914)+1)</f>
        <v>1031</v>
      </c>
    </row>
    <row r="1916" spans="1:13" ht="16" x14ac:dyDescent="0.2">
      <c r="A1916" s="16" t="str">
        <f>IFERROR(INDEX(Sheet1!F:F,MATCH(ROWS($1:1915),$L:$L,0)),"")</f>
        <v>successful</v>
      </c>
      <c r="B1916" s="15">
        <f>IFERROR(INDEX(Sheet1!L:L,MATCH(ROWS($1:1915),$L:$L,0)),"")</f>
        <v>15</v>
      </c>
      <c r="D1916" s="18" t="str">
        <f>IFERROR(INDEX(Sheet1!F:F,MATCH(ROWS($1:1915),$M:$M,0)),"")</f>
        <v/>
      </c>
      <c r="E1916" t="str">
        <f>IFERROR(INDEX(Sheet1!L:L,MATCH(ROWS($1:1915),$M:$M,0)),"")</f>
        <v/>
      </c>
      <c r="L1916" t="str">
        <f>IF(ISNA(MATCH(Sheet1!F1916,{"successful"},0)),"-",MAX(Sheet6!L$1:L1915)+1)</f>
        <v>-</v>
      </c>
      <c r="M1916">
        <f>IF(ISNA(MATCH(Sheet1!F1916,{"failed","canceled"},0)),"-",MAX(Sheet6!M$1:M1915)+1)</f>
        <v>1032</v>
      </c>
    </row>
    <row r="1917" spans="1:13" ht="16" x14ac:dyDescent="0.2">
      <c r="A1917" s="16" t="str">
        <f>IFERROR(INDEX(Sheet1!F:F,MATCH(ROWS($1:1916),$L:$L,0)),"")</f>
        <v>successful</v>
      </c>
      <c r="B1917" s="15">
        <f>IFERROR(INDEX(Sheet1!L:L,MATCH(ROWS($1:1916),$L:$L,0)),"")</f>
        <v>19</v>
      </c>
      <c r="D1917" s="18" t="str">
        <f>IFERROR(INDEX(Sheet1!F:F,MATCH(ROWS($1:1916),$M:$M,0)),"")</f>
        <v/>
      </c>
      <c r="E1917" t="str">
        <f>IFERROR(INDEX(Sheet1!L:L,MATCH(ROWS($1:1916),$M:$M,0)),"")</f>
        <v/>
      </c>
      <c r="L1917" t="str">
        <f>IF(ISNA(MATCH(Sheet1!F1917,{"successful"},0)),"-",MAX(Sheet6!L$1:L1916)+1)</f>
        <v>-</v>
      </c>
      <c r="M1917">
        <f>IF(ISNA(MATCH(Sheet1!F1917,{"failed","canceled"},0)),"-",MAX(Sheet6!M$1:M1916)+1)</f>
        <v>1033</v>
      </c>
    </row>
    <row r="1918" spans="1:13" ht="16" x14ac:dyDescent="0.2">
      <c r="A1918" s="16" t="str">
        <f>IFERROR(INDEX(Sheet1!F:F,MATCH(ROWS($1:1917),$L:$L,0)),"")</f>
        <v>successful</v>
      </c>
      <c r="B1918" s="15">
        <f>IFERROR(INDEX(Sheet1!L:L,MATCH(ROWS($1:1917),$L:$L,0)),"")</f>
        <v>17</v>
      </c>
      <c r="D1918" s="18" t="str">
        <f>IFERROR(INDEX(Sheet1!F:F,MATCH(ROWS($1:1917),$M:$M,0)),"")</f>
        <v/>
      </c>
      <c r="E1918" t="str">
        <f>IFERROR(INDEX(Sheet1!L:L,MATCH(ROWS($1:1917),$M:$M,0)),"")</f>
        <v/>
      </c>
      <c r="L1918" t="str">
        <f>IF(ISNA(MATCH(Sheet1!F1918,{"successful"},0)),"-",MAX(Sheet6!L$1:L1917)+1)</f>
        <v>-</v>
      </c>
      <c r="M1918">
        <f>IF(ISNA(MATCH(Sheet1!F1918,{"failed","canceled"},0)),"-",MAX(Sheet6!M$1:M1917)+1)</f>
        <v>1034</v>
      </c>
    </row>
    <row r="1919" spans="1:13" ht="16" x14ac:dyDescent="0.2">
      <c r="A1919" s="16" t="str">
        <f>IFERROR(INDEX(Sheet1!F:F,MATCH(ROWS($1:1918),$L:$L,0)),"")</f>
        <v>successful</v>
      </c>
      <c r="B1919" s="15">
        <f>IFERROR(INDEX(Sheet1!L:L,MATCH(ROWS($1:1918),$L:$L,0)),"")</f>
        <v>44</v>
      </c>
      <c r="D1919" s="18" t="str">
        <f>IFERROR(INDEX(Sheet1!F:F,MATCH(ROWS($1:1918),$M:$M,0)),"")</f>
        <v/>
      </c>
      <c r="E1919" t="str">
        <f>IFERROR(INDEX(Sheet1!L:L,MATCH(ROWS($1:1918),$M:$M,0)),"")</f>
        <v/>
      </c>
      <c r="L1919" t="str">
        <f>IF(ISNA(MATCH(Sheet1!F1919,{"successful"},0)),"-",MAX(Sheet6!L$1:L1918)+1)</f>
        <v>-</v>
      </c>
      <c r="M1919">
        <f>IF(ISNA(MATCH(Sheet1!F1919,{"failed","canceled"},0)),"-",MAX(Sheet6!M$1:M1918)+1)</f>
        <v>1035</v>
      </c>
    </row>
    <row r="1920" spans="1:13" ht="16" x14ac:dyDescent="0.2">
      <c r="A1920" s="16" t="str">
        <f>IFERROR(INDEX(Sheet1!F:F,MATCH(ROWS($1:1919),$L:$L,0)),"")</f>
        <v>successful</v>
      </c>
      <c r="B1920" s="15">
        <f>IFERROR(INDEX(Sheet1!L:L,MATCH(ROWS($1:1919),$L:$L,0)),"")</f>
        <v>10</v>
      </c>
      <c r="D1920" s="18" t="str">
        <f>IFERROR(INDEX(Sheet1!F:F,MATCH(ROWS($1:1919),$M:$M,0)),"")</f>
        <v/>
      </c>
      <c r="E1920" t="str">
        <f>IFERROR(INDEX(Sheet1!L:L,MATCH(ROWS($1:1919),$M:$M,0)),"")</f>
        <v/>
      </c>
      <c r="L1920" t="str">
        <f>IF(ISNA(MATCH(Sheet1!F1920,{"successful"},0)),"-",MAX(Sheet6!L$1:L1919)+1)</f>
        <v>-</v>
      </c>
      <c r="M1920">
        <f>IF(ISNA(MATCH(Sheet1!F1920,{"failed","canceled"},0)),"-",MAX(Sheet6!M$1:M1919)+1)</f>
        <v>1036</v>
      </c>
    </row>
    <row r="1921" spans="1:13" ht="16" x14ac:dyDescent="0.2">
      <c r="A1921" s="16" t="str">
        <f>IFERROR(INDEX(Sheet1!F:F,MATCH(ROWS($1:1920),$L:$L,0)),"")</f>
        <v>successful</v>
      </c>
      <c r="B1921" s="15">
        <f>IFERROR(INDEX(Sheet1!L:L,MATCH(ROWS($1:1920),$L:$L,0)),"")</f>
        <v>46</v>
      </c>
      <c r="D1921" s="18" t="str">
        <f>IFERROR(INDEX(Sheet1!F:F,MATCH(ROWS($1:1920),$M:$M,0)),"")</f>
        <v/>
      </c>
      <c r="E1921" t="str">
        <f>IFERROR(INDEX(Sheet1!L:L,MATCH(ROWS($1:1920),$M:$M,0)),"")</f>
        <v/>
      </c>
      <c r="L1921" t="str">
        <f>IF(ISNA(MATCH(Sheet1!F1921,{"successful"},0)),"-",MAX(Sheet6!L$1:L1920)+1)</f>
        <v>-</v>
      </c>
      <c r="M1921">
        <f>IF(ISNA(MATCH(Sheet1!F1921,{"failed","canceled"},0)),"-",MAX(Sheet6!M$1:M1920)+1)</f>
        <v>1037</v>
      </c>
    </row>
    <row r="1922" spans="1:13" ht="16" x14ac:dyDescent="0.2">
      <c r="A1922" s="16" t="str">
        <f>IFERROR(INDEX(Sheet1!F:F,MATCH(ROWS($1:1921),$L:$L,0)),"")</f>
        <v>successful</v>
      </c>
      <c r="B1922" s="15">
        <f>IFERROR(INDEX(Sheet1!L:L,MATCH(ROWS($1:1921),$L:$L,0)),"")</f>
        <v>11</v>
      </c>
      <c r="D1922" s="18" t="str">
        <f>IFERROR(INDEX(Sheet1!F:F,MATCH(ROWS($1:1921),$M:$M,0)),"")</f>
        <v/>
      </c>
      <c r="E1922" t="str">
        <f>IFERROR(INDEX(Sheet1!L:L,MATCH(ROWS($1:1921),$M:$M,0)),"")</f>
        <v/>
      </c>
      <c r="L1922" t="str">
        <f>IF(ISNA(MATCH(Sheet1!F1922,{"successful"},0)),"-",MAX(Sheet6!L$1:L1921)+1)</f>
        <v>-</v>
      </c>
      <c r="M1922">
        <f>IF(ISNA(MATCH(Sheet1!F1922,{"failed","canceled"},0)),"-",MAX(Sheet6!M$1:M1921)+1)</f>
        <v>1038</v>
      </c>
    </row>
    <row r="1923" spans="1:13" ht="16" x14ac:dyDescent="0.2">
      <c r="A1923" s="16" t="str">
        <f>IFERROR(INDEX(Sheet1!F:F,MATCH(ROWS($1:1922),$L:$L,0)),"")</f>
        <v>successful</v>
      </c>
      <c r="B1923" s="15">
        <f>IFERROR(INDEX(Sheet1!L:L,MATCH(ROWS($1:1922),$L:$L,0)),"")</f>
        <v>13</v>
      </c>
      <c r="D1923" s="18" t="str">
        <f>IFERROR(INDEX(Sheet1!F:F,MATCH(ROWS($1:1922),$M:$M,0)),"")</f>
        <v/>
      </c>
      <c r="E1923" t="str">
        <f>IFERROR(INDEX(Sheet1!L:L,MATCH(ROWS($1:1922),$M:$M,0)),"")</f>
        <v/>
      </c>
      <c r="L1923">
        <f>IF(ISNA(MATCH(Sheet1!F1923,{"successful"},0)),"-",MAX(Sheet6!L$1:L1922)+1)</f>
        <v>864</v>
      </c>
      <c r="M1923" t="str">
        <f>IF(ISNA(MATCH(Sheet1!F1923,{"failed","canceled"},0)),"-",MAX(Sheet6!M$1:M1922)+1)</f>
        <v>-</v>
      </c>
    </row>
    <row r="1924" spans="1:13" ht="16" x14ac:dyDescent="0.2">
      <c r="A1924" s="16" t="str">
        <f>IFERROR(INDEX(Sheet1!F:F,MATCH(ROWS($1:1923),$L:$L,0)),"")</f>
        <v>successful</v>
      </c>
      <c r="B1924" s="15">
        <f>IFERROR(INDEX(Sheet1!L:L,MATCH(ROWS($1:1923),$L:$L,0)),"")</f>
        <v>33</v>
      </c>
      <c r="D1924" s="18" t="str">
        <f>IFERROR(INDEX(Sheet1!F:F,MATCH(ROWS($1:1923),$M:$M,0)),"")</f>
        <v/>
      </c>
      <c r="E1924" t="str">
        <f>IFERROR(INDEX(Sheet1!L:L,MATCH(ROWS($1:1923),$M:$M,0)),"")</f>
        <v/>
      </c>
      <c r="L1924">
        <f>IF(ISNA(MATCH(Sheet1!F1924,{"successful"},0)),"-",MAX(Sheet6!L$1:L1923)+1)</f>
        <v>865</v>
      </c>
      <c r="M1924" t="str">
        <f>IF(ISNA(MATCH(Sheet1!F1924,{"failed","canceled"},0)),"-",MAX(Sheet6!M$1:M1923)+1)</f>
        <v>-</v>
      </c>
    </row>
    <row r="1925" spans="1:13" ht="16" x14ac:dyDescent="0.2">
      <c r="A1925" s="16" t="str">
        <f>IFERROR(INDEX(Sheet1!F:F,MATCH(ROWS($1:1924),$L:$L,0)),"")</f>
        <v>successful</v>
      </c>
      <c r="B1925" s="15">
        <f>IFERROR(INDEX(Sheet1!L:L,MATCH(ROWS($1:1924),$L:$L,0)),"")</f>
        <v>28</v>
      </c>
      <c r="D1925" s="18" t="str">
        <f>IFERROR(INDEX(Sheet1!F:F,MATCH(ROWS($1:1924),$M:$M,0)),"")</f>
        <v/>
      </c>
      <c r="E1925" t="str">
        <f>IFERROR(INDEX(Sheet1!L:L,MATCH(ROWS($1:1924),$M:$M,0)),"")</f>
        <v/>
      </c>
      <c r="L1925">
        <f>IF(ISNA(MATCH(Sheet1!F1925,{"successful"},0)),"-",MAX(Sheet6!L$1:L1924)+1)</f>
        <v>866</v>
      </c>
      <c r="M1925" t="str">
        <f>IF(ISNA(MATCH(Sheet1!F1925,{"failed","canceled"},0)),"-",MAX(Sheet6!M$1:M1924)+1)</f>
        <v>-</v>
      </c>
    </row>
    <row r="1926" spans="1:13" ht="16" x14ac:dyDescent="0.2">
      <c r="A1926" s="16" t="str">
        <f>IFERROR(INDEX(Sheet1!F:F,MATCH(ROWS($1:1925),$L:$L,0)),"")</f>
        <v>successful</v>
      </c>
      <c r="B1926" s="15">
        <f>IFERROR(INDEX(Sheet1!L:L,MATCH(ROWS($1:1925),$L:$L,0)),"")</f>
        <v>21</v>
      </c>
      <c r="D1926" s="18" t="str">
        <f>IFERROR(INDEX(Sheet1!F:F,MATCH(ROWS($1:1925),$M:$M,0)),"")</f>
        <v/>
      </c>
      <c r="E1926" t="str">
        <f>IFERROR(INDEX(Sheet1!L:L,MATCH(ROWS($1:1925),$M:$M,0)),"")</f>
        <v/>
      </c>
      <c r="L1926">
        <f>IF(ISNA(MATCH(Sheet1!F1926,{"successful"},0)),"-",MAX(Sheet6!L$1:L1925)+1)</f>
        <v>867</v>
      </c>
      <c r="M1926" t="str">
        <f>IF(ISNA(MATCH(Sheet1!F1926,{"failed","canceled"},0)),"-",MAX(Sheet6!M$1:M1925)+1)</f>
        <v>-</v>
      </c>
    </row>
    <row r="1927" spans="1:13" ht="16" x14ac:dyDescent="0.2">
      <c r="A1927" s="16" t="str">
        <f>IFERROR(INDEX(Sheet1!F:F,MATCH(ROWS($1:1926),$L:$L,0)),"")</f>
        <v>successful</v>
      </c>
      <c r="B1927" s="15">
        <f>IFERROR(INDEX(Sheet1!L:L,MATCH(ROWS($1:1926),$L:$L,0)),"")</f>
        <v>13</v>
      </c>
      <c r="D1927" s="18" t="str">
        <f>IFERROR(INDEX(Sheet1!F:F,MATCH(ROWS($1:1926),$M:$M,0)),"")</f>
        <v/>
      </c>
      <c r="E1927" t="str">
        <f>IFERROR(INDEX(Sheet1!L:L,MATCH(ROWS($1:1926),$M:$M,0)),"")</f>
        <v/>
      </c>
      <c r="L1927">
        <f>IF(ISNA(MATCH(Sheet1!F1927,{"successful"},0)),"-",MAX(Sheet6!L$1:L1926)+1)</f>
        <v>868</v>
      </c>
      <c r="M1927" t="str">
        <f>IF(ISNA(MATCH(Sheet1!F1927,{"failed","canceled"},0)),"-",MAX(Sheet6!M$1:M1926)+1)</f>
        <v>-</v>
      </c>
    </row>
    <row r="1928" spans="1:13" ht="16" x14ac:dyDescent="0.2">
      <c r="A1928" s="16" t="str">
        <f>IFERROR(INDEX(Sheet1!F:F,MATCH(ROWS($1:1927),$L:$L,0)),"")</f>
        <v>successful</v>
      </c>
      <c r="B1928" s="15">
        <f>IFERROR(INDEX(Sheet1!L:L,MATCH(ROWS($1:1927),$L:$L,0)),"")</f>
        <v>34</v>
      </c>
      <c r="D1928" s="18" t="str">
        <f>IFERROR(INDEX(Sheet1!F:F,MATCH(ROWS($1:1927),$M:$M,0)),"")</f>
        <v/>
      </c>
      <c r="E1928" t="str">
        <f>IFERROR(INDEX(Sheet1!L:L,MATCH(ROWS($1:1927),$M:$M,0)),"")</f>
        <v/>
      </c>
      <c r="L1928">
        <f>IF(ISNA(MATCH(Sheet1!F1928,{"successful"},0)),"-",MAX(Sheet6!L$1:L1927)+1)</f>
        <v>869</v>
      </c>
      <c r="M1928" t="str">
        <f>IF(ISNA(MATCH(Sheet1!F1928,{"failed","canceled"},0)),"-",MAX(Sheet6!M$1:M1927)+1)</f>
        <v>-</v>
      </c>
    </row>
    <row r="1929" spans="1:13" ht="16" x14ac:dyDescent="0.2">
      <c r="A1929" s="16" t="str">
        <f>IFERROR(INDEX(Sheet1!F:F,MATCH(ROWS($1:1928),$L:$L,0)),"")</f>
        <v>successful</v>
      </c>
      <c r="B1929" s="15">
        <f>IFERROR(INDEX(Sheet1!L:L,MATCH(ROWS($1:1928),$L:$L,0)),"")</f>
        <v>80</v>
      </c>
      <c r="D1929" s="18" t="str">
        <f>IFERROR(INDEX(Sheet1!F:F,MATCH(ROWS($1:1928),$M:$M,0)),"")</f>
        <v/>
      </c>
      <c r="E1929" t="str">
        <f>IFERROR(INDEX(Sheet1!L:L,MATCH(ROWS($1:1928),$M:$M,0)),"")</f>
        <v/>
      </c>
      <c r="L1929">
        <f>IF(ISNA(MATCH(Sheet1!F1929,{"successful"},0)),"-",MAX(Sheet6!L$1:L1928)+1)</f>
        <v>870</v>
      </c>
      <c r="M1929" t="str">
        <f>IF(ISNA(MATCH(Sheet1!F1929,{"failed","canceled"},0)),"-",MAX(Sheet6!M$1:M1928)+1)</f>
        <v>-</v>
      </c>
    </row>
    <row r="1930" spans="1:13" ht="16" x14ac:dyDescent="0.2">
      <c r="A1930" s="16" t="str">
        <f>IFERROR(INDEX(Sheet1!F:F,MATCH(ROWS($1:1929),$L:$L,0)),"")</f>
        <v>successful</v>
      </c>
      <c r="B1930" s="15">
        <f>IFERROR(INDEX(Sheet1!L:L,MATCH(ROWS($1:1929),$L:$L,0)),"")</f>
        <v>74</v>
      </c>
      <c r="D1930" s="18" t="str">
        <f>IFERROR(INDEX(Sheet1!F:F,MATCH(ROWS($1:1929),$M:$M,0)),"")</f>
        <v/>
      </c>
      <c r="E1930" t="str">
        <f>IFERROR(INDEX(Sheet1!L:L,MATCH(ROWS($1:1929),$M:$M,0)),"")</f>
        <v/>
      </c>
      <c r="L1930">
        <f>IF(ISNA(MATCH(Sheet1!F1930,{"successful"},0)),"-",MAX(Sheet6!L$1:L1929)+1)</f>
        <v>871</v>
      </c>
      <c r="M1930" t="str">
        <f>IF(ISNA(MATCH(Sheet1!F1930,{"failed","canceled"},0)),"-",MAX(Sheet6!M$1:M1929)+1)</f>
        <v>-</v>
      </c>
    </row>
    <row r="1931" spans="1:13" ht="16" x14ac:dyDescent="0.2">
      <c r="A1931" s="16" t="str">
        <f>IFERROR(INDEX(Sheet1!F:F,MATCH(ROWS($1:1930),$L:$L,0)),"")</f>
        <v>successful</v>
      </c>
      <c r="B1931" s="15">
        <f>IFERROR(INDEX(Sheet1!L:L,MATCH(ROWS($1:1930),$L:$L,0)),"")</f>
        <v>7</v>
      </c>
      <c r="D1931" s="18" t="str">
        <f>IFERROR(INDEX(Sheet1!F:F,MATCH(ROWS($1:1930),$M:$M,0)),"")</f>
        <v/>
      </c>
      <c r="E1931" t="str">
        <f>IFERROR(INDEX(Sheet1!L:L,MATCH(ROWS($1:1930),$M:$M,0)),"")</f>
        <v/>
      </c>
      <c r="L1931">
        <f>IF(ISNA(MATCH(Sheet1!F1931,{"successful"},0)),"-",MAX(Sheet6!L$1:L1930)+1)</f>
        <v>872</v>
      </c>
      <c r="M1931" t="str">
        <f>IF(ISNA(MATCH(Sheet1!F1931,{"failed","canceled"},0)),"-",MAX(Sheet6!M$1:M1930)+1)</f>
        <v>-</v>
      </c>
    </row>
    <row r="1932" spans="1:13" ht="16" x14ac:dyDescent="0.2">
      <c r="A1932" s="16" t="str">
        <f>IFERROR(INDEX(Sheet1!F:F,MATCH(ROWS($1:1931),$L:$L,0)),"")</f>
        <v>successful</v>
      </c>
      <c r="B1932" s="15">
        <f>IFERROR(INDEX(Sheet1!L:L,MATCH(ROWS($1:1931),$L:$L,0)),"")</f>
        <v>34</v>
      </c>
      <c r="D1932" s="18" t="str">
        <f>IFERROR(INDEX(Sheet1!F:F,MATCH(ROWS($1:1931),$M:$M,0)),"")</f>
        <v/>
      </c>
      <c r="E1932" t="str">
        <f>IFERROR(INDEX(Sheet1!L:L,MATCH(ROWS($1:1931),$M:$M,0)),"")</f>
        <v/>
      </c>
      <c r="L1932">
        <f>IF(ISNA(MATCH(Sheet1!F1932,{"successful"},0)),"-",MAX(Sheet6!L$1:L1931)+1)</f>
        <v>873</v>
      </c>
      <c r="M1932" t="str">
        <f>IF(ISNA(MATCH(Sheet1!F1932,{"failed","canceled"},0)),"-",MAX(Sheet6!M$1:M1931)+1)</f>
        <v>-</v>
      </c>
    </row>
    <row r="1933" spans="1:13" ht="16" x14ac:dyDescent="0.2">
      <c r="A1933" s="16" t="str">
        <f>IFERROR(INDEX(Sheet1!F:F,MATCH(ROWS($1:1932),$L:$L,0)),"")</f>
        <v>successful</v>
      </c>
      <c r="B1933" s="15">
        <f>IFERROR(INDEX(Sheet1!L:L,MATCH(ROWS($1:1932),$L:$L,0)),"")</f>
        <v>86</v>
      </c>
      <c r="D1933" s="18" t="str">
        <f>IFERROR(INDEX(Sheet1!F:F,MATCH(ROWS($1:1932),$M:$M,0)),"")</f>
        <v/>
      </c>
      <c r="E1933" t="str">
        <f>IFERROR(INDEX(Sheet1!L:L,MATCH(ROWS($1:1932),$M:$M,0)),"")</f>
        <v/>
      </c>
      <c r="L1933">
        <f>IF(ISNA(MATCH(Sheet1!F1933,{"successful"},0)),"-",MAX(Sheet6!L$1:L1932)+1)</f>
        <v>874</v>
      </c>
      <c r="M1933" t="str">
        <f>IF(ISNA(MATCH(Sheet1!F1933,{"failed","canceled"},0)),"-",MAX(Sheet6!M$1:M1932)+1)</f>
        <v>-</v>
      </c>
    </row>
    <row r="1934" spans="1:13" ht="16" x14ac:dyDescent="0.2">
      <c r="A1934" s="16" t="str">
        <f>IFERROR(INDEX(Sheet1!F:F,MATCH(ROWS($1:1933),$L:$L,0)),"")</f>
        <v>successful</v>
      </c>
      <c r="B1934" s="15">
        <f>IFERROR(INDEX(Sheet1!L:L,MATCH(ROWS($1:1933),$L:$L,0)),"")</f>
        <v>37</v>
      </c>
      <c r="D1934" s="18" t="str">
        <f>IFERROR(INDEX(Sheet1!F:F,MATCH(ROWS($1:1933),$M:$M,0)),"")</f>
        <v/>
      </c>
      <c r="E1934" t="str">
        <f>IFERROR(INDEX(Sheet1!L:L,MATCH(ROWS($1:1933),$M:$M,0)),"")</f>
        <v/>
      </c>
      <c r="L1934">
        <f>IF(ISNA(MATCH(Sheet1!F1934,{"successful"},0)),"-",MAX(Sheet6!L$1:L1933)+1)</f>
        <v>875</v>
      </c>
      <c r="M1934" t="str">
        <f>IF(ISNA(MATCH(Sheet1!F1934,{"failed","canceled"},0)),"-",MAX(Sheet6!M$1:M1933)+1)</f>
        <v>-</v>
      </c>
    </row>
    <row r="1935" spans="1:13" ht="16" x14ac:dyDescent="0.2">
      <c r="A1935" s="16" t="str">
        <f>IFERROR(INDEX(Sheet1!F:F,MATCH(ROWS($1:1934),$L:$L,0)),"")</f>
        <v>successful</v>
      </c>
      <c r="B1935" s="15">
        <f>IFERROR(INDEX(Sheet1!L:L,MATCH(ROWS($1:1934),$L:$L,0)),"")</f>
        <v>18</v>
      </c>
      <c r="D1935" s="18" t="str">
        <f>IFERROR(INDEX(Sheet1!F:F,MATCH(ROWS($1:1934),$M:$M,0)),"")</f>
        <v/>
      </c>
      <c r="E1935" t="str">
        <f>IFERROR(INDEX(Sheet1!L:L,MATCH(ROWS($1:1934),$M:$M,0)),"")</f>
        <v/>
      </c>
      <c r="L1935">
        <f>IF(ISNA(MATCH(Sheet1!F1935,{"successful"},0)),"-",MAX(Sheet6!L$1:L1934)+1)</f>
        <v>876</v>
      </c>
      <c r="M1935" t="str">
        <f>IF(ISNA(MATCH(Sheet1!F1935,{"failed","canceled"},0)),"-",MAX(Sheet6!M$1:M1934)+1)</f>
        <v>-</v>
      </c>
    </row>
    <row r="1936" spans="1:13" ht="16" x14ac:dyDescent="0.2">
      <c r="A1936" s="16" t="str">
        <f>IFERROR(INDEX(Sheet1!F:F,MATCH(ROWS($1:1935),$L:$L,0)),"")</f>
        <v>successful</v>
      </c>
      <c r="B1936" s="15">
        <f>IFERROR(INDEX(Sheet1!L:L,MATCH(ROWS($1:1935),$L:$L,0)),"")</f>
        <v>22</v>
      </c>
      <c r="D1936" s="18" t="str">
        <f>IFERROR(INDEX(Sheet1!F:F,MATCH(ROWS($1:1935),$M:$M,0)),"")</f>
        <v/>
      </c>
      <c r="E1936" t="str">
        <f>IFERROR(INDEX(Sheet1!L:L,MATCH(ROWS($1:1935),$M:$M,0)),"")</f>
        <v/>
      </c>
      <c r="L1936">
        <f>IF(ISNA(MATCH(Sheet1!F1936,{"successful"},0)),"-",MAX(Sheet6!L$1:L1935)+1)</f>
        <v>877</v>
      </c>
      <c r="M1936" t="str">
        <f>IF(ISNA(MATCH(Sheet1!F1936,{"failed","canceled"},0)),"-",MAX(Sheet6!M$1:M1935)+1)</f>
        <v>-</v>
      </c>
    </row>
    <row r="1937" spans="1:13" ht="16" x14ac:dyDescent="0.2">
      <c r="A1937" s="16" t="str">
        <f>IFERROR(INDEX(Sheet1!F:F,MATCH(ROWS($1:1936),$L:$L,0)),"")</f>
        <v>successful</v>
      </c>
      <c r="B1937" s="15">
        <f>IFERROR(INDEX(Sheet1!L:L,MATCH(ROWS($1:1936),$L:$L,0)),"")</f>
        <v>26</v>
      </c>
      <c r="D1937" s="18" t="str">
        <f>IFERROR(INDEX(Sheet1!F:F,MATCH(ROWS($1:1936),$M:$M,0)),"")</f>
        <v/>
      </c>
      <c r="E1937" t="str">
        <f>IFERROR(INDEX(Sheet1!L:L,MATCH(ROWS($1:1936),$M:$M,0)),"")</f>
        <v/>
      </c>
      <c r="L1937">
        <f>IF(ISNA(MATCH(Sheet1!F1937,{"successful"},0)),"-",MAX(Sheet6!L$1:L1936)+1)</f>
        <v>878</v>
      </c>
      <c r="M1937" t="str">
        <f>IF(ISNA(MATCH(Sheet1!F1937,{"failed","canceled"},0)),"-",MAX(Sheet6!M$1:M1936)+1)</f>
        <v>-</v>
      </c>
    </row>
    <row r="1938" spans="1:13" ht="16" x14ac:dyDescent="0.2">
      <c r="A1938" s="16" t="str">
        <f>IFERROR(INDEX(Sheet1!F:F,MATCH(ROWS($1:1937),$L:$L,0)),"")</f>
        <v>successful</v>
      </c>
      <c r="B1938" s="15">
        <f>IFERROR(INDEX(Sheet1!L:L,MATCH(ROWS($1:1937),$L:$L,0)),"")</f>
        <v>27</v>
      </c>
      <c r="D1938" s="18" t="str">
        <f>IFERROR(INDEX(Sheet1!F:F,MATCH(ROWS($1:1937),$M:$M,0)),"")</f>
        <v/>
      </c>
      <c r="E1938" t="str">
        <f>IFERROR(INDEX(Sheet1!L:L,MATCH(ROWS($1:1937),$M:$M,0)),"")</f>
        <v/>
      </c>
      <c r="L1938">
        <f>IF(ISNA(MATCH(Sheet1!F1938,{"successful"},0)),"-",MAX(Sheet6!L$1:L1937)+1)</f>
        <v>879</v>
      </c>
      <c r="M1938" t="str">
        <f>IF(ISNA(MATCH(Sheet1!F1938,{"failed","canceled"},0)),"-",MAX(Sheet6!M$1:M1937)+1)</f>
        <v>-</v>
      </c>
    </row>
    <row r="1939" spans="1:13" ht="16" x14ac:dyDescent="0.2">
      <c r="A1939" s="16" t="str">
        <f>IFERROR(INDEX(Sheet1!F:F,MATCH(ROWS($1:1938),$L:$L,0)),"")</f>
        <v>successful</v>
      </c>
      <c r="B1939" s="15">
        <f>IFERROR(INDEX(Sheet1!L:L,MATCH(ROWS($1:1938),$L:$L,0)),"")</f>
        <v>8</v>
      </c>
      <c r="D1939" s="18" t="str">
        <f>IFERROR(INDEX(Sheet1!F:F,MATCH(ROWS($1:1938),$M:$M,0)),"")</f>
        <v/>
      </c>
      <c r="E1939" t="str">
        <f>IFERROR(INDEX(Sheet1!L:L,MATCH(ROWS($1:1938),$M:$M,0)),"")</f>
        <v/>
      </c>
      <c r="L1939">
        <f>IF(ISNA(MATCH(Sheet1!F1939,{"successful"},0)),"-",MAX(Sheet6!L$1:L1938)+1)</f>
        <v>880</v>
      </c>
      <c r="M1939" t="str">
        <f>IF(ISNA(MATCH(Sheet1!F1939,{"failed","canceled"},0)),"-",MAX(Sheet6!M$1:M1938)+1)</f>
        <v>-</v>
      </c>
    </row>
    <row r="1940" spans="1:13" ht="16" x14ac:dyDescent="0.2">
      <c r="A1940" s="16" t="str">
        <f>IFERROR(INDEX(Sheet1!F:F,MATCH(ROWS($1:1939),$L:$L,0)),"")</f>
        <v>successful</v>
      </c>
      <c r="B1940" s="15">
        <f>IFERROR(INDEX(Sheet1!L:L,MATCH(ROWS($1:1939),$L:$L,0)),"")</f>
        <v>204</v>
      </c>
      <c r="D1940" s="18" t="str">
        <f>IFERROR(INDEX(Sheet1!F:F,MATCH(ROWS($1:1939),$M:$M,0)),"")</f>
        <v/>
      </c>
      <c r="E1940" t="str">
        <f>IFERROR(INDEX(Sheet1!L:L,MATCH(ROWS($1:1939),$M:$M,0)),"")</f>
        <v/>
      </c>
      <c r="L1940">
        <f>IF(ISNA(MATCH(Sheet1!F1940,{"successful"},0)),"-",MAX(Sheet6!L$1:L1939)+1)</f>
        <v>881</v>
      </c>
      <c r="M1940" t="str">
        <f>IF(ISNA(MATCH(Sheet1!F1940,{"failed","canceled"},0)),"-",MAX(Sheet6!M$1:M1939)+1)</f>
        <v>-</v>
      </c>
    </row>
    <row r="1941" spans="1:13" ht="16" x14ac:dyDescent="0.2">
      <c r="A1941" s="16" t="str">
        <f>IFERROR(INDEX(Sheet1!F:F,MATCH(ROWS($1:1940),$L:$L,0)),"")</f>
        <v>successful</v>
      </c>
      <c r="B1941" s="15">
        <f>IFERROR(INDEX(Sheet1!L:L,MATCH(ROWS($1:1940),$L:$L,0)),"")</f>
        <v>46</v>
      </c>
      <c r="D1941" s="18" t="str">
        <f>IFERROR(INDEX(Sheet1!F:F,MATCH(ROWS($1:1940),$M:$M,0)),"")</f>
        <v/>
      </c>
      <c r="E1941" t="str">
        <f>IFERROR(INDEX(Sheet1!L:L,MATCH(ROWS($1:1940),$M:$M,0)),"")</f>
        <v/>
      </c>
      <c r="L1941">
        <f>IF(ISNA(MATCH(Sheet1!F1941,{"successful"},0)),"-",MAX(Sheet6!L$1:L1940)+1)</f>
        <v>882</v>
      </c>
      <c r="M1941" t="str">
        <f>IF(ISNA(MATCH(Sheet1!F1941,{"failed","canceled"},0)),"-",MAX(Sheet6!M$1:M1940)+1)</f>
        <v>-</v>
      </c>
    </row>
    <row r="1942" spans="1:13" ht="16" x14ac:dyDescent="0.2">
      <c r="A1942" s="16" t="str">
        <f>IFERROR(INDEX(Sheet1!F:F,MATCH(ROWS($1:1941),$L:$L,0)),"")</f>
        <v>successful</v>
      </c>
      <c r="B1942" s="15">
        <f>IFERROR(INDEX(Sheet1!L:L,MATCH(ROWS($1:1941),$L:$L,0)),"")</f>
        <v>17</v>
      </c>
      <c r="D1942" s="18" t="str">
        <f>IFERROR(INDEX(Sheet1!F:F,MATCH(ROWS($1:1941),$M:$M,0)),"")</f>
        <v/>
      </c>
      <c r="E1942" t="str">
        <f>IFERROR(INDEX(Sheet1!L:L,MATCH(ROWS($1:1941),$M:$M,0)),"")</f>
        <v/>
      </c>
      <c r="L1942">
        <f>IF(ISNA(MATCH(Sheet1!F1942,{"successful"},0)),"-",MAX(Sheet6!L$1:L1941)+1)</f>
        <v>883</v>
      </c>
      <c r="M1942" t="str">
        <f>IF(ISNA(MATCH(Sheet1!F1942,{"failed","canceled"},0)),"-",MAX(Sheet6!M$1:M1941)+1)</f>
        <v>-</v>
      </c>
    </row>
    <row r="1943" spans="1:13" ht="16" x14ac:dyDescent="0.2">
      <c r="A1943" s="16" t="str">
        <f>IFERROR(INDEX(Sheet1!F:F,MATCH(ROWS($1:1942),$L:$L,0)),"")</f>
        <v>successful</v>
      </c>
      <c r="B1943" s="15">
        <f>IFERROR(INDEX(Sheet1!L:L,MATCH(ROWS($1:1942),$L:$L,0)),"")</f>
        <v>28</v>
      </c>
      <c r="D1943" s="18" t="str">
        <f>IFERROR(INDEX(Sheet1!F:F,MATCH(ROWS($1:1942),$M:$M,0)),"")</f>
        <v/>
      </c>
      <c r="E1943" t="str">
        <f>IFERROR(INDEX(Sheet1!L:L,MATCH(ROWS($1:1942),$M:$M,0)),"")</f>
        <v/>
      </c>
      <c r="L1943">
        <f>IF(ISNA(MATCH(Sheet1!F1943,{"successful"},0)),"-",MAX(Sheet6!L$1:L1942)+1)</f>
        <v>884</v>
      </c>
      <c r="M1943" t="str">
        <f>IF(ISNA(MATCH(Sheet1!F1943,{"failed","canceled"},0)),"-",MAX(Sheet6!M$1:M1942)+1)</f>
        <v>-</v>
      </c>
    </row>
    <row r="1944" spans="1:13" ht="16" x14ac:dyDescent="0.2">
      <c r="A1944" s="16" t="str">
        <f>IFERROR(INDEX(Sheet1!F:F,MATCH(ROWS($1:1943),$L:$L,0)),"")</f>
        <v>successful</v>
      </c>
      <c r="B1944" s="15">
        <f>IFERROR(INDEX(Sheet1!L:L,MATCH(ROWS($1:1943),$L:$L,0)),"")</f>
        <v>83</v>
      </c>
      <c r="D1944" s="18" t="str">
        <f>IFERROR(INDEX(Sheet1!F:F,MATCH(ROWS($1:1943),$M:$M,0)),"")</f>
        <v/>
      </c>
      <c r="E1944" t="str">
        <f>IFERROR(INDEX(Sheet1!L:L,MATCH(ROWS($1:1943),$M:$M,0)),"")</f>
        <v/>
      </c>
      <c r="L1944">
        <f>IF(ISNA(MATCH(Sheet1!F1944,{"successful"},0)),"-",MAX(Sheet6!L$1:L1943)+1)</f>
        <v>885</v>
      </c>
      <c r="M1944" t="str">
        <f>IF(ISNA(MATCH(Sheet1!F1944,{"failed","canceled"},0)),"-",MAX(Sheet6!M$1:M1943)+1)</f>
        <v>-</v>
      </c>
    </row>
    <row r="1945" spans="1:13" ht="16" x14ac:dyDescent="0.2">
      <c r="A1945" s="16" t="str">
        <f>IFERROR(INDEX(Sheet1!F:F,MATCH(ROWS($1:1944),$L:$L,0)),"")</f>
        <v>successful</v>
      </c>
      <c r="B1945" s="15">
        <f>IFERROR(INDEX(Sheet1!L:L,MATCH(ROWS($1:1944),$L:$L,0)),"")</f>
        <v>13</v>
      </c>
      <c r="D1945" s="18" t="str">
        <f>IFERROR(INDEX(Sheet1!F:F,MATCH(ROWS($1:1944),$M:$M,0)),"")</f>
        <v/>
      </c>
      <c r="E1945" t="str">
        <f>IFERROR(INDEX(Sheet1!L:L,MATCH(ROWS($1:1944),$M:$M,0)),"")</f>
        <v/>
      </c>
      <c r="L1945">
        <f>IF(ISNA(MATCH(Sheet1!F1945,{"successful"},0)),"-",MAX(Sheet6!L$1:L1944)+1)</f>
        <v>886</v>
      </c>
      <c r="M1945" t="str">
        <f>IF(ISNA(MATCH(Sheet1!F1945,{"failed","canceled"},0)),"-",MAX(Sheet6!M$1:M1944)+1)</f>
        <v>-</v>
      </c>
    </row>
    <row r="1946" spans="1:13" ht="16" x14ac:dyDescent="0.2">
      <c r="A1946" s="16" t="str">
        <f>IFERROR(INDEX(Sheet1!F:F,MATCH(ROWS($1:1945),$L:$L,0)),"")</f>
        <v>successful</v>
      </c>
      <c r="B1946" s="15">
        <f>IFERROR(INDEX(Sheet1!L:L,MATCH(ROWS($1:1945),$L:$L,0)),"")</f>
        <v>8</v>
      </c>
      <c r="D1946" s="18" t="str">
        <f>IFERROR(INDEX(Sheet1!F:F,MATCH(ROWS($1:1945),$M:$M,0)),"")</f>
        <v/>
      </c>
      <c r="E1946" t="str">
        <f>IFERROR(INDEX(Sheet1!L:L,MATCH(ROWS($1:1945),$M:$M,0)),"")</f>
        <v/>
      </c>
      <c r="L1946">
        <f>IF(ISNA(MATCH(Sheet1!F1946,{"successful"},0)),"-",MAX(Sheet6!L$1:L1945)+1)</f>
        <v>887</v>
      </c>
      <c r="M1946" t="str">
        <f>IF(ISNA(MATCH(Sheet1!F1946,{"failed","canceled"},0)),"-",MAX(Sheet6!M$1:M1945)+1)</f>
        <v>-</v>
      </c>
    </row>
    <row r="1947" spans="1:13" ht="16" x14ac:dyDescent="0.2">
      <c r="A1947" s="16" t="str">
        <f>IFERROR(INDEX(Sheet1!F:F,MATCH(ROWS($1:1946),$L:$L,0)),"")</f>
        <v>successful</v>
      </c>
      <c r="B1947" s="15">
        <f>IFERROR(INDEX(Sheet1!L:L,MATCH(ROWS($1:1946),$L:$L,0)),"")</f>
        <v>32</v>
      </c>
      <c r="D1947" s="18" t="str">
        <f>IFERROR(INDEX(Sheet1!F:F,MATCH(ROWS($1:1946),$M:$M,0)),"")</f>
        <v/>
      </c>
      <c r="E1947" t="str">
        <f>IFERROR(INDEX(Sheet1!L:L,MATCH(ROWS($1:1946),$M:$M,0)),"")</f>
        <v/>
      </c>
      <c r="L1947">
        <f>IF(ISNA(MATCH(Sheet1!F1947,{"successful"},0)),"-",MAX(Sheet6!L$1:L1946)+1)</f>
        <v>888</v>
      </c>
      <c r="M1947" t="str">
        <f>IF(ISNA(MATCH(Sheet1!F1947,{"failed","canceled"},0)),"-",MAX(Sheet6!M$1:M1946)+1)</f>
        <v>-</v>
      </c>
    </row>
    <row r="1948" spans="1:13" ht="16" x14ac:dyDescent="0.2">
      <c r="A1948" s="16" t="str">
        <f>IFERROR(INDEX(Sheet1!F:F,MATCH(ROWS($1:1947),$L:$L,0)),"")</f>
        <v>successful</v>
      </c>
      <c r="B1948" s="15">
        <f>IFERROR(INDEX(Sheet1!L:L,MATCH(ROWS($1:1947),$L:$L,0)),"")</f>
        <v>85</v>
      </c>
      <c r="D1948" s="18" t="str">
        <f>IFERROR(INDEX(Sheet1!F:F,MATCH(ROWS($1:1947),$M:$M,0)),"")</f>
        <v/>
      </c>
      <c r="E1948" t="str">
        <f>IFERROR(INDEX(Sheet1!L:L,MATCH(ROWS($1:1947),$M:$M,0)),"")</f>
        <v/>
      </c>
      <c r="L1948">
        <f>IF(ISNA(MATCH(Sheet1!F1948,{"successful"},0)),"-",MAX(Sheet6!L$1:L1947)+1)</f>
        <v>889</v>
      </c>
      <c r="M1948" t="str">
        <f>IF(ISNA(MATCH(Sheet1!F1948,{"failed","canceled"},0)),"-",MAX(Sheet6!M$1:M1947)+1)</f>
        <v>-</v>
      </c>
    </row>
    <row r="1949" spans="1:13" ht="16" x14ac:dyDescent="0.2">
      <c r="A1949" s="16" t="str">
        <f>IFERROR(INDEX(Sheet1!F:F,MATCH(ROWS($1:1948),$L:$L,0)),"")</f>
        <v>successful</v>
      </c>
      <c r="B1949" s="15">
        <f>IFERROR(INDEX(Sheet1!L:L,MATCH(ROWS($1:1948),$L:$L,0)),"")</f>
        <v>29</v>
      </c>
      <c r="D1949" s="18" t="str">
        <f>IFERROR(INDEX(Sheet1!F:F,MATCH(ROWS($1:1948),$M:$M,0)),"")</f>
        <v/>
      </c>
      <c r="E1949" t="str">
        <f>IFERROR(INDEX(Sheet1!L:L,MATCH(ROWS($1:1948),$M:$M,0)),"")</f>
        <v/>
      </c>
      <c r="L1949">
        <f>IF(ISNA(MATCH(Sheet1!F1949,{"successful"},0)),"-",MAX(Sheet6!L$1:L1948)+1)</f>
        <v>890</v>
      </c>
      <c r="M1949" t="str">
        <f>IF(ISNA(MATCH(Sheet1!F1949,{"failed","canceled"},0)),"-",MAX(Sheet6!M$1:M1948)+1)</f>
        <v>-</v>
      </c>
    </row>
    <row r="1950" spans="1:13" ht="16" x14ac:dyDescent="0.2">
      <c r="A1950" s="16" t="str">
        <f>IFERROR(INDEX(Sheet1!F:F,MATCH(ROWS($1:1949),$L:$L,0)),"")</f>
        <v>successful</v>
      </c>
      <c r="B1950" s="15">
        <f>IFERROR(INDEX(Sheet1!L:L,MATCH(ROWS($1:1949),$L:$L,0)),"")</f>
        <v>24</v>
      </c>
      <c r="D1950" s="18" t="str">
        <f>IFERROR(INDEX(Sheet1!F:F,MATCH(ROWS($1:1949),$M:$M,0)),"")</f>
        <v/>
      </c>
      <c r="E1950" t="str">
        <f>IFERROR(INDEX(Sheet1!L:L,MATCH(ROWS($1:1949),$M:$M,0)),"")</f>
        <v/>
      </c>
      <c r="L1950">
        <f>IF(ISNA(MATCH(Sheet1!F1950,{"successful"},0)),"-",MAX(Sheet6!L$1:L1949)+1)</f>
        <v>891</v>
      </c>
      <c r="M1950" t="str">
        <f>IF(ISNA(MATCH(Sheet1!F1950,{"failed","canceled"},0)),"-",MAX(Sheet6!M$1:M1949)+1)</f>
        <v>-</v>
      </c>
    </row>
    <row r="1951" spans="1:13" ht="16" x14ac:dyDescent="0.2">
      <c r="A1951" s="16" t="str">
        <f>IFERROR(INDEX(Sheet1!F:F,MATCH(ROWS($1:1950),$L:$L,0)),"")</f>
        <v>successful</v>
      </c>
      <c r="B1951" s="15">
        <f>IFERROR(INDEX(Sheet1!L:L,MATCH(ROWS($1:1950),$L:$L,0)),"")</f>
        <v>8</v>
      </c>
      <c r="D1951" s="18" t="str">
        <f>IFERROR(INDEX(Sheet1!F:F,MATCH(ROWS($1:1950),$M:$M,0)),"")</f>
        <v/>
      </c>
      <c r="E1951" t="str">
        <f>IFERROR(INDEX(Sheet1!L:L,MATCH(ROWS($1:1950),$M:$M,0)),"")</f>
        <v/>
      </c>
      <c r="L1951">
        <f>IF(ISNA(MATCH(Sheet1!F1951,{"successful"},0)),"-",MAX(Sheet6!L$1:L1950)+1)</f>
        <v>892</v>
      </c>
      <c r="M1951" t="str">
        <f>IF(ISNA(MATCH(Sheet1!F1951,{"failed","canceled"},0)),"-",MAX(Sheet6!M$1:M1950)+1)</f>
        <v>-</v>
      </c>
    </row>
    <row r="1952" spans="1:13" ht="16" x14ac:dyDescent="0.2">
      <c r="A1952" s="16" t="str">
        <f>IFERROR(INDEX(Sheet1!F:F,MATCH(ROWS($1:1951),$L:$L,0)),"")</f>
        <v>successful</v>
      </c>
      <c r="B1952" s="15">
        <f>IFERROR(INDEX(Sheet1!L:L,MATCH(ROWS($1:1951),$L:$L,0)),"")</f>
        <v>19</v>
      </c>
      <c r="D1952" s="18" t="str">
        <f>IFERROR(INDEX(Sheet1!F:F,MATCH(ROWS($1:1951),$M:$M,0)),"")</f>
        <v/>
      </c>
      <c r="E1952" t="str">
        <f>IFERROR(INDEX(Sheet1!L:L,MATCH(ROWS($1:1951),$M:$M,0)),"")</f>
        <v/>
      </c>
      <c r="L1952">
        <f>IF(ISNA(MATCH(Sheet1!F1952,{"successful"},0)),"-",MAX(Sheet6!L$1:L1951)+1)</f>
        <v>893</v>
      </c>
      <c r="M1952" t="str">
        <f>IF(ISNA(MATCH(Sheet1!F1952,{"failed","canceled"},0)),"-",MAX(Sheet6!M$1:M1951)+1)</f>
        <v>-</v>
      </c>
    </row>
    <row r="1953" spans="1:13" ht="16" x14ac:dyDescent="0.2">
      <c r="A1953" s="16" t="str">
        <f>IFERROR(INDEX(Sheet1!F:F,MATCH(ROWS($1:1952),$L:$L,0)),"")</f>
        <v>successful</v>
      </c>
      <c r="B1953" s="15">
        <f>IFERROR(INDEX(Sheet1!L:L,MATCH(ROWS($1:1952),$L:$L,0)),"")</f>
        <v>336</v>
      </c>
      <c r="D1953" s="18" t="str">
        <f>IFERROR(INDEX(Sheet1!F:F,MATCH(ROWS($1:1952),$M:$M,0)),"")</f>
        <v/>
      </c>
      <c r="E1953" t="str">
        <f>IFERROR(INDEX(Sheet1!L:L,MATCH(ROWS($1:1952),$M:$M,0)),"")</f>
        <v/>
      </c>
      <c r="L1953">
        <f>IF(ISNA(MATCH(Sheet1!F1953,{"successful"},0)),"-",MAX(Sheet6!L$1:L1952)+1)</f>
        <v>894</v>
      </c>
      <c r="M1953" t="str">
        <f>IF(ISNA(MATCH(Sheet1!F1953,{"failed","canceled"},0)),"-",MAX(Sheet6!M$1:M1952)+1)</f>
        <v>-</v>
      </c>
    </row>
    <row r="1954" spans="1:13" ht="16" x14ac:dyDescent="0.2">
      <c r="A1954" s="16" t="str">
        <f>IFERROR(INDEX(Sheet1!F:F,MATCH(ROWS($1:1953),$L:$L,0)),"")</f>
        <v>successful</v>
      </c>
      <c r="B1954" s="15">
        <f>IFERROR(INDEX(Sheet1!L:L,MATCH(ROWS($1:1953),$L:$L,0)),"")</f>
        <v>13</v>
      </c>
      <c r="D1954" s="18" t="str">
        <f>IFERROR(INDEX(Sheet1!F:F,MATCH(ROWS($1:1953),$M:$M,0)),"")</f>
        <v/>
      </c>
      <c r="E1954" t="str">
        <f>IFERROR(INDEX(Sheet1!L:L,MATCH(ROWS($1:1953),$M:$M,0)),"")</f>
        <v/>
      </c>
      <c r="L1954">
        <f>IF(ISNA(MATCH(Sheet1!F1954,{"successful"},0)),"-",MAX(Sheet6!L$1:L1953)+1)</f>
        <v>895</v>
      </c>
      <c r="M1954" t="str">
        <f>IF(ISNA(MATCH(Sheet1!F1954,{"failed","canceled"},0)),"-",MAX(Sheet6!M$1:M1953)+1)</f>
        <v>-</v>
      </c>
    </row>
    <row r="1955" spans="1:13" ht="16" x14ac:dyDescent="0.2">
      <c r="A1955" s="16" t="str">
        <f>IFERROR(INDEX(Sheet1!F:F,MATCH(ROWS($1:1954),$L:$L,0)),"")</f>
        <v>successful</v>
      </c>
      <c r="B1955" s="15">
        <f>IFERROR(INDEX(Sheet1!L:L,MATCH(ROWS($1:1954),$L:$L,0)),"")</f>
        <v>42</v>
      </c>
      <c r="D1955" s="18" t="str">
        <f>IFERROR(INDEX(Sheet1!F:F,MATCH(ROWS($1:1954),$M:$M,0)),"")</f>
        <v/>
      </c>
      <c r="E1955" t="str">
        <f>IFERROR(INDEX(Sheet1!L:L,MATCH(ROWS($1:1954),$M:$M,0)),"")</f>
        <v/>
      </c>
      <c r="L1955">
        <f>IF(ISNA(MATCH(Sheet1!F1955,{"successful"},0)),"-",MAX(Sheet6!L$1:L1954)+1)</f>
        <v>896</v>
      </c>
      <c r="M1955" t="str">
        <f>IF(ISNA(MATCH(Sheet1!F1955,{"failed","canceled"},0)),"-",MAX(Sheet6!M$1:M1954)+1)</f>
        <v>-</v>
      </c>
    </row>
    <row r="1956" spans="1:13" ht="16" x14ac:dyDescent="0.2">
      <c r="A1956" s="16" t="str">
        <f>IFERROR(INDEX(Sheet1!F:F,MATCH(ROWS($1:1955),$L:$L,0)),"")</f>
        <v>successful</v>
      </c>
      <c r="B1956" s="15">
        <f>IFERROR(INDEX(Sheet1!L:L,MATCH(ROWS($1:1955),$L:$L,0)),"")</f>
        <v>64</v>
      </c>
      <c r="D1956" s="18" t="str">
        <f>IFERROR(INDEX(Sheet1!F:F,MATCH(ROWS($1:1955),$M:$M,0)),"")</f>
        <v/>
      </c>
      <c r="E1956" t="str">
        <f>IFERROR(INDEX(Sheet1!L:L,MATCH(ROWS($1:1955),$M:$M,0)),"")</f>
        <v/>
      </c>
      <c r="L1956">
        <f>IF(ISNA(MATCH(Sheet1!F1956,{"successful"},0)),"-",MAX(Sheet6!L$1:L1955)+1)</f>
        <v>897</v>
      </c>
      <c r="M1956" t="str">
        <f>IF(ISNA(MATCH(Sheet1!F1956,{"failed","canceled"},0)),"-",MAX(Sheet6!M$1:M1955)+1)</f>
        <v>-</v>
      </c>
    </row>
    <row r="1957" spans="1:13" ht="16" x14ac:dyDescent="0.2">
      <c r="A1957" s="16" t="str">
        <f>IFERROR(INDEX(Sheet1!F:F,MATCH(ROWS($1:1956),$L:$L,0)),"")</f>
        <v>successful</v>
      </c>
      <c r="B1957" s="15">
        <f>IFERROR(INDEX(Sheet1!L:L,MATCH(ROWS($1:1956),$L:$L,0)),"")</f>
        <v>25</v>
      </c>
      <c r="D1957" s="18" t="str">
        <f>IFERROR(INDEX(Sheet1!F:F,MATCH(ROWS($1:1956),$M:$M,0)),"")</f>
        <v/>
      </c>
      <c r="E1957" t="str">
        <f>IFERROR(INDEX(Sheet1!L:L,MATCH(ROWS($1:1956),$M:$M,0)),"")</f>
        <v/>
      </c>
      <c r="L1957">
        <f>IF(ISNA(MATCH(Sheet1!F1957,{"successful"},0)),"-",MAX(Sheet6!L$1:L1956)+1)</f>
        <v>898</v>
      </c>
      <c r="M1957" t="str">
        <f>IF(ISNA(MATCH(Sheet1!F1957,{"failed","canceled"},0)),"-",MAX(Sheet6!M$1:M1956)+1)</f>
        <v>-</v>
      </c>
    </row>
    <row r="1958" spans="1:13" ht="16" x14ac:dyDescent="0.2">
      <c r="A1958" s="16" t="str">
        <f>IFERROR(INDEX(Sheet1!F:F,MATCH(ROWS($1:1957),$L:$L,0)),"")</f>
        <v>successful</v>
      </c>
      <c r="B1958" s="15">
        <f>IFERROR(INDEX(Sheet1!L:L,MATCH(ROWS($1:1957),$L:$L,0)),"")</f>
        <v>20</v>
      </c>
      <c r="D1958" s="18" t="str">
        <f>IFERROR(INDEX(Sheet1!F:F,MATCH(ROWS($1:1957),$M:$M,0)),"")</f>
        <v/>
      </c>
      <c r="E1958" t="str">
        <f>IFERROR(INDEX(Sheet1!L:L,MATCH(ROWS($1:1957),$M:$M,0)),"")</f>
        <v/>
      </c>
      <c r="L1958">
        <f>IF(ISNA(MATCH(Sheet1!F1958,{"successful"},0)),"-",MAX(Sheet6!L$1:L1957)+1)</f>
        <v>899</v>
      </c>
      <c r="M1958" t="str">
        <f>IF(ISNA(MATCH(Sheet1!F1958,{"failed","canceled"},0)),"-",MAX(Sheet6!M$1:M1957)+1)</f>
        <v>-</v>
      </c>
    </row>
    <row r="1959" spans="1:13" ht="16" x14ac:dyDescent="0.2">
      <c r="A1959" s="16" t="str">
        <f>IFERROR(INDEX(Sheet1!F:F,MATCH(ROWS($1:1958),$L:$L,0)),"")</f>
        <v>successful</v>
      </c>
      <c r="B1959" s="15">
        <f>IFERROR(INDEX(Sheet1!L:L,MATCH(ROWS($1:1958),$L:$L,0)),"")</f>
        <v>104</v>
      </c>
      <c r="D1959" s="18" t="str">
        <f>IFERROR(INDEX(Sheet1!F:F,MATCH(ROWS($1:1958),$M:$M,0)),"")</f>
        <v/>
      </c>
      <c r="E1959" t="str">
        <f>IFERROR(INDEX(Sheet1!L:L,MATCH(ROWS($1:1958),$M:$M,0)),"")</f>
        <v/>
      </c>
      <c r="L1959">
        <f>IF(ISNA(MATCH(Sheet1!F1959,{"successful"},0)),"-",MAX(Sheet6!L$1:L1958)+1)</f>
        <v>900</v>
      </c>
      <c r="M1959" t="str">
        <f>IF(ISNA(MATCH(Sheet1!F1959,{"failed","canceled"},0)),"-",MAX(Sheet6!M$1:M1958)+1)</f>
        <v>-</v>
      </c>
    </row>
    <row r="1960" spans="1:13" ht="16" x14ac:dyDescent="0.2">
      <c r="A1960" s="16" t="str">
        <f>IFERROR(INDEX(Sheet1!F:F,MATCH(ROWS($1:1959),$L:$L,0)),"")</f>
        <v>successful</v>
      </c>
      <c r="B1960" s="15">
        <f>IFERROR(INDEX(Sheet1!L:L,MATCH(ROWS($1:1959),$L:$L,0)),"")</f>
        <v>53</v>
      </c>
      <c r="D1960" s="18" t="str">
        <f>IFERROR(INDEX(Sheet1!F:F,MATCH(ROWS($1:1959),$M:$M,0)),"")</f>
        <v/>
      </c>
      <c r="E1960" t="str">
        <f>IFERROR(INDEX(Sheet1!L:L,MATCH(ROWS($1:1959),$M:$M,0)),"")</f>
        <v/>
      </c>
      <c r="L1960">
        <f>IF(ISNA(MATCH(Sheet1!F1960,{"successful"},0)),"-",MAX(Sheet6!L$1:L1959)+1)</f>
        <v>901</v>
      </c>
      <c r="M1960" t="str">
        <f>IF(ISNA(MATCH(Sheet1!F1960,{"failed","canceled"},0)),"-",MAX(Sheet6!M$1:M1959)+1)</f>
        <v>-</v>
      </c>
    </row>
    <row r="1961" spans="1:13" ht="16" x14ac:dyDescent="0.2">
      <c r="A1961" s="16" t="str">
        <f>IFERROR(INDEX(Sheet1!F:F,MATCH(ROWS($1:1960),$L:$L,0)),"")</f>
        <v>successful</v>
      </c>
      <c r="B1961" s="15">
        <f>IFERROR(INDEX(Sheet1!L:L,MATCH(ROWS($1:1960),$L:$L,0)),"")</f>
        <v>14</v>
      </c>
      <c r="D1961" s="18" t="str">
        <f>IFERROR(INDEX(Sheet1!F:F,MATCH(ROWS($1:1960),$M:$M,0)),"")</f>
        <v/>
      </c>
      <c r="E1961" t="str">
        <f>IFERROR(INDEX(Sheet1!L:L,MATCH(ROWS($1:1960),$M:$M,0)),"")</f>
        <v/>
      </c>
      <c r="L1961">
        <f>IF(ISNA(MATCH(Sheet1!F1961,{"successful"},0)),"-",MAX(Sheet6!L$1:L1960)+1)</f>
        <v>902</v>
      </c>
      <c r="M1961" t="str">
        <f>IF(ISNA(MATCH(Sheet1!F1961,{"failed","canceled"},0)),"-",MAX(Sheet6!M$1:M1960)+1)</f>
        <v>-</v>
      </c>
    </row>
    <row r="1962" spans="1:13" ht="16" x14ac:dyDescent="0.2">
      <c r="A1962" s="16" t="str">
        <f>IFERROR(INDEX(Sheet1!F:F,MATCH(ROWS($1:1961),$L:$L,0)),"")</f>
        <v>successful</v>
      </c>
      <c r="B1962" s="15">
        <f>IFERROR(INDEX(Sheet1!L:L,MATCH(ROWS($1:1961),$L:$L,0)),"")</f>
        <v>20</v>
      </c>
      <c r="D1962" s="18" t="str">
        <f>IFERROR(INDEX(Sheet1!F:F,MATCH(ROWS($1:1961),$M:$M,0)),"")</f>
        <v/>
      </c>
      <c r="E1962" t="str">
        <f>IFERROR(INDEX(Sheet1!L:L,MATCH(ROWS($1:1961),$M:$M,0)),"")</f>
        <v/>
      </c>
      <c r="L1962">
        <f>IF(ISNA(MATCH(Sheet1!F1962,{"successful"},0)),"-",MAX(Sheet6!L$1:L1961)+1)</f>
        <v>903</v>
      </c>
      <c r="M1962" t="str">
        <f>IF(ISNA(MATCH(Sheet1!F1962,{"failed","canceled"},0)),"-",MAX(Sheet6!M$1:M1961)+1)</f>
        <v>-</v>
      </c>
    </row>
    <row r="1963" spans="1:13" ht="16" x14ac:dyDescent="0.2">
      <c r="A1963" s="16" t="str">
        <f>IFERROR(INDEX(Sheet1!F:F,MATCH(ROWS($1:1962),$L:$L,0)),"")</f>
        <v>successful</v>
      </c>
      <c r="B1963" s="15">
        <f>IFERROR(INDEX(Sheet1!L:L,MATCH(ROWS($1:1962),$L:$L,0)),"")</f>
        <v>558</v>
      </c>
      <c r="D1963" s="18" t="str">
        <f>IFERROR(INDEX(Sheet1!F:F,MATCH(ROWS($1:1962),$M:$M,0)),"")</f>
        <v/>
      </c>
      <c r="E1963" t="str">
        <f>IFERROR(INDEX(Sheet1!L:L,MATCH(ROWS($1:1962),$M:$M,0)),"")</f>
        <v/>
      </c>
      <c r="L1963">
        <f>IF(ISNA(MATCH(Sheet1!F1963,{"successful"},0)),"-",MAX(Sheet6!L$1:L1962)+1)</f>
        <v>904</v>
      </c>
      <c r="M1963" t="str">
        <f>IF(ISNA(MATCH(Sheet1!F1963,{"failed","canceled"},0)),"-",MAX(Sheet6!M$1:M1962)+1)</f>
        <v>-</v>
      </c>
    </row>
    <row r="1964" spans="1:13" ht="16" x14ac:dyDescent="0.2">
      <c r="A1964" s="16" t="str">
        <f>IFERROR(INDEX(Sheet1!F:F,MATCH(ROWS($1:1963),$L:$L,0)),"")</f>
        <v>successful</v>
      </c>
      <c r="B1964" s="15">
        <f>IFERROR(INDEX(Sheet1!L:L,MATCH(ROWS($1:1963),$L:$L,0)),"")</f>
        <v>22</v>
      </c>
      <c r="D1964" s="18" t="str">
        <f>IFERROR(INDEX(Sheet1!F:F,MATCH(ROWS($1:1963),$M:$M,0)),"")</f>
        <v/>
      </c>
      <c r="E1964" t="str">
        <f>IFERROR(INDEX(Sheet1!L:L,MATCH(ROWS($1:1963),$M:$M,0)),"")</f>
        <v/>
      </c>
      <c r="L1964">
        <f>IF(ISNA(MATCH(Sheet1!F1964,{"successful"},0)),"-",MAX(Sheet6!L$1:L1963)+1)</f>
        <v>905</v>
      </c>
      <c r="M1964" t="str">
        <f>IF(ISNA(MATCH(Sheet1!F1964,{"failed","canceled"},0)),"-",MAX(Sheet6!M$1:M1963)+1)</f>
        <v>-</v>
      </c>
    </row>
    <row r="1965" spans="1:13" ht="16" x14ac:dyDescent="0.2">
      <c r="A1965" s="16" t="str">
        <f>IFERROR(INDEX(Sheet1!F:F,MATCH(ROWS($1:1964),$L:$L,0)),"")</f>
        <v>successful</v>
      </c>
      <c r="B1965" s="15">
        <f>IFERROR(INDEX(Sheet1!L:L,MATCH(ROWS($1:1964),$L:$L,0)),"")</f>
        <v>24</v>
      </c>
      <c r="D1965" s="18" t="str">
        <f>IFERROR(INDEX(Sheet1!F:F,MATCH(ROWS($1:1964),$M:$M,0)),"")</f>
        <v/>
      </c>
      <c r="E1965" t="str">
        <f>IFERROR(INDEX(Sheet1!L:L,MATCH(ROWS($1:1964),$M:$M,0)),"")</f>
        <v/>
      </c>
      <c r="L1965">
        <f>IF(ISNA(MATCH(Sheet1!F1965,{"successful"},0)),"-",MAX(Sheet6!L$1:L1964)+1)</f>
        <v>906</v>
      </c>
      <c r="M1965" t="str">
        <f>IF(ISNA(MATCH(Sheet1!F1965,{"failed","canceled"},0)),"-",MAX(Sheet6!M$1:M1964)+1)</f>
        <v>-</v>
      </c>
    </row>
    <row r="1966" spans="1:13" ht="16" x14ac:dyDescent="0.2">
      <c r="A1966" s="16" t="str">
        <f>IFERROR(INDEX(Sheet1!F:F,MATCH(ROWS($1:1965),$L:$L,0)),"")</f>
        <v>successful</v>
      </c>
      <c r="B1966" s="15">
        <f>IFERROR(INDEX(Sheet1!L:L,MATCH(ROWS($1:1965),$L:$L,0)),"")</f>
        <v>74</v>
      </c>
      <c r="D1966" s="18" t="str">
        <f>IFERROR(INDEX(Sheet1!F:F,MATCH(ROWS($1:1965),$M:$M,0)),"")</f>
        <v/>
      </c>
      <c r="E1966" t="str">
        <f>IFERROR(INDEX(Sheet1!L:L,MATCH(ROWS($1:1965),$M:$M,0)),"")</f>
        <v/>
      </c>
      <c r="L1966">
        <f>IF(ISNA(MATCH(Sheet1!F1966,{"successful"},0)),"-",MAX(Sheet6!L$1:L1965)+1)</f>
        <v>907</v>
      </c>
      <c r="M1966" t="str">
        <f>IF(ISNA(MATCH(Sheet1!F1966,{"failed","canceled"},0)),"-",MAX(Sheet6!M$1:M1965)+1)</f>
        <v>-</v>
      </c>
    </row>
    <row r="1967" spans="1:13" ht="16" x14ac:dyDescent="0.2">
      <c r="A1967" s="16" t="str">
        <f>IFERROR(INDEX(Sheet1!F:F,MATCH(ROWS($1:1966),$L:$L,0)),"")</f>
        <v>successful</v>
      </c>
      <c r="B1967" s="15">
        <f>IFERROR(INDEX(Sheet1!L:L,MATCH(ROWS($1:1966),$L:$L,0)),"")</f>
        <v>54</v>
      </c>
      <c r="D1967" s="18" t="str">
        <f>IFERROR(INDEX(Sheet1!F:F,MATCH(ROWS($1:1966),$M:$M,0)),"")</f>
        <v/>
      </c>
      <c r="E1967" t="str">
        <f>IFERROR(INDEX(Sheet1!L:L,MATCH(ROWS($1:1966),$M:$M,0)),"")</f>
        <v/>
      </c>
      <c r="L1967">
        <f>IF(ISNA(MATCH(Sheet1!F1967,{"successful"},0)),"-",MAX(Sheet6!L$1:L1966)+1)</f>
        <v>908</v>
      </c>
      <c r="M1967" t="str">
        <f>IF(ISNA(MATCH(Sheet1!F1967,{"failed","canceled"},0)),"-",MAX(Sheet6!M$1:M1966)+1)</f>
        <v>-</v>
      </c>
    </row>
    <row r="1968" spans="1:13" ht="16" x14ac:dyDescent="0.2">
      <c r="A1968" s="16" t="str">
        <f>IFERROR(INDEX(Sheet1!F:F,MATCH(ROWS($1:1967),$L:$L,0)),"")</f>
        <v>successful</v>
      </c>
      <c r="B1968" s="15">
        <f>IFERROR(INDEX(Sheet1!L:L,MATCH(ROWS($1:1967),$L:$L,0)),"")</f>
        <v>31</v>
      </c>
      <c r="D1968" s="18" t="str">
        <f>IFERROR(INDEX(Sheet1!F:F,MATCH(ROWS($1:1967),$M:$M,0)),"")</f>
        <v/>
      </c>
      <c r="E1968" t="str">
        <f>IFERROR(INDEX(Sheet1!L:L,MATCH(ROWS($1:1967),$M:$M,0)),"")</f>
        <v/>
      </c>
      <c r="L1968">
        <f>IF(ISNA(MATCH(Sheet1!F1968,{"successful"},0)),"-",MAX(Sheet6!L$1:L1967)+1)</f>
        <v>909</v>
      </c>
      <c r="M1968" t="str">
        <f>IF(ISNA(MATCH(Sheet1!F1968,{"failed","canceled"},0)),"-",MAX(Sheet6!M$1:M1967)+1)</f>
        <v>-</v>
      </c>
    </row>
    <row r="1969" spans="1:13" ht="16" x14ac:dyDescent="0.2">
      <c r="A1969" s="16" t="str">
        <f>IFERROR(INDEX(Sheet1!F:F,MATCH(ROWS($1:1968),$L:$L,0)),"")</f>
        <v>successful</v>
      </c>
      <c r="B1969" s="15">
        <f>IFERROR(INDEX(Sheet1!L:L,MATCH(ROWS($1:1968),$L:$L,0)),"")</f>
        <v>25</v>
      </c>
      <c r="D1969" s="18" t="str">
        <f>IFERROR(INDEX(Sheet1!F:F,MATCH(ROWS($1:1968),$M:$M,0)),"")</f>
        <v/>
      </c>
      <c r="E1969" t="str">
        <f>IFERROR(INDEX(Sheet1!L:L,MATCH(ROWS($1:1968),$M:$M,0)),"")</f>
        <v/>
      </c>
      <c r="L1969">
        <f>IF(ISNA(MATCH(Sheet1!F1969,{"successful"},0)),"-",MAX(Sheet6!L$1:L1968)+1)</f>
        <v>910</v>
      </c>
      <c r="M1969" t="str">
        <f>IF(ISNA(MATCH(Sheet1!F1969,{"failed","canceled"},0)),"-",MAX(Sheet6!M$1:M1968)+1)</f>
        <v>-</v>
      </c>
    </row>
    <row r="1970" spans="1:13" ht="16" x14ac:dyDescent="0.2">
      <c r="A1970" s="16" t="str">
        <f>IFERROR(INDEX(Sheet1!F:F,MATCH(ROWS($1:1969),$L:$L,0)),"")</f>
        <v>successful</v>
      </c>
      <c r="B1970" s="15">
        <f>IFERROR(INDEX(Sheet1!L:L,MATCH(ROWS($1:1969),$L:$L,0)),"")</f>
        <v>17</v>
      </c>
      <c r="D1970" s="18" t="str">
        <f>IFERROR(INDEX(Sheet1!F:F,MATCH(ROWS($1:1969),$M:$M,0)),"")</f>
        <v/>
      </c>
      <c r="E1970" t="str">
        <f>IFERROR(INDEX(Sheet1!L:L,MATCH(ROWS($1:1969),$M:$M,0)),"")</f>
        <v/>
      </c>
      <c r="L1970">
        <f>IF(ISNA(MATCH(Sheet1!F1970,{"successful"},0)),"-",MAX(Sheet6!L$1:L1969)+1)</f>
        <v>911</v>
      </c>
      <c r="M1970" t="str">
        <f>IF(ISNA(MATCH(Sheet1!F1970,{"failed","canceled"},0)),"-",MAX(Sheet6!M$1:M1969)+1)</f>
        <v>-</v>
      </c>
    </row>
    <row r="1971" spans="1:13" ht="16" x14ac:dyDescent="0.2">
      <c r="A1971" s="16" t="str">
        <f>IFERROR(INDEX(Sheet1!F:F,MATCH(ROWS($1:1970),$L:$L,0)),"")</f>
        <v>successful</v>
      </c>
      <c r="B1971" s="15">
        <f>IFERROR(INDEX(Sheet1!L:L,MATCH(ROWS($1:1970),$L:$L,0)),"")</f>
        <v>12</v>
      </c>
      <c r="D1971" s="18" t="str">
        <f>IFERROR(INDEX(Sheet1!F:F,MATCH(ROWS($1:1970),$M:$M,0)),"")</f>
        <v/>
      </c>
      <c r="E1971" t="str">
        <f>IFERROR(INDEX(Sheet1!L:L,MATCH(ROWS($1:1970),$M:$M,0)),"")</f>
        <v/>
      </c>
      <c r="L1971">
        <f>IF(ISNA(MATCH(Sheet1!F1971,{"successful"},0)),"-",MAX(Sheet6!L$1:L1970)+1)</f>
        <v>912</v>
      </c>
      <c r="M1971" t="str">
        <f>IF(ISNA(MATCH(Sheet1!F1971,{"failed","canceled"},0)),"-",MAX(Sheet6!M$1:M1970)+1)</f>
        <v>-</v>
      </c>
    </row>
    <row r="1972" spans="1:13" ht="16" x14ac:dyDescent="0.2">
      <c r="A1972" s="16" t="str">
        <f>IFERROR(INDEX(Sheet1!F:F,MATCH(ROWS($1:1971),$L:$L,0)),"")</f>
        <v>successful</v>
      </c>
      <c r="B1972" s="15">
        <f>IFERROR(INDEX(Sheet1!L:L,MATCH(ROWS($1:1971),$L:$L,0)),"")</f>
        <v>38</v>
      </c>
      <c r="D1972" s="18" t="str">
        <f>IFERROR(INDEX(Sheet1!F:F,MATCH(ROWS($1:1971),$M:$M,0)),"")</f>
        <v/>
      </c>
      <c r="E1972" t="str">
        <f>IFERROR(INDEX(Sheet1!L:L,MATCH(ROWS($1:1971),$M:$M,0)),"")</f>
        <v/>
      </c>
      <c r="L1972">
        <f>IF(ISNA(MATCH(Sheet1!F1972,{"successful"},0)),"-",MAX(Sheet6!L$1:L1971)+1)</f>
        <v>913</v>
      </c>
      <c r="M1972" t="str">
        <f>IF(ISNA(MATCH(Sheet1!F1972,{"failed","canceled"},0)),"-",MAX(Sheet6!M$1:M1971)+1)</f>
        <v>-</v>
      </c>
    </row>
    <row r="1973" spans="1:13" ht="16" x14ac:dyDescent="0.2">
      <c r="A1973" s="16" t="str">
        <f>IFERROR(INDEX(Sheet1!F:F,MATCH(ROWS($1:1972),$L:$L,0)),"")</f>
        <v>successful</v>
      </c>
      <c r="B1973" s="15">
        <f>IFERROR(INDEX(Sheet1!L:L,MATCH(ROWS($1:1972),$L:$L,0)),"")</f>
        <v>41</v>
      </c>
      <c r="D1973" s="18" t="str">
        <f>IFERROR(INDEX(Sheet1!F:F,MATCH(ROWS($1:1972),$M:$M,0)),"")</f>
        <v/>
      </c>
      <c r="E1973" t="str">
        <f>IFERROR(INDEX(Sheet1!L:L,MATCH(ROWS($1:1972),$M:$M,0)),"")</f>
        <v/>
      </c>
      <c r="L1973">
        <f>IF(ISNA(MATCH(Sheet1!F1973,{"successful"},0)),"-",MAX(Sheet6!L$1:L1972)+1)</f>
        <v>914</v>
      </c>
      <c r="M1973" t="str">
        <f>IF(ISNA(MATCH(Sheet1!F1973,{"failed","canceled"},0)),"-",MAX(Sheet6!M$1:M1972)+1)</f>
        <v>-</v>
      </c>
    </row>
    <row r="1974" spans="1:13" ht="16" x14ac:dyDescent="0.2">
      <c r="A1974" s="16" t="str">
        <f>IFERROR(INDEX(Sheet1!F:F,MATCH(ROWS($1:1973),$L:$L,0)),"")</f>
        <v>successful</v>
      </c>
      <c r="B1974" s="15">
        <f>IFERROR(INDEX(Sheet1!L:L,MATCH(ROWS($1:1973),$L:$L,0)),"")</f>
        <v>19</v>
      </c>
      <c r="D1974" s="18" t="str">
        <f>IFERROR(INDEX(Sheet1!F:F,MATCH(ROWS($1:1973),$M:$M,0)),"")</f>
        <v/>
      </c>
      <c r="E1974" t="str">
        <f>IFERROR(INDEX(Sheet1!L:L,MATCH(ROWS($1:1973),$M:$M,0)),"")</f>
        <v/>
      </c>
      <c r="L1974">
        <f>IF(ISNA(MATCH(Sheet1!F1974,{"successful"},0)),"-",MAX(Sheet6!L$1:L1973)+1)</f>
        <v>915</v>
      </c>
      <c r="M1974" t="str">
        <f>IF(ISNA(MATCH(Sheet1!F1974,{"failed","canceled"},0)),"-",MAX(Sheet6!M$1:M1973)+1)</f>
        <v>-</v>
      </c>
    </row>
    <row r="1975" spans="1:13" ht="16" x14ac:dyDescent="0.2">
      <c r="A1975" s="16" t="str">
        <f>IFERROR(INDEX(Sheet1!F:F,MATCH(ROWS($1:1974),$L:$L,0)),"")</f>
        <v>successful</v>
      </c>
      <c r="B1975" s="15">
        <f>IFERROR(INDEX(Sheet1!L:L,MATCH(ROWS($1:1974),$L:$L,0)),"")</f>
        <v>41</v>
      </c>
      <c r="D1975" s="18" t="str">
        <f>IFERROR(INDEX(Sheet1!F:F,MATCH(ROWS($1:1974),$M:$M,0)),"")</f>
        <v/>
      </c>
      <c r="E1975" t="str">
        <f>IFERROR(INDEX(Sheet1!L:L,MATCH(ROWS($1:1974),$M:$M,0)),"")</f>
        <v/>
      </c>
      <c r="L1975">
        <f>IF(ISNA(MATCH(Sheet1!F1975,{"successful"},0)),"-",MAX(Sheet6!L$1:L1974)+1)</f>
        <v>916</v>
      </c>
      <c r="M1975" t="str">
        <f>IF(ISNA(MATCH(Sheet1!F1975,{"failed","canceled"},0)),"-",MAX(Sheet6!M$1:M1974)+1)</f>
        <v>-</v>
      </c>
    </row>
    <row r="1976" spans="1:13" ht="16" x14ac:dyDescent="0.2">
      <c r="A1976" s="16" t="str">
        <f>IFERROR(INDEX(Sheet1!F:F,MATCH(ROWS($1:1975),$L:$L,0)),"")</f>
        <v>successful</v>
      </c>
      <c r="B1976" s="15">
        <f>IFERROR(INDEX(Sheet1!L:L,MATCH(ROWS($1:1975),$L:$L,0)),"")</f>
        <v>26</v>
      </c>
      <c r="D1976" s="18" t="str">
        <f>IFERROR(INDEX(Sheet1!F:F,MATCH(ROWS($1:1975),$M:$M,0)),"")</f>
        <v/>
      </c>
      <c r="E1976" t="str">
        <f>IFERROR(INDEX(Sheet1!L:L,MATCH(ROWS($1:1975),$M:$M,0)),"")</f>
        <v/>
      </c>
      <c r="L1976">
        <f>IF(ISNA(MATCH(Sheet1!F1976,{"successful"},0)),"-",MAX(Sheet6!L$1:L1975)+1)</f>
        <v>917</v>
      </c>
      <c r="M1976" t="str">
        <f>IF(ISNA(MATCH(Sheet1!F1976,{"failed","canceled"},0)),"-",MAX(Sheet6!M$1:M1975)+1)</f>
        <v>-</v>
      </c>
    </row>
    <row r="1977" spans="1:13" ht="16" x14ac:dyDescent="0.2">
      <c r="A1977" s="16" t="str">
        <f>IFERROR(INDEX(Sheet1!F:F,MATCH(ROWS($1:1976),$L:$L,0)),"")</f>
        <v>successful</v>
      </c>
      <c r="B1977" s="15">
        <f>IFERROR(INDEX(Sheet1!L:L,MATCH(ROWS($1:1976),$L:$L,0)),"")</f>
        <v>25</v>
      </c>
      <c r="D1977" s="18" t="str">
        <f>IFERROR(INDEX(Sheet1!F:F,MATCH(ROWS($1:1976),$M:$M,0)),"")</f>
        <v/>
      </c>
      <c r="E1977" t="str">
        <f>IFERROR(INDEX(Sheet1!L:L,MATCH(ROWS($1:1976),$M:$M,0)),"")</f>
        <v/>
      </c>
      <c r="L1977">
        <f>IF(ISNA(MATCH(Sheet1!F1977,{"successful"},0)),"-",MAX(Sheet6!L$1:L1976)+1)</f>
        <v>918</v>
      </c>
      <c r="M1977" t="str">
        <f>IF(ISNA(MATCH(Sheet1!F1977,{"failed","canceled"},0)),"-",MAX(Sheet6!M$1:M1976)+1)</f>
        <v>-</v>
      </c>
    </row>
    <row r="1978" spans="1:13" ht="16" x14ac:dyDescent="0.2">
      <c r="A1978" s="16" t="str">
        <f>IFERROR(INDEX(Sheet1!F:F,MATCH(ROWS($1:1977),$L:$L,0)),"")</f>
        <v>successful</v>
      </c>
      <c r="B1978" s="15">
        <f>IFERROR(INDEX(Sheet1!L:L,MATCH(ROWS($1:1977),$L:$L,0)),"")</f>
        <v>9</v>
      </c>
      <c r="D1978" s="18" t="str">
        <f>IFERROR(INDEX(Sheet1!F:F,MATCH(ROWS($1:1977),$M:$M,0)),"")</f>
        <v/>
      </c>
      <c r="E1978" t="str">
        <f>IFERROR(INDEX(Sheet1!L:L,MATCH(ROWS($1:1977),$M:$M,0)),"")</f>
        <v/>
      </c>
      <c r="L1978">
        <f>IF(ISNA(MATCH(Sheet1!F1978,{"successful"},0)),"-",MAX(Sheet6!L$1:L1977)+1)</f>
        <v>919</v>
      </c>
      <c r="M1978" t="str">
        <f>IF(ISNA(MATCH(Sheet1!F1978,{"failed","canceled"},0)),"-",MAX(Sheet6!M$1:M1977)+1)</f>
        <v>-</v>
      </c>
    </row>
    <row r="1979" spans="1:13" ht="16" x14ac:dyDescent="0.2">
      <c r="A1979" s="16" t="str">
        <f>IFERROR(INDEX(Sheet1!F:F,MATCH(ROWS($1:1978),$L:$L,0)),"")</f>
        <v>successful</v>
      </c>
      <c r="B1979" s="15">
        <f>IFERROR(INDEX(Sheet1!L:L,MATCH(ROWS($1:1978),$L:$L,0)),"")</f>
        <v>78</v>
      </c>
      <c r="D1979" s="18" t="str">
        <f>IFERROR(INDEX(Sheet1!F:F,MATCH(ROWS($1:1978),$M:$M,0)),"")</f>
        <v/>
      </c>
      <c r="E1979" t="str">
        <f>IFERROR(INDEX(Sheet1!L:L,MATCH(ROWS($1:1978),$M:$M,0)),"")</f>
        <v/>
      </c>
      <c r="L1979">
        <f>IF(ISNA(MATCH(Sheet1!F1979,{"successful"},0)),"-",MAX(Sheet6!L$1:L1978)+1)</f>
        <v>920</v>
      </c>
      <c r="M1979" t="str">
        <f>IF(ISNA(MATCH(Sheet1!F1979,{"failed","canceled"},0)),"-",MAX(Sheet6!M$1:M1978)+1)</f>
        <v>-</v>
      </c>
    </row>
    <row r="1980" spans="1:13" ht="16" x14ac:dyDescent="0.2">
      <c r="A1980" s="16" t="str">
        <f>IFERROR(INDEX(Sheet1!F:F,MATCH(ROWS($1:1979),$L:$L,0)),"")</f>
        <v>successful</v>
      </c>
      <c r="B1980" s="15">
        <f>IFERROR(INDEX(Sheet1!L:L,MATCH(ROWS($1:1979),$L:$L,0)),"")</f>
        <v>45</v>
      </c>
      <c r="D1980" s="18" t="str">
        <f>IFERROR(INDEX(Sheet1!F:F,MATCH(ROWS($1:1979),$M:$M,0)),"")</f>
        <v/>
      </c>
      <c r="E1980" t="str">
        <f>IFERROR(INDEX(Sheet1!L:L,MATCH(ROWS($1:1979),$M:$M,0)),"")</f>
        <v/>
      </c>
      <c r="L1980">
        <f>IF(ISNA(MATCH(Sheet1!F1980,{"successful"},0)),"-",MAX(Sheet6!L$1:L1979)+1)</f>
        <v>921</v>
      </c>
      <c r="M1980" t="str">
        <f>IF(ISNA(MATCH(Sheet1!F1980,{"failed","canceled"},0)),"-",MAX(Sheet6!M$1:M1979)+1)</f>
        <v>-</v>
      </c>
    </row>
    <row r="1981" spans="1:13" ht="16" x14ac:dyDescent="0.2">
      <c r="A1981" s="16" t="str">
        <f>IFERROR(INDEX(Sheet1!F:F,MATCH(ROWS($1:1980),$L:$L,0)),"")</f>
        <v>successful</v>
      </c>
      <c r="B1981" s="15">
        <f>IFERROR(INDEX(Sheet1!L:L,MATCH(ROWS($1:1980),$L:$L,0)),"")</f>
        <v>102</v>
      </c>
      <c r="D1981" s="18" t="str">
        <f>IFERROR(INDEX(Sheet1!F:F,MATCH(ROWS($1:1980),$M:$M,0)),"")</f>
        <v/>
      </c>
      <c r="E1981" t="str">
        <f>IFERROR(INDEX(Sheet1!L:L,MATCH(ROWS($1:1980),$M:$M,0)),"")</f>
        <v/>
      </c>
      <c r="L1981">
        <f>IF(ISNA(MATCH(Sheet1!F1981,{"successful"},0)),"-",MAX(Sheet6!L$1:L1980)+1)</f>
        <v>922</v>
      </c>
      <c r="M1981" t="str">
        <f>IF(ISNA(MATCH(Sheet1!F1981,{"failed","canceled"},0)),"-",MAX(Sheet6!M$1:M1980)+1)</f>
        <v>-</v>
      </c>
    </row>
    <row r="1982" spans="1:13" ht="16" x14ac:dyDescent="0.2">
      <c r="A1982" s="16" t="str">
        <f>IFERROR(INDEX(Sheet1!F:F,MATCH(ROWS($1:1981),$L:$L,0)),"")</f>
        <v>successful</v>
      </c>
      <c r="B1982" s="15">
        <f>IFERROR(INDEX(Sheet1!L:L,MATCH(ROWS($1:1981),$L:$L,0)),"")</f>
        <v>5</v>
      </c>
      <c r="D1982" s="18" t="str">
        <f>IFERROR(INDEX(Sheet1!F:F,MATCH(ROWS($1:1981),$M:$M,0)),"")</f>
        <v/>
      </c>
      <c r="E1982" t="str">
        <f>IFERROR(INDEX(Sheet1!L:L,MATCH(ROWS($1:1981),$M:$M,0)),"")</f>
        <v/>
      </c>
      <c r="L1982">
        <f>IF(ISNA(MATCH(Sheet1!F1982,{"successful"},0)),"-",MAX(Sheet6!L$1:L1981)+1)</f>
        <v>923</v>
      </c>
      <c r="M1982" t="str">
        <f>IF(ISNA(MATCH(Sheet1!F1982,{"failed","canceled"},0)),"-",MAX(Sheet6!M$1:M1981)+1)</f>
        <v>-</v>
      </c>
    </row>
    <row r="1983" spans="1:13" ht="16" x14ac:dyDescent="0.2">
      <c r="A1983" s="16" t="str">
        <f>IFERROR(INDEX(Sheet1!F:F,MATCH(ROWS($1:1982),$L:$L,0)),"")</f>
        <v>successful</v>
      </c>
      <c r="B1983" s="15">
        <f>IFERROR(INDEX(Sheet1!L:L,MATCH(ROWS($1:1982),$L:$L,0)),"")</f>
        <v>27</v>
      </c>
      <c r="D1983" s="18" t="str">
        <f>IFERROR(INDEX(Sheet1!F:F,MATCH(ROWS($1:1982),$M:$M,0)),"")</f>
        <v/>
      </c>
      <c r="E1983" t="str">
        <f>IFERROR(INDEX(Sheet1!L:L,MATCH(ROWS($1:1982),$M:$M,0)),"")</f>
        <v/>
      </c>
      <c r="L1983" t="str">
        <f>IF(ISNA(MATCH(Sheet1!F1983,{"successful"},0)),"-",MAX(Sheet6!L$1:L1982)+1)</f>
        <v>-</v>
      </c>
      <c r="M1983">
        <f>IF(ISNA(MATCH(Sheet1!F1983,{"failed","canceled"},0)),"-",MAX(Sheet6!M$1:M1982)+1)</f>
        <v>1039</v>
      </c>
    </row>
    <row r="1984" spans="1:13" ht="16" x14ac:dyDescent="0.2">
      <c r="A1984" s="16" t="str">
        <f>IFERROR(INDEX(Sheet1!F:F,MATCH(ROWS($1:1983),$L:$L,0)),"")</f>
        <v>successful</v>
      </c>
      <c r="B1984" s="15">
        <f>IFERROR(INDEX(Sheet1!L:L,MATCH(ROWS($1:1983),$L:$L,0)),"")</f>
        <v>37</v>
      </c>
      <c r="D1984" s="18" t="str">
        <f>IFERROR(INDEX(Sheet1!F:F,MATCH(ROWS($1:1983),$M:$M,0)),"")</f>
        <v/>
      </c>
      <c r="E1984" t="str">
        <f>IFERROR(INDEX(Sheet1!L:L,MATCH(ROWS($1:1983),$M:$M,0)),"")</f>
        <v/>
      </c>
      <c r="L1984" t="str">
        <f>IF(ISNA(MATCH(Sheet1!F1984,{"successful"},0)),"-",MAX(Sheet6!L$1:L1983)+1)</f>
        <v>-</v>
      </c>
      <c r="M1984">
        <f>IF(ISNA(MATCH(Sheet1!F1984,{"failed","canceled"},0)),"-",MAX(Sheet6!M$1:M1983)+1)</f>
        <v>1040</v>
      </c>
    </row>
    <row r="1985" spans="1:13" ht="16" x14ac:dyDescent="0.2">
      <c r="A1985" s="16" t="str">
        <f>IFERROR(INDEX(Sheet1!F:F,MATCH(ROWS($1:1984),$L:$L,0)),"")</f>
        <v>successful</v>
      </c>
      <c r="B1985" s="15">
        <f>IFERROR(INDEX(Sheet1!L:L,MATCH(ROWS($1:1984),$L:$L,0)),"")</f>
        <v>14</v>
      </c>
      <c r="D1985" s="18" t="str">
        <f>IFERROR(INDEX(Sheet1!F:F,MATCH(ROWS($1:1984),$M:$M,0)),"")</f>
        <v/>
      </c>
      <c r="E1985" t="str">
        <f>IFERROR(INDEX(Sheet1!L:L,MATCH(ROWS($1:1984),$M:$M,0)),"")</f>
        <v/>
      </c>
      <c r="L1985" t="str">
        <f>IF(ISNA(MATCH(Sheet1!F1985,{"successful"},0)),"-",MAX(Sheet6!L$1:L1984)+1)</f>
        <v>-</v>
      </c>
      <c r="M1985">
        <f>IF(ISNA(MATCH(Sheet1!F1985,{"failed","canceled"},0)),"-",MAX(Sheet6!M$1:M1984)+1)</f>
        <v>1041</v>
      </c>
    </row>
    <row r="1986" spans="1:13" ht="16" x14ac:dyDescent="0.2">
      <c r="A1986" s="16" t="str">
        <f>IFERROR(INDEX(Sheet1!F:F,MATCH(ROWS($1:1985),$L:$L,0)),"")</f>
        <v>successful</v>
      </c>
      <c r="B1986" s="15">
        <f>IFERROR(INDEX(Sheet1!L:L,MATCH(ROWS($1:1985),$L:$L,0)),"")</f>
        <v>27</v>
      </c>
      <c r="D1986" s="18" t="str">
        <f>IFERROR(INDEX(Sheet1!F:F,MATCH(ROWS($1:1985),$M:$M,0)),"")</f>
        <v/>
      </c>
      <c r="E1986" t="str">
        <f>IFERROR(INDEX(Sheet1!L:L,MATCH(ROWS($1:1985),$M:$M,0)),"")</f>
        <v/>
      </c>
      <c r="L1986" t="str">
        <f>IF(ISNA(MATCH(Sheet1!F1986,{"successful"},0)),"-",MAX(Sheet6!L$1:L1985)+1)</f>
        <v>-</v>
      </c>
      <c r="M1986">
        <f>IF(ISNA(MATCH(Sheet1!F1986,{"failed","canceled"},0)),"-",MAX(Sheet6!M$1:M1985)+1)</f>
        <v>1042</v>
      </c>
    </row>
    <row r="1987" spans="1:13" ht="16" x14ac:dyDescent="0.2">
      <c r="A1987" s="16" t="str">
        <f>IFERROR(INDEX(Sheet1!F:F,MATCH(ROWS($1:1986),$L:$L,0)),"")</f>
        <v>successful</v>
      </c>
      <c r="B1987" s="15">
        <f>IFERROR(INDEX(Sheet1!L:L,MATCH(ROWS($1:1986),$L:$L,0)),"")</f>
        <v>45</v>
      </c>
      <c r="D1987" s="18" t="str">
        <f>IFERROR(INDEX(Sheet1!F:F,MATCH(ROWS($1:1986),$M:$M,0)),"")</f>
        <v/>
      </c>
      <c r="E1987" t="str">
        <f>IFERROR(INDEX(Sheet1!L:L,MATCH(ROWS($1:1986),$M:$M,0)),"")</f>
        <v/>
      </c>
      <c r="L1987" t="str">
        <f>IF(ISNA(MATCH(Sheet1!F1987,{"successful"},0)),"-",MAX(Sheet6!L$1:L1986)+1)</f>
        <v>-</v>
      </c>
      <c r="M1987">
        <f>IF(ISNA(MATCH(Sheet1!F1987,{"failed","canceled"},0)),"-",MAX(Sheet6!M$1:M1986)+1)</f>
        <v>1043</v>
      </c>
    </row>
    <row r="1988" spans="1:13" ht="16" x14ac:dyDescent="0.2">
      <c r="A1988" s="16" t="str">
        <f>IFERROR(INDEX(Sheet1!F:F,MATCH(ROWS($1:1987),$L:$L,0)),"")</f>
        <v>successful</v>
      </c>
      <c r="B1988" s="15">
        <f>IFERROR(INDEX(Sheet1!L:L,MATCH(ROWS($1:1987),$L:$L,0)),"")</f>
        <v>49</v>
      </c>
      <c r="D1988" s="18" t="str">
        <f>IFERROR(INDEX(Sheet1!F:F,MATCH(ROWS($1:1987),$M:$M,0)),"")</f>
        <v/>
      </c>
      <c r="E1988" t="str">
        <f>IFERROR(INDEX(Sheet1!L:L,MATCH(ROWS($1:1987),$M:$M,0)),"")</f>
        <v/>
      </c>
      <c r="L1988" t="str">
        <f>IF(ISNA(MATCH(Sheet1!F1988,{"successful"},0)),"-",MAX(Sheet6!L$1:L1987)+1)</f>
        <v>-</v>
      </c>
      <c r="M1988">
        <f>IF(ISNA(MATCH(Sheet1!F1988,{"failed","canceled"},0)),"-",MAX(Sheet6!M$1:M1987)+1)</f>
        <v>1044</v>
      </c>
    </row>
    <row r="1989" spans="1:13" ht="16" x14ac:dyDescent="0.2">
      <c r="A1989" s="16" t="str">
        <f>IFERROR(INDEX(Sheet1!F:F,MATCH(ROWS($1:1988),$L:$L,0)),"")</f>
        <v>successful</v>
      </c>
      <c r="B1989" s="15">
        <f>IFERROR(INDEX(Sheet1!L:L,MATCH(ROWS($1:1988),$L:$L,0)),"")</f>
        <v>24</v>
      </c>
      <c r="D1989" s="18" t="str">
        <f>IFERROR(INDEX(Sheet1!F:F,MATCH(ROWS($1:1988),$M:$M,0)),"")</f>
        <v/>
      </c>
      <c r="E1989" t="str">
        <f>IFERROR(INDEX(Sheet1!L:L,MATCH(ROWS($1:1988),$M:$M,0)),"")</f>
        <v/>
      </c>
      <c r="L1989" t="str">
        <f>IF(ISNA(MATCH(Sheet1!F1989,{"successful"},0)),"-",MAX(Sheet6!L$1:L1988)+1)</f>
        <v>-</v>
      </c>
      <c r="M1989">
        <f>IF(ISNA(MATCH(Sheet1!F1989,{"failed","canceled"},0)),"-",MAX(Sheet6!M$1:M1988)+1)</f>
        <v>1045</v>
      </c>
    </row>
    <row r="1990" spans="1:13" ht="16" x14ac:dyDescent="0.2">
      <c r="A1990" s="16" t="str">
        <f>IFERROR(INDEX(Sheet1!F:F,MATCH(ROWS($1:1989),$L:$L,0)),"")</f>
        <v>successful</v>
      </c>
      <c r="B1990" s="15">
        <f>IFERROR(INDEX(Sheet1!L:L,MATCH(ROWS($1:1989),$L:$L,0)),"")</f>
        <v>112</v>
      </c>
      <c r="D1990" s="18" t="str">
        <f>IFERROR(INDEX(Sheet1!F:F,MATCH(ROWS($1:1989),$M:$M,0)),"")</f>
        <v/>
      </c>
      <c r="E1990" t="str">
        <f>IFERROR(INDEX(Sheet1!L:L,MATCH(ROWS($1:1989),$M:$M,0)),"")</f>
        <v/>
      </c>
      <c r="L1990" t="str">
        <f>IF(ISNA(MATCH(Sheet1!F1990,{"successful"},0)),"-",MAX(Sheet6!L$1:L1989)+1)</f>
        <v>-</v>
      </c>
      <c r="M1990">
        <f>IF(ISNA(MATCH(Sheet1!F1990,{"failed","canceled"},0)),"-",MAX(Sheet6!M$1:M1989)+1)</f>
        <v>1046</v>
      </c>
    </row>
    <row r="1991" spans="1:13" ht="16" x14ac:dyDescent="0.2">
      <c r="A1991" s="16" t="str">
        <f>IFERROR(INDEX(Sheet1!F:F,MATCH(ROWS($1:1990),$L:$L,0)),"")</f>
        <v>successful</v>
      </c>
      <c r="B1991" s="15">
        <f>IFERROR(INDEX(Sheet1!L:L,MATCH(ROWS($1:1990),$L:$L,0)),"")</f>
        <v>23</v>
      </c>
      <c r="D1991" s="18" t="str">
        <f>IFERROR(INDEX(Sheet1!F:F,MATCH(ROWS($1:1990),$M:$M,0)),"")</f>
        <v/>
      </c>
      <c r="E1991" t="str">
        <f>IFERROR(INDEX(Sheet1!L:L,MATCH(ROWS($1:1990),$M:$M,0)),"")</f>
        <v/>
      </c>
      <c r="L1991" t="str">
        <f>IF(ISNA(MATCH(Sheet1!F1991,{"successful"},0)),"-",MAX(Sheet6!L$1:L1990)+1)</f>
        <v>-</v>
      </c>
      <c r="M1991">
        <f>IF(ISNA(MATCH(Sheet1!F1991,{"failed","canceled"},0)),"-",MAX(Sheet6!M$1:M1990)+1)</f>
        <v>1047</v>
      </c>
    </row>
    <row r="1992" spans="1:13" ht="16" x14ac:dyDescent="0.2">
      <c r="A1992" s="16" t="str">
        <f>IFERROR(INDEX(Sheet1!F:F,MATCH(ROWS($1:1991),$L:$L,0)),"")</f>
        <v>successful</v>
      </c>
      <c r="B1992" s="15">
        <f>IFERROR(INDEX(Sheet1!L:L,MATCH(ROWS($1:1991),$L:$L,0)),"")</f>
        <v>54</v>
      </c>
      <c r="D1992" s="18" t="str">
        <f>IFERROR(INDEX(Sheet1!F:F,MATCH(ROWS($1:1991),$M:$M,0)),"")</f>
        <v/>
      </c>
      <c r="E1992" t="str">
        <f>IFERROR(INDEX(Sheet1!L:L,MATCH(ROWS($1:1991),$M:$M,0)),"")</f>
        <v/>
      </c>
      <c r="L1992" t="str">
        <f>IF(ISNA(MATCH(Sheet1!F1992,{"successful"},0)),"-",MAX(Sheet6!L$1:L1991)+1)</f>
        <v>-</v>
      </c>
      <c r="M1992">
        <f>IF(ISNA(MATCH(Sheet1!F1992,{"failed","canceled"},0)),"-",MAX(Sheet6!M$1:M1991)+1)</f>
        <v>1048</v>
      </c>
    </row>
    <row r="1993" spans="1:13" ht="16" x14ac:dyDescent="0.2">
      <c r="A1993" s="16" t="str">
        <f>IFERROR(INDEX(Sheet1!F:F,MATCH(ROWS($1:1992),$L:$L,0)),"")</f>
        <v>successful</v>
      </c>
      <c r="B1993" s="15">
        <f>IFERROR(INDEX(Sheet1!L:L,MATCH(ROWS($1:1992),$L:$L,0)),"")</f>
        <v>28</v>
      </c>
      <c r="D1993" s="18" t="str">
        <f>IFERROR(INDEX(Sheet1!F:F,MATCH(ROWS($1:1992),$M:$M,0)),"")</f>
        <v/>
      </c>
      <c r="E1993" t="str">
        <f>IFERROR(INDEX(Sheet1!L:L,MATCH(ROWS($1:1992),$M:$M,0)),"")</f>
        <v/>
      </c>
      <c r="L1993" t="str">
        <f>IF(ISNA(MATCH(Sheet1!F1993,{"successful"},0)),"-",MAX(Sheet6!L$1:L1992)+1)</f>
        <v>-</v>
      </c>
      <c r="M1993">
        <f>IF(ISNA(MATCH(Sheet1!F1993,{"failed","canceled"},0)),"-",MAX(Sheet6!M$1:M1992)+1)</f>
        <v>1049</v>
      </c>
    </row>
    <row r="1994" spans="1:13" ht="16" x14ac:dyDescent="0.2">
      <c r="A1994" s="16" t="str">
        <f>IFERROR(INDEX(Sheet1!F:F,MATCH(ROWS($1:1993),$L:$L,0)),"")</f>
        <v>successful</v>
      </c>
      <c r="B1994" s="15">
        <f>IFERROR(INDEX(Sheet1!L:L,MATCH(ROWS($1:1993),$L:$L,0)),"")</f>
        <v>11</v>
      </c>
      <c r="D1994" s="18" t="str">
        <f>IFERROR(INDEX(Sheet1!F:F,MATCH(ROWS($1:1993),$M:$M,0)),"")</f>
        <v/>
      </c>
      <c r="E1994" t="str">
        <f>IFERROR(INDEX(Sheet1!L:L,MATCH(ROWS($1:1993),$M:$M,0)),"")</f>
        <v/>
      </c>
      <c r="L1994" t="str">
        <f>IF(ISNA(MATCH(Sheet1!F1994,{"successful"},0)),"-",MAX(Sheet6!L$1:L1993)+1)</f>
        <v>-</v>
      </c>
      <c r="M1994">
        <f>IF(ISNA(MATCH(Sheet1!F1994,{"failed","canceled"},0)),"-",MAX(Sheet6!M$1:M1993)+1)</f>
        <v>1050</v>
      </c>
    </row>
    <row r="1995" spans="1:13" ht="16" x14ac:dyDescent="0.2">
      <c r="A1995" s="16" t="str">
        <f>IFERROR(INDEX(Sheet1!F:F,MATCH(ROWS($1:1994),$L:$L,0)),"")</f>
        <v>successful</v>
      </c>
      <c r="B1995" s="15">
        <f>IFERROR(INDEX(Sheet1!L:L,MATCH(ROWS($1:1994),$L:$L,0)),"")</f>
        <v>62</v>
      </c>
      <c r="D1995" s="18" t="str">
        <f>IFERROR(INDEX(Sheet1!F:F,MATCH(ROWS($1:1994),$M:$M,0)),"")</f>
        <v/>
      </c>
      <c r="E1995" t="str">
        <f>IFERROR(INDEX(Sheet1!L:L,MATCH(ROWS($1:1994),$M:$M,0)),"")</f>
        <v/>
      </c>
      <c r="L1995" t="str">
        <f>IF(ISNA(MATCH(Sheet1!F1995,{"successful"},0)),"-",MAX(Sheet6!L$1:L1994)+1)</f>
        <v>-</v>
      </c>
      <c r="M1995">
        <f>IF(ISNA(MATCH(Sheet1!F1995,{"failed","canceled"},0)),"-",MAX(Sheet6!M$1:M1994)+1)</f>
        <v>1051</v>
      </c>
    </row>
    <row r="1996" spans="1:13" ht="16" x14ac:dyDescent="0.2">
      <c r="A1996" s="16" t="str">
        <f>IFERROR(INDEX(Sheet1!F:F,MATCH(ROWS($1:1995),$L:$L,0)),"")</f>
        <v>successful</v>
      </c>
      <c r="B1996" s="15">
        <f>IFERROR(INDEX(Sheet1!L:L,MATCH(ROWS($1:1995),$L:$L,0)),"")</f>
        <v>73</v>
      </c>
      <c r="D1996" s="18" t="str">
        <f>IFERROR(INDEX(Sheet1!F:F,MATCH(ROWS($1:1995),$M:$M,0)),"")</f>
        <v/>
      </c>
      <c r="E1996" t="str">
        <f>IFERROR(INDEX(Sheet1!L:L,MATCH(ROWS($1:1995),$M:$M,0)),"")</f>
        <v/>
      </c>
      <c r="L1996" t="str">
        <f>IF(ISNA(MATCH(Sheet1!F1996,{"successful"},0)),"-",MAX(Sheet6!L$1:L1995)+1)</f>
        <v>-</v>
      </c>
      <c r="M1996">
        <f>IF(ISNA(MATCH(Sheet1!F1996,{"failed","canceled"},0)),"-",MAX(Sheet6!M$1:M1995)+1)</f>
        <v>1052</v>
      </c>
    </row>
    <row r="1997" spans="1:13" ht="16" x14ac:dyDescent="0.2">
      <c r="A1997" s="16" t="str">
        <f>IFERROR(INDEX(Sheet1!F:F,MATCH(ROWS($1:1996),$L:$L,0)),"")</f>
        <v>successful</v>
      </c>
      <c r="B1997" s="15">
        <f>IFERROR(INDEX(Sheet1!L:L,MATCH(ROWS($1:1996),$L:$L,0)),"")</f>
        <v>18</v>
      </c>
      <c r="D1997" s="18" t="str">
        <f>IFERROR(INDEX(Sheet1!F:F,MATCH(ROWS($1:1996),$M:$M,0)),"")</f>
        <v/>
      </c>
      <c r="E1997" t="str">
        <f>IFERROR(INDEX(Sheet1!L:L,MATCH(ROWS($1:1996),$M:$M,0)),"")</f>
        <v/>
      </c>
      <c r="L1997" t="str">
        <f>IF(ISNA(MATCH(Sheet1!F1997,{"successful"},0)),"-",MAX(Sheet6!L$1:L1996)+1)</f>
        <v>-</v>
      </c>
      <c r="M1997">
        <f>IF(ISNA(MATCH(Sheet1!F1997,{"failed","canceled"},0)),"-",MAX(Sheet6!M$1:M1996)+1)</f>
        <v>1053</v>
      </c>
    </row>
    <row r="1998" spans="1:13" ht="16" x14ac:dyDescent="0.2">
      <c r="A1998" s="16" t="str">
        <f>IFERROR(INDEX(Sheet1!F:F,MATCH(ROWS($1:1997),$L:$L,0)),"")</f>
        <v>successful</v>
      </c>
      <c r="B1998" s="15">
        <f>IFERROR(INDEX(Sheet1!L:L,MATCH(ROWS($1:1997),$L:$L,0)),"")</f>
        <v>35</v>
      </c>
      <c r="D1998" s="18" t="str">
        <f>IFERROR(INDEX(Sheet1!F:F,MATCH(ROWS($1:1997),$M:$M,0)),"")</f>
        <v/>
      </c>
      <c r="E1998" t="str">
        <f>IFERROR(INDEX(Sheet1!L:L,MATCH(ROWS($1:1997),$M:$M,0)),"")</f>
        <v/>
      </c>
      <c r="L1998" t="str">
        <f>IF(ISNA(MATCH(Sheet1!F1998,{"successful"},0)),"-",MAX(Sheet6!L$1:L1997)+1)</f>
        <v>-</v>
      </c>
      <c r="M1998">
        <f>IF(ISNA(MATCH(Sheet1!F1998,{"failed","canceled"},0)),"-",MAX(Sheet6!M$1:M1997)+1)</f>
        <v>1054</v>
      </c>
    </row>
    <row r="1999" spans="1:13" ht="16" x14ac:dyDescent="0.2">
      <c r="A1999" s="16" t="str">
        <f>IFERROR(INDEX(Sheet1!F:F,MATCH(ROWS($1:1998),$L:$L,0)),"")</f>
        <v>successful</v>
      </c>
      <c r="B1999" s="15">
        <f>IFERROR(INDEX(Sheet1!L:L,MATCH(ROWS($1:1998),$L:$L,0)),"")</f>
        <v>43</v>
      </c>
      <c r="D1999" s="18" t="str">
        <f>IFERROR(INDEX(Sheet1!F:F,MATCH(ROWS($1:1998),$M:$M,0)),"")</f>
        <v/>
      </c>
      <c r="E1999" t="str">
        <f>IFERROR(INDEX(Sheet1!L:L,MATCH(ROWS($1:1998),$M:$M,0)),"")</f>
        <v/>
      </c>
      <c r="L1999" t="str">
        <f>IF(ISNA(MATCH(Sheet1!F1999,{"successful"},0)),"-",MAX(Sheet6!L$1:L1998)+1)</f>
        <v>-</v>
      </c>
      <c r="M1999">
        <f>IF(ISNA(MATCH(Sheet1!F1999,{"failed","canceled"},0)),"-",MAX(Sheet6!M$1:M1998)+1)</f>
        <v>1055</v>
      </c>
    </row>
    <row r="2000" spans="1:13" ht="16" x14ac:dyDescent="0.2">
      <c r="A2000" s="16" t="str">
        <f>IFERROR(INDEX(Sheet1!F:F,MATCH(ROWS($1:1999),$L:$L,0)),"")</f>
        <v>successful</v>
      </c>
      <c r="B2000" s="15">
        <f>IFERROR(INDEX(Sheet1!L:L,MATCH(ROWS($1:1999),$L:$L,0)),"")</f>
        <v>36</v>
      </c>
      <c r="D2000" s="18" t="str">
        <f>IFERROR(INDEX(Sheet1!F:F,MATCH(ROWS($1:1999),$M:$M,0)),"")</f>
        <v/>
      </c>
      <c r="E2000" t="str">
        <f>IFERROR(INDEX(Sheet1!L:L,MATCH(ROWS($1:1999),$M:$M,0)),"")</f>
        <v/>
      </c>
      <c r="L2000" t="str">
        <f>IF(ISNA(MATCH(Sheet1!F2000,{"successful"},0)),"-",MAX(Sheet6!L$1:L1999)+1)</f>
        <v>-</v>
      </c>
      <c r="M2000">
        <f>IF(ISNA(MATCH(Sheet1!F2000,{"failed","canceled"},0)),"-",MAX(Sheet6!M$1:M1999)+1)</f>
        <v>1056</v>
      </c>
    </row>
    <row r="2001" spans="1:13" ht="16" x14ac:dyDescent="0.2">
      <c r="A2001" s="16" t="str">
        <f>IFERROR(INDEX(Sheet1!F:F,MATCH(ROWS($1:2000),$L:$L,0)),"")</f>
        <v>successful</v>
      </c>
      <c r="B2001" s="15">
        <f>IFERROR(INDEX(Sheet1!L:L,MATCH(ROWS($1:2000),$L:$L,0)),"")</f>
        <v>62</v>
      </c>
      <c r="D2001" s="18" t="str">
        <f>IFERROR(INDEX(Sheet1!F:F,MATCH(ROWS($1:2000),$M:$M,0)),"")</f>
        <v/>
      </c>
      <c r="E2001" t="str">
        <f>IFERROR(INDEX(Sheet1!L:L,MATCH(ROWS($1:2000),$M:$M,0)),"")</f>
        <v/>
      </c>
      <c r="L2001" t="str">
        <f>IF(ISNA(MATCH(Sheet1!F2001,{"successful"},0)),"-",MAX(Sheet6!L$1:L2000)+1)</f>
        <v>-</v>
      </c>
      <c r="M2001">
        <f>IF(ISNA(MATCH(Sheet1!F2001,{"failed","canceled"},0)),"-",MAX(Sheet6!M$1:M2000)+1)</f>
        <v>1057</v>
      </c>
    </row>
    <row r="2002" spans="1:13" ht="16" x14ac:dyDescent="0.2">
      <c r="A2002" s="16" t="str">
        <f>IFERROR(INDEX(Sheet1!F:F,MATCH(ROWS($1:2001),$L:$L,0)),"")</f>
        <v>successful</v>
      </c>
      <c r="B2002" s="15">
        <f>IFERROR(INDEX(Sheet1!L:L,MATCH(ROWS($1:2001),$L:$L,0)),"")</f>
        <v>15</v>
      </c>
      <c r="D2002" s="18" t="str">
        <f>IFERROR(INDEX(Sheet1!F:F,MATCH(ROWS($1:2001),$M:$M,0)),"")</f>
        <v/>
      </c>
      <c r="E2002" t="str">
        <f>IFERROR(INDEX(Sheet1!L:L,MATCH(ROWS($1:2001),$M:$M,0)),"")</f>
        <v/>
      </c>
      <c r="L2002" t="str">
        <f>IF(ISNA(MATCH(Sheet1!F2002,{"successful"},0)),"-",MAX(Sheet6!L$1:L2001)+1)</f>
        <v>-</v>
      </c>
      <c r="M2002">
        <f>IF(ISNA(MATCH(Sheet1!F2002,{"failed","canceled"},0)),"-",MAX(Sheet6!M$1:M2001)+1)</f>
        <v>1058</v>
      </c>
    </row>
    <row r="2003" spans="1:13" ht="16" x14ac:dyDescent="0.2">
      <c r="A2003" s="16" t="str">
        <f>IFERROR(INDEX(Sheet1!F:F,MATCH(ROWS($1:2002),$L:$L,0)),"")</f>
        <v>successful</v>
      </c>
      <c r="B2003" s="15">
        <f>IFERROR(INDEX(Sheet1!L:L,MATCH(ROWS($1:2002),$L:$L,0)),"")</f>
        <v>33</v>
      </c>
      <c r="D2003" s="18" t="str">
        <f>IFERROR(INDEX(Sheet1!F:F,MATCH(ROWS($1:2002),$M:$M,0)),"")</f>
        <v/>
      </c>
      <c r="E2003" t="str">
        <f>IFERROR(INDEX(Sheet1!L:L,MATCH(ROWS($1:2002),$M:$M,0)),"")</f>
        <v/>
      </c>
      <c r="L2003">
        <f>IF(ISNA(MATCH(Sheet1!F2003,{"successful"},0)),"-",MAX(Sheet6!L$1:L2002)+1)</f>
        <v>924</v>
      </c>
      <c r="M2003" t="str">
        <f>IF(ISNA(MATCH(Sheet1!F2003,{"failed","canceled"},0)),"-",MAX(Sheet6!M$1:M2002)+1)</f>
        <v>-</v>
      </c>
    </row>
    <row r="2004" spans="1:13" ht="16" x14ac:dyDescent="0.2">
      <c r="A2004" s="16" t="str">
        <f>IFERROR(INDEX(Sheet1!F:F,MATCH(ROWS($1:2003),$L:$L,0)),"")</f>
        <v>successful</v>
      </c>
      <c r="B2004" s="15">
        <f>IFERROR(INDEX(Sheet1!L:L,MATCH(ROWS($1:2003),$L:$L,0)),"")</f>
        <v>27</v>
      </c>
      <c r="D2004" s="18" t="str">
        <f>IFERROR(INDEX(Sheet1!F:F,MATCH(ROWS($1:2003),$M:$M,0)),"")</f>
        <v/>
      </c>
      <c r="E2004" t="str">
        <f>IFERROR(INDEX(Sheet1!L:L,MATCH(ROWS($1:2003),$M:$M,0)),"")</f>
        <v/>
      </c>
      <c r="L2004">
        <f>IF(ISNA(MATCH(Sheet1!F2004,{"successful"},0)),"-",MAX(Sheet6!L$1:L2003)+1)</f>
        <v>925</v>
      </c>
      <c r="M2004" t="str">
        <f>IF(ISNA(MATCH(Sheet1!F2004,{"failed","canceled"},0)),"-",MAX(Sheet6!M$1:M2003)+1)</f>
        <v>-</v>
      </c>
    </row>
    <row r="2005" spans="1:13" ht="16" x14ac:dyDescent="0.2">
      <c r="A2005" s="16" t="str">
        <f>IFERROR(INDEX(Sheet1!F:F,MATCH(ROWS($1:2004),$L:$L,0)),"")</f>
        <v>successful</v>
      </c>
      <c r="B2005" s="15">
        <f>IFERROR(INDEX(Sheet1!L:L,MATCH(ROWS($1:2004),$L:$L,0)),"")</f>
        <v>17</v>
      </c>
      <c r="D2005" s="18" t="str">
        <f>IFERROR(INDEX(Sheet1!F:F,MATCH(ROWS($1:2004),$M:$M,0)),"")</f>
        <v/>
      </c>
      <c r="E2005" t="str">
        <f>IFERROR(INDEX(Sheet1!L:L,MATCH(ROWS($1:2004),$M:$M,0)),"")</f>
        <v/>
      </c>
      <c r="L2005">
        <f>IF(ISNA(MATCH(Sheet1!F2005,{"successful"},0)),"-",MAX(Sheet6!L$1:L2004)+1)</f>
        <v>926</v>
      </c>
      <c r="M2005" t="str">
        <f>IF(ISNA(MATCH(Sheet1!F2005,{"failed","canceled"},0)),"-",MAX(Sheet6!M$1:M2004)+1)</f>
        <v>-</v>
      </c>
    </row>
    <row r="2006" spans="1:13" ht="16" x14ac:dyDescent="0.2">
      <c r="A2006" s="16" t="str">
        <f>IFERROR(INDEX(Sheet1!F:F,MATCH(ROWS($1:2005),$L:$L,0)),"")</f>
        <v>successful</v>
      </c>
      <c r="B2006" s="15">
        <f>IFERROR(INDEX(Sheet1!L:L,MATCH(ROWS($1:2005),$L:$L,0)),"")</f>
        <v>4</v>
      </c>
      <c r="D2006" s="18" t="str">
        <f>IFERROR(INDEX(Sheet1!F:F,MATCH(ROWS($1:2005),$M:$M,0)),"")</f>
        <v/>
      </c>
      <c r="E2006" t="str">
        <f>IFERROR(INDEX(Sheet1!L:L,MATCH(ROWS($1:2005),$M:$M,0)),"")</f>
        <v/>
      </c>
      <c r="L2006">
        <f>IF(ISNA(MATCH(Sheet1!F2006,{"successful"},0)),"-",MAX(Sheet6!L$1:L2005)+1)</f>
        <v>927</v>
      </c>
      <c r="M2006" t="str">
        <f>IF(ISNA(MATCH(Sheet1!F2006,{"failed","canceled"},0)),"-",MAX(Sheet6!M$1:M2005)+1)</f>
        <v>-</v>
      </c>
    </row>
    <row r="2007" spans="1:13" ht="16" x14ac:dyDescent="0.2">
      <c r="A2007" s="16" t="str">
        <f>IFERROR(INDEX(Sheet1!F:F,MATCH(ROWS($1:2006),$L:$L,0)),"")</f>
        <v>successful</v>
      </c>
      <c r="B2007" s="15">
        <f>IFERROR(INDEX(Sheet1!L:L,MATCH(ROWS($1:2006),$L:$L,0)),"")</f>
        <v>53</v>
      </c>
      <c r="D2007" s="18" t="str">
        <f>IFERROR(INDEX(Sheet1!F:F,MATCH(ROWS($1:2006),$M:$M,0)),"")</f>
        <v/>
      </c>
      <c r="E2007" t="str">
        <f>IFERROR(INDEX(Sheet1!L:L,MATCH(ROWS($1:2006),$M:$M,0)),"")</f>
        <v/>
      </c>
      <c r="L2007">
        <f>IF(ISNA(MATCH(Sheet1!F2007,{"successful"},0)),"-",MAX(Sheet6!L$1:L2006)+1)</f>
        <v>928</v>
      </c>
      <c r="M2007" t="str">
        <f>IF(ISNA(MATCH(Sheet1!F2007,{"failed","canceled"},0)),"-",MAX(Sheet6!M$1:M2006)+1)</f>
        <v>-</v>
      </c>
    </row>
    <row r="2008" spans="1:13" ht="16" x14ac:dyDescent="0.2">
      <c r="A2008" s="16" t="str">
        <f>IFERROR(INDEX(Sheet1!F:F,MATCH(ROWS($1:2007),$L:$L,0)),"")</f>
        <v>successful</v>
      </c>
      <c r="B2008" s="15">
        <f>IFERROR(INDEX(Sheet1!L:L,MATCH(ROWS($1:2007),$L:$L,0)),"")</f>
        <v>49</v>
      </c>
      <c r="D2008" s="18" t="str">
        <f>IFERROR(INDEX(Sheet1!F:F,MATCH(ROWS($1:2007),$M:$M,0)),"")</f>
        <v/>
      </c>
      <c r="E2008" t="str">
        <f>IFERROR(INDEX(Sheet1!L:L,MATCH(ROWS($1:2007),$M:$M,0)),"")</f>
        <v/>
      </c>
      <c r="L2008">
        <f>IF(ISNA(MATCH(Sheet1!F2008,{"successful"},0)),"-",MAX(Sheet6!L$1:L2007)+1)</f>
        <v>929</v>
      </c>
      <c r="M2008" t="str">
        <f>IF(ISNA(MATCH(Sheet1!F2008,{"failed","canceled"},0)),"-",MAX(Sheet6!M$1:M2007)+1)</f>
        <v>-</v>
      </c>
    </row>
    <row r="2009" spans="1:13" ht="16" x14ac:dyDescent="0.2">
      <c r="A2009" s="16" t="str">
        <f>IFERROR(INDEX(Sheet1!F:F,MATCH(ROWS($1:2008),$L:$L,0)),"")</f>
        <v>successful</v>
      </c>
      <c r="B2009" s="15">
        <f>IFERROR(INDEX(Sheet1!L:L,MATCH(ROWS($1:2008),$L:$L,0)),"")</f>
        <v>57</v>
      </c>
      <c r="D2009" s="18" t="str">
        <f>IFERROR(INDEX(Sheet1!F:F,MATCH(ROWS($1:2008),$M:$M,0)),"")</f>
        <v/>
      </c>
      <c r="E2009" t="str">
        <f>IFERROR(INDEX(Sheet1!L:L,MATCH(ROWS($1:2008),$M:$M,0)),"")</f>
        <v/>
      </c>
      <c r="L2009">
        <f>IF(ISNA(MATCH(Sheet1!F2009,{"successful"},0)),"-",MAX(Sheet6!L$1:L2008)+1)</f>
        <v>930</v>
      </c>
      <c r="M2009" t="str">
        <f>IF(ISNA(MATCH(Sheet1!F2009,{"failed","canceled"},0)),"-",MAX(Sheet6!M$1:M2008)+1)</f>
        <v>-</v>
      </c>
    </row>
    <row r="2010" spans="1:13" ht="16" x14ac:dyDescent="0.2">
      <c r="A2010" s="16" t="str">
        <f>IFERROR(INDEX(Sheet1!F:F,MATCH(ROWS($1:2009),$L:$L,0)),"")</f>
        <v>successful</v>
      </c>
      <c r="B2010" s="15">
        <f>IFERROR(INDEX(Sheet1!L:L,MATCH(ROWS($1:2009),$L:$L,0)),"")</f>
        <v>69</v>
      </c>
      <c r="D2010" s="18" t="str">
        <f>IFERROR(INDEX(Sheet1!F:F,MATCH(ROWS($1:2009),$M:$M,0)),"")</f>
        <v/>
      </c>
      <c r="E2010" t="str">
        <f>IFERROR(INDEX(Sheet1!L:L,MATCH(ROWS($1:2009),$M:$M,0)),"")</f>
        <v/>
      </c>
      <c r="L2010">
        <f>IF(ISNA(MATCH(Sheet1!F2010,{"successful"},0)),"-",MAX(Sheet6!L$1:L2009)+1)</f>
        <v>931</v>
      </c>
      <c r="M2010" t="str">
        <f>IF(ISNA(MATCH(Sheet1!F2010,{"failed","canceled"},0)),"-",MAX(Sheet6!M$1:M2009)+1)</f>
        <v>-</v>
      </c>
    </row>
    <row r="2011" spans="1:13" ht="16" x14ac:dyDescent="0.2">
      <c r="A2011" s="16" t="str">
        <f>IFERROR(INDEX(Sheet1!F:F,MATCH(ROWS($1:2010),$L:$L,0)),"")</f>
        <v>successful</v>
      </c>
      <c r="B2011" s="15">
        <f>IFERROR(INDEX(Sheet1!L:L,MATCH(ROWS($1:2010),$L:$L,0)),"")</f>
        <v>15</v>
      </c>
      <c r="D2011" s="18" t="str">
        <f>IFERROR(INDEX(Sheet1!F:F,MATCH(ROWS($1:2010),$M:$M,0)),"")</f>
        <v/>
      </c>
      <c r="E2011" t="str">
        <f>IFERROR(INDEX(Sheet1!L:L,MATCH(ROWS($1:2010),$M:$M,0)),"")</f>
        <v/>
      </c>
      <c r="L2011">
        <f>IF(ISNA(MATCH(Sheet1!F2011,{"successful"},0)),"-",MAX(Sheet6!L$1:L2010)+1)</f>
        <v>932</v>
      </c>
      <c r="M2011" t="str">
        <f>IF(ISNA(MATCH(Sheet1!F2011,{"failed","canceled"},0)),"-",MAX(Sheet6!M$1:M2010)+1)</f>
        <v>-</v>
      </c>
    </row>
    <row r="2012" spans="1:13" ht="16" x14ac:dyDescent="0.2">
      <c r="A2012" s="16" t="str">
        <f>IFERROR(INDEX(Sheet1!F:F,MATCH(ROWS($1:2011),$L:$L,0)),"")</f>
        <v>successful</v>
      </c>
      <c r="B2012" s="15">
        <f>IFERROR(INDEX(Sheet1!L:L,MATCH(ROWS($1:2011),$L:$L,0)),"")</f>
        <v>64</v>
      </c>
      <c r="D2012" s="18" t="str">
        <f>IFERROR(INDEX(Sheet1!F:F,MATCH(ROWS($1:2011),$M:$M,0)),"")</f>
        <v/>
      </c>
      <c r="E2012" t="str">
        <f>IFERROR(INDEX(Sheet1!L:L,MATCH(ROWS($1:2011),$M:$M,0)),"")</f>
        <v/>
      </c>
      <c r="L2012">
        <f>IF(ISNA(MATCH(Sheet1!F2012,{"successful"},0)),"-",MAX(Sheet6!L$1:L2011)+1)</f>
        <v>933</v>
      </c>
      <c r="M2012" t="str">
        <f>IF(ISNA(MATCH(Sheet1!F2012,{"failed","canceled"},0)),"-",MAX(Sheet6!M$1:M2011)+1)</f>
        <v>-</v>
      </c>
    </row>
    <row r="2013" spans="1:13" ht="16" x14ac:dyDescent="0.2">
      <c r="A2013" s="16" t="str">
        <f>IFERROR(INDEX(Sheet1!F:F,MATCH(ROWS($1:2012),$L:$L,0)),"")</f>
        <v>successful</v>
      </c>
      <c r="B2013" s="15">
        <f>IFERROR(INDEX(Sheet1!L:L,MATCH(ROWS($1:2012),$L:$L,0)),"")</f>
        <v>20</v>
      </c>
      <c r="D2013" s="18" t="str">
        <f>IFERROR(INDEX(Sheet1!F:F,MATCH(ROWS($1:2012),$M:$M,0)),"")</f>
        <v/>
      </c>
      <c r="E2013" t="str">
        <f>IFERROR(INDEX(Sheet1!L:L,MATCH(ROWS($1:2012),$M:$M,0)),"")</f>
        <v/>
      </c>
      <c r="L2013">
        <f>IF(ISNA(MATCH(Sheet1!F2013,{"successful"},0)),"-",MAX(Sheet6!L$1:L2012)+1)</f>
        <v>934</v>
      </c>
      <c r="M2013" t="str">
        <f>IF(ISNA(MATCH(Sheet1!F2013,{"failed","canceled"},0)),"-",MAX(Sheet6!M$1:M2012)+1)</f>
        <v>-</v>
      </c>
    </row>
    <row r="2014" spans="1:13" ht="16" x14ac:dyDescent="0.2">
      <c r="A2014" s="16" t="str">
        <f>IFERROR(INDEX(Sheet1!F:F,MATCH(ROWS($1:2013),$L:$L,0)),"")</f>
        <v>successful</v>
      </c>
      <c r="B2014" s="15">
        <f>IFERROR(INDEX(Sheet1!L:L,MATCH(ROWS($1:2013),$L:$L,0)),"")</f>
        <v>27</v>
      </c>
      <c r="D2014" s="18" t="str">
        <f>IFERROR(INDEX(Sheet1!F:F,MATCH(ROWS($1:2013),$M:$M,0)),"")</f>
        <v/>
      </c>
      <c r="E2014" t="str">
        <f>IFERROR(INDEX(Sheet1!L:L,MATCH(ROWS($1:2013),$M:$M,0)),"")</f>
        <v/>
      </c>
      <c r="L2014">
        <f>IF(ISNA(MATCH(Sheet1!F2014,{"successful"},0)),"-",MAX(Sheet6!L$1:L2013)+1)</f>
        <v>935</v>
      </c>
      <c r="M2014" t="str">
        <f>IF(ISNA(MATCH(Sheet1!F2014,{"failed","canceled"},0)),"-",MAX(Sheet6!M$1:M2013)+1)</f>
        <v>-</v>
      </c>
    </row>
    <row r="2015" spans="1:13" ht="16" x14ac:dyDescent="0.2">
      <c r="A2015" s="16" t="str">
        <f>IFERROR(INDEX(Sheet1!F:F,MATCH(ROWS($1:2014),$L:$L,0)),"")</f>
        <v>successful</v>
      </c>
      <c r="B2015" s="15">
        <f>IFERROR(INDEX(Sheet1!L:L,MATCH(ROWS($1:2014),$L:$L,0)),"")</f>
        <v>21</v>
      </c>
      <c r="D2015" s="18" t="str">
        <f>IFERROR(INDEX(Sheet1!F:F,MATCH(ROWS($1:2014),$M:$M,0)),"")</f>
        <v/>
      </c>
      <c r="E2015" t="str">
        <f>IFERROR(INDEX(Sheet1!L:L,MATCH(ROWS($1:2014),$M:$M,0)),"")</f>
        <v/>
      </c>
      <c r="L2015">
        <f>IF(ISNA(MATCH(Sheet1!F2015,{"successful"},0)),"-",MAX(Sheet6!L$1:L2014)+1)</f>
        <v>936</v>
      </c>
      <c r="M2015" t="str">
        <f>IF(ISNA(MATCH(Sheet1!F2015,{"failed","canceled"},0)),"-",MAX(Sheet6!M$1:M2014)+1)</f>
        <v>-</v>
      </c>
    </row>
    <row r="2016" spans="1:13" ht="16" x14ac:dyDescent="0.2">
      <c r="A2016" s="16" t="str">
        <f>IFERROR(INDEX(Sheet1!F:F,MATCH(ROWS($1:2015),$L:$L,0)),"")</f>
        <v>successful</v>
      </c>
      <c r="B2016" s="15">
        <f>IFERROR(INDEX(Sheet1!L:L,MATCH(ROWS($1:2015),$L:$L,0)),"")</f>
        <v>31</v>
      </c>
      <c r="D2016" s="18" t="str">
        <f>IFERROR(INDEX(Sheet1!F:F,MATCH(ROWS($1:2015),$M:$M,0)),"")</f>
        <v/>
      </c>
      <c r="E2016" t="str">
        <f>IFERROR(INDEX(Sheet1!L:L,MATCH(ROWS($1:2015),$M:$M,0)),"")</f>
        <v/>
      </c>
      <c r="L2016">
        <f>IF(ISNA(MATCH(Sheet1!F2016,{"successful"},0)),"-",MAX(Sheet6!L$1:L2015)+1)</f>
        <v>937</v>
      </c>
      <c r="M2016" t="str">
        <f>IF(ISNA(MATCH(Sheet1!F2016,{"failed","canceled"},0)),"-",MAX(Sheet6!M$1:M2015)+1)</f>
        <v>-</v>
      </c>
    </row>
    <row r="2017" spans="1:13" ht="16" x14ac:dyDescent="0.2">
      <c r="A2017" s="16" t="str">
        <f>IFERROR(INDEX(Sheet1!F:F,MATCH(ROWS($1:2016),$L:$L,0)),"")</f>
        <v>successful</v>
      </c>
      <c r="B2017" s="15">
        <f>IFERROR(INDEX(Sheet1!L:L,MATCH(ROWS($1:2016),$L:$L,0)),"")</f>
        <v>51</v>
      </c>
      <c r="D2017" s="18" t="str">
        <f>IFERROR(INDEX(Sheet1!F:F,MATCH(ROWS($1:2016),$M:$M,0)),"")</f>
        <v/>
      </c>
      <c r="E2017" t="str">
        <f>IFERROR(INDEX(Sheet1!L:L,MATCH(ROWS($1:2016),$M:$M,0)),"")</f>
        <v/>
      </c>
      <c r="L2017">
        <f>IF(ISNA(MATCH(Sheet1!F2017,{"successful"},0)),"-",MAX(Sheet6!L$1:L2016)+1)</f>
        <v>938</v>
      </c>
      <c r="M2017" t="str">
        <f>IF(ISNA(MATCH(Sheet1!F2017,{"failed","canceled"},0)),"-",MAX(Sheet6!M$1:M2016)+1)</f>
        <v>-</v>
      </c>
    </row>
    <row r="2018" spans="1:13" ht="16" x14ac:dyDescent="0.2">
      <c r="A2018" s="16" t="str">
        <f>IFERROR(INDEX(Sheet1!F:F,MATCH(ROWS($1:2017),$L:$L,0)),"")</f>
        <v>successful</v>
      </c>
      <c r="B2018" s="15">
        <f>IFERROR(INDEX(Sheet1!L:L,MATCH(ROWS($1:2017),$L:$L,0)),"")</f>
        <v>57</v>
      </c>
      <c r="D2018" s="18" t="str">
        <f>IFERROR(INDEX(Sheet1!F:F,MATCH(ROWS($1:2017),$M:$M,0)),"")</f>
        <v/>
      </c>
      <c r="E2018" t="str">
        <f>IFERROR(INDEX(Sheet1!L:L,MATCH(ROWS($1:2017),$M:$M,0)),"")</f>
        <v/>
      </c>
      <c r="L2018">
        <f>IF(ISNA(MATCH(Sheet1!F2018,{"successful"},0)),"-",MAX(Sheet6!L$1:L2017)+1)</f>
        <v>939</v>
      </c>
      <c r="M2018" t="str">
        <f>IF(ISNA(MATCH(Sheet1!F2018,{"failed","canceled"},0)),"-",MAX(Sheet6!M$1:M2017)+1)</f>
        <v>-</v>
      </c>
    </row>
    <row r="2019" spans="1:13" ht="16" x14ac:dyDescent="0.2">
      <c r="A2019" s="16" t="str">
        <f>IFERROR(INDEX(Sheet1!F:F,MATCH(ROWS($1:2018),$L:$L,0)),"")</f>
        <v>successful</v>
      </c>
      <c r="B2019" s="15">
        <f>IFERROR(INDEX(Sheet1!L:L,MATCH(ROWS($1:2018),$L:$L,0)),"")</f>
        <v>20</v>
      </c>
      <c r="D2019" s="18" t="str">
        <f>IFERROR(INDEX(Sheet1!F:F,MATCH(ROWS($1:2018),$M:$M,0)),"")</f>
        <v/>
      </c>
      <c r="E2019" t="str">
        <f>IFERROR(INDEX(Sheet1!L:L,MATCH(ROWS($1:2018),$M:$M,0)),"")</f>
        <v/>
      </c>
      <c r="L2019">
        <f>IF(ISNA(MATCH(Sheet1!F2019,{"successful"},0)),"-",MAX(Sheet6!L$1:L2018)+1)</f>
        <v>940</v>
      </c>
      <c r="M2019" t="str">
        <f>IF(ISNA(MATCH(Sheet1!F2019,{"failed","canceled"},0)),"-",MAX(Sheet6!M$1:M2018)+1)</f>
        <v>-</v>
      </c>
    </row>
    <row r="2020" spans="1:13" ht="16" x14ac:dyDescent="0.2">
      <c r="A2020" s="16" t="str">
        <f>IFERROR(INDEX(Sheet1!F:F,MATCH(ROWS($1:2019),$L:$L,0)),"")</f>
        <v>successful</v>
      </c>
      <c r="B2020" s="15">
        <f>IFERROR(INDEX(Sheet1!L:L,MATCH(ROWS($1:2019),$L:$L,0)),"")</f>
        <v>71</v>
      </c>
      <c r="D2020" s="18" t="str">
        <f>IFERROR(INDEX(Sheet1!F:F,MATCH(ROWS($1:2019),$M:$M,0)),"")</f>
        <v/>
      </c>
      <c r="E2020" t="str">
        <f>IFERROR(INDEX(Sheet1!L:L,MATCH(ROWS($1:2019),$M:$M,0)),"")</f>
        <v/>
      </c>
      <c r="L2020">
        <f>IF(ISNA(MATCH(Sheet1!F2020,{"successful"},0)),"-",MAX(Sheet6!L$1:L2019)+1)</f>
        <v>941</v>
      </c>
      <c r="M2020" t="str">
        <f>IF(ISNA(MATCH(Sheet1!F2020,{"failed","canceled"},0)),"-",MAX(Sheet6!M$1:M2019)+1)</f>
        <v>-</v>
      </c>
    </row>
    <row r="2021" spans="1:13" ht="16" x14ac:dyDescent="0.2">
      <c r="A2021" s="16" t="str">
        <f>IFERROR(INDEX(Sheet1!F:F,MATCH(ROWS($1:2020),$L:$L,0)),"")</f>
        <v>successful</v>
      </c>
      <c r="B2021" s="15">
        <f>IFERROR(INDEX(Sheet1!L:L,MATCH(ROWS($1:2020),$L:$L,0)),"")</f>
        <v>72</v>
      </c>
      <c r="D2021" s="18" t="str">
        <f>IFERROR(INDEX(Sheet1!F:F,MATCH(ROWS($1:2020),$M:$M,0)),"")</f>
        <v/>
      </c>
      <c r="E2021" t="str">
        <f>IFERROR(INDEX(Sheet1!L:L,MATCH(ROWS($1:2020),$M:$M,0)),"")</f>
        <v/>
      </c>
      <c r="L2021">
        <f>IF(ISNA(MATCH(Sheet1!F2021,{"successful"},0)),"-",MAX(Sheet6!L$1:L2020)+1)</f>
        <v>942</v>
      </c>
      <c r="M2021" t="str">
        <f>IF(ISNA(MATCH(Sheet1!F2021,{"failed","canceled"},0)),"-",MAX(Sheet6!M$1:M2020)+1)</f>
        <v>-</v>
      </c>
    </row>
    <row r="2022" spans="1:13" ht="16" x14ac:dyDescent="0.2">
      <c r="A2022" s="16" t="str">
        <f>IFERROR(INDEX(Sheet1!F:F,MATCH(ROWS($1:2021),$L:$L,0)),"")</f>
        <v>successful</v>
      </c>
      <c r="B2022" s="15">
        <f>IFERROR(INDEX(Sheet1!L:L,MATCH(ROWS($1:2021),$L:$L,0)),"")</f>
        <v>45</v>
      </c>
      <c r="D2022" s="18" t="str">
        <f>IFERROR(INDEX(Sheet1!F:F,MATCH(ROWS($1:2021),$M:$M,0)),"")</f>
        <v/>
      </c>
      <c r="E2022" t="str">
        <f>IFERROR(INDEX(Sheet1!L:L,MATCH(ROWS($1:2021),$M:$M,0)),"")</f>
        <v/>
      </c>
      <c r="L2022">
        <f>IF(ISNA(MATCH(Sheet1!F2022,{"successful"},0)),"-",MAX(Sheet6!L$1:L2021)+1)</f>
        <v>943</v>
      </c>
      <c r="M2022" t="str">
        <f>IF(ISNA(MATCH(Sheet1!F2022,{"failed","canceled"},0)),"-",MAX(Sheet6!M$1:M2021)+1)</f>
        <v>-</v>
      </c>
    </row>
    <row r="2023" spans="1:13" ht="16" x14ac:dyDescent="0.2">
      <c r="A2023" s="16" t="str">
        <f>IFERROR(INDEX(Sheet1!F:F,MATCH(ROWS($1:2022),$L:$L,0)),"")</f>
        <v>successful</v>
      </c>
      <c r="B2023" s="15">
        <f>IFERROR(INDEX(Sheet1!L:L,MATCH(ROWS($1:2022),$L:$L,0)),"")</f>
        <v>51</v>
      </c>
      <c r="D2023" s="18" t="str">
        <f>IFERROR(INDEX(Sheet1!F:F,MATCH(ROWS($1:2022),$M:$M,0)),"")</f>
        <v/>
      </c>
      <c r="E2023" t="str">
        <f>IFERROR(INDEX(Sheet1!L:L,MATCH(ROWS($1:2022),$M:$M,0)),"")</f>
        <v/>
      </c>
      <c r="L2023">
        <f>IF(ISNA(MATCH(Sheet1!F2023,{"successful"},0)),"-",MAX(Sheet6!L$1:L2022)+1)</f>
        <v>944</v>
      </c>
      <c r="M2023" t="str">
        <f>IF(ISNA(MATCH(Sheet1!F2023,{"failed","canceled"},0)),"-",MAX(Sheet6!M$1:M2022)+1)</f>
        <v>-</v>
      </c>
    </row>
    <row r="2024" spans="1:13" ht="16" x14ac:dyDescent="0.2">
      <c r="A2024" s="16" t="str">
        <f>IFERROR(INDEX(Sheet1!F:F,MATCH(ROWS($1:2023),$L:$L,0)),"")</f>
        <v>successful</v>
      </c>
      <c r="B2024" s="15">
        <f>IFERROR(INDEX(Sheet1!L:L,MATCH(ROWS($1:2023),$L:$L,0)),"")</f>
        <v>56</v>
      </c>
      <c r="D2024" s="18" t="str">
        <f>IFERROR(INDEX(Sheet1!F:F,MATCH(ROWS($1:2023),$M:$M,0)),"")</f>
        <v/>
      </c>
      <c r="E2024" t="str">
        <f>IFERROR(INDEX(Sheet1!L:L,MATCH(ROWS($1:2023),$M:$M,0)),"")</f>
        <v/>
      </c>
      <c r="L2024">
        <f>IF(ISNA(MATCH(Sheet1!F2024,{"successful"},0)),"-",MAX(Sheet6!L$1:L2023)+1)</f>
        <v>945</v>
      </c>
      <c r="M2024" t="str">
        <f>IF(ISNA(MATCH(Sheet1!F2024,{"failed","canceled"},0)),"-",MAX(Sheet6!M$1:M2023)+1)</f>
        <v>-</v>
      </c>
    </row>
    <row r="2025" spans="1:13" ht="16" x14ac:dyDescent="0.2">
      <c r="A2025" s="16" t="str">
        <f>IFERROR(INDEX(Sheet1!F:F,MATCH(ROWS($1:2024),$L:$L,0)),"")</f>
        <v>successful</v>
      </c>
      <c r="B2025" s="15">
        <f>IFERROR(INDEX(Sheet1!L:L,MATCH(ROWS($1:2024),$L:$L,0)),"")</f>
        <v>17</v>
      </c>
      <c r="D2025" s="18" t="str">
        <f>IFERROR(INDEX(Sheet1!F:F,MATCH(ROWS($1:2024),$M:$M,0)),"")</f>
        <v/>
      </c>
      <c r="E2025" t="str">
        <f>IFERROR(INDEX(Sheet1!L:L,MATCH(ROWS($1:2024),$M:$M,0)),"")</f>
        <v/>
      </c>
      <c r="L2025">
        <f>IF(ISNA(MATCH(Sheet1!F2025,{"successful"},0)),"-",MAX(Sheet6!L$1:L2024)+1)</f>
        <v>946</v>
      </c>
      <c r="M2025" t="str">
        <f>IF(ISNA(MATCH(Sheet1!F2025,{"failed","canceled"},0)),"-",MAX(Sheet6!M$1:M2024)+1)</f>
        <v>-</v>
      </c>
    </row>
    <row r="2026" spans="1:13" ht="16" x14ac:dyDescent="0.2">
      <c r="A2026" s="16" t="str">
        <f>IFERROR(INDEX(Sheet1!F:F,MATCH(ROWS($1:2025),$L:$L,0)),"")</f>
        <v>successful</v>
      </c>
      <c r="B2026" s="15">
        <f>IFERROR(INDEX(Sheet1!L:L,MATCH(ROWS($1:2025),$L:$L,0)),"")</f>
        <v>197</v>
      </c>
      <c r="D2026" s="18" t="str">
        <f>IFERROR(INDEX(Sheet1!F:F,MATCH(ROWS($1:2025),$M:$M,0)),"")</f>
        <v/>
      </c>
      <c r="E2026" t="str">
        <f>IFERROR(INDEX(Sheet1!L:L,MATCH(ROWS($1:2025),$M:$M,0)),"")</f>
        <v/>
      </c>
      <c r="L2026">
        <f>IF(ISNA(MATCH(Sheet1!F2026,{"successful"},0)),"-",MAX(Sheet6!L$1:L2025)+1)</f>
        <v>947</v>
      </c>
      <c r="M2026" t="str">
        <f>IF(ISNA(MATCH(Sheet1!F2026,{"failed","canceled"},0)),"-",MAX(Sheet6!M$1:M2025)+1)</f>
        <v>-</v>
      </c>
    </row>
    <row r="2027" spans="1:13" ht="16" x14ac:dyDescent="0.2">
      <c r="A2027" s="16" t="str">
        <f>IFERROR(INDEX(Sheet1!F:F,MATCH(ROWS($1:2026),$L:$L,0)),"")</f>
        <v>successful</v>
      </c>
      <c r="B2027" s="15">
        <f>IFERROR(INDEX(Sheet1!L:L,MATCH(ROWS($1:2026),$L:$L,0)),"")</f>
        <v>70</v>
      </c>
      <c r="D2027" s="18" t="str">
        <f>IFERROR(INDEX(Sheet1!F:F,MATCH(ROWS($1:2026),$M:$M,0)),"")</f>
        <v/>
      </c>
      <c r="E2027" t="str">
        <f>IFERROR(INDEX(Sheet1!L:L,MATCH(ROWS($1:2026),$M:$M,0)),"")</f>
        <v/>
      </c>
      <c r="L2027">
        <f>IF(ISNA(MATCH(Sheet1!F2027,{"successful"},0)),"-",MAX(Sheet6!L$1:L2026)+1)</f>
        <v>948</v>
      </c>
      <c r="M2027" t="str">
        <f>IF(ISNA(MATCH(Sheet1!F2027,{"failed","canceled"},0)),"-",MAX(Sheet6!M$1:M2026)+1)</f>
        <v>-</v>
      </c>
    </row>
    <row r="2028" spans="1:13" ht="16" x14ac:dyDescent="0.2">
      <c r="A2028" s="16" t="str">
        <f>IFERROR(INDEX(Sheet1!F:F,MATCH(ROWS($1:2027),$L:$L,0)),"")</f>
        <v>successful</v>
      </c>
      <c r="B2028" s="15">
        <f>IFERROR(INDEX(Sheet1!L:L,MATCH(ROWS($1:2027),$L:$L,0)),"")</f>
        <v>21</v>
      </c>
      <c r="D2028" s="18" t="str">
        <f>IFERROR(INDEX(Sheet1!F:F,MATCH(ROWS($1:2027),$M:$M,0)),"")</f>
        <v/>
      </c>
      <c r="E2028" t="str">
        <f>IFERROR(INDEX(Sheet1!L:L,MATCH(ROWS($1:2027),$M:$M,0)),"")</f>
        <v/>
      </c>
      <c r="L2028">
        <f>IF(ISNA(MATCH(Sheet1!F2028,{"successful"},0)),"-",MAX(Sheet6!L$1:L2027)+1)</f>
        <v>949</v>
      </c>
      <c r="M2028" t="str">
        <f>IF(ISNA(MATCH(Sheet1!F2028,{"failed","canceled"},0)),"-",MAX(Sheet6!M$1:M2027)+1)</f>
        <v>-</v>
      </c>
    </row>
    <row r="2029" spans="1:13" ht="16" x14ac:dyDescent="0.2">
      <c r="A2029" s="16" t="str">
        <f>IFERROR(INDEX(Sheet1!F:F,MATCH(ROWS($1:2028),$L:$L,0)),"")</f>
        <v>successful</v>
      </c>
      <c r="B2029" s="15">
        <f>IFERROR(INDEX(Sheet1!L:L,MATCH(ROWS($1:2028),$L:$L,0)),"")</f>
        <v>34</v>
      </c>
      <c r="D2029" s="18" t="str">
        <f>IFERROR(INDEX(Sheet1!F:F,MATCH(ROWS($1:2028),$M:$M,0)),"")</f>
        <v/>
      </c>
      <c r="E2029" t="str">
        <f>IFERROR(INDEX(Sheet1!L:L,MATCH(ROWS($1:2028),$M:$M,0)),"")</f>
        <v/>
      </c>
      <c r="L2029">
        <f>IF(ISNA(MATCH(Sheet1!F2029,{"successful"},0)),"-",MAX(Sheet6!L$1:L2028)+1)</f>
        <v>950</v>
      </c>
      <c r="M2029" t="str">
        <f>IF(ISNA(MATCH(Sheet1!F2029,{"failed","canceled"},0)),"-",MAX(Sheet6!M$1:M2028)+1)</f>
        <v>-</v>
      </c>
    </row>
    <row r="2030" spans="1:13" ht="16" x14ac:dyDescent="0.2">
      <c r="A2030" s="16" t="str">
        <f>IFERROR(INDEX(Sheet1!F:F,MATCH(ROWS($1:2029),$L:$L,0)),"")</f>
        <v>successful</v>
      </c>
      <c r="B2030" s="15">
        <f>IFERROR(INDEX(Sheet1!L:L,MATCH(ROWS($1:2029),$L:$L,0)),"")</f>
        <v>39</v>
      </c>
      <c r="D2030" s="18" t="str">
        <f>IFERROR(INDEX(Sheet1!F:F,MATCH(ROWS($1:2029),$M:$M,0)),"")</f>
        <v/>
      </c>
      <c r="E2030" t="str">
        <f>IFERROR(INDEX(Sheet1!L:L,MATCH(ROWS($1:2029),$M:$M,0)),"")</f>
        <v/>
      </c>
      <c r="L2030">
        <f>IF(ISNA(MATCH(Sheet1!F2030,{"successful"},0)),"-",MAX(Sheet6!L$1:L2029)+1)</f>
        <v>951</v>
      </c>
      <c r="M2030" t="str">
        <f>IF(ISNA(MATCH(Sheet1!F2030,{"failed","canceled"},0)),"-",MAX(Sheet6!M$1:M2029)+1)</f>
        <v>-</v>
      </c>
    </row>
    <row r="2031" spans="1:13" ht="16" x14ac:dyDescent="0.2">
      <c r="A2031" s="16" t="str">
        <f>IFERROR(INDEX(Sheet1!F:F,MATCH(ROWS($1:2030),$L:$L,0)),"")</f>
        <v>successful</v>
      </c>
      <c r="B2031" s="15">
        <f>IFERROR(INDEX(Sheet1!L:L,MATCH(ROWS($1:2030),$L:$L,0)),"")</f>
        <v>78</v>
      </c>
      <c r="D2031" s="18" t="str">
        <f>IFERROR(INDEX(Sheet1!F:F,MATCH(ROWS($1:2030),$M:$M,0)),"")</f>
        <v/>
      </c>
      <c r="E2031" t="str">
        <f>IFERROR(INDEX(Sheet1!L:L,MATCH(ROWS($1:2030),$M:$M,0)),"")</f>
        <v/>
      </c>
      <c r="L2031">
        <f>IF(ISNA(MATCH(Sheet1!F2031,{"successful"},0)),"-",MAX(Sheet6!L$1:L2030)+1)</f>
        <v>952</v>
      </c>
      <c r="M2031" t="str">
        <f>IF(ISNA(MATCH(Sheet1!F2031,{"failed","canceled"},0)),"-",MAX(Sheet6!M$1:M2030)+1)</f>
        <v>-</v>
      </c>
    </row>
    <row r="2032" spans="1:13" ht="16" x14ac:dyDescent="0.2">
      <c r="A2032" s="16" t="str">
        <f>IFERROR(INDEX(Sheet1!F:F,MATCH(ROWS($1:2031),$L:$L,0)),"")</f>
        <v>successful</v>
      </c>
      <c r="B2032" s="15">
        <f>IFERROR(INDEX(Sheet1!L:L,MATCH(ROWS($1:2031),$L:$L,0)),"")</f>
        <v>48</v>
      </c>
      <c r="D2032" s="18" t="str">
        <f>IFERROR(INDEX(Sheet1!F:F,MATCH(ROWS($1:2031),$M:$M,0)),"")</f>
        <v/>
      </c>
      <c r="E2032" t="str">
        <f>IFERROR(INDEX(Sheet1!L:L,MATCH(ROWS($1:2031),$M:$M,0)),"")</f>
        <v/>
      </c>
      <c r="L2032">
        <f>IF(ISNA(MATCH(Sheet1!F2032,{"successful"},0)),"-",MAX(Sheet6!L$1:L2031)+1)</f>
        <v>953</v>
      </c>
      <c r="M2032" t="str">
        <f>IF(ISNA(MATCH(Sheet1!F2032,{"failed","canceled"},0)),"-",MAX(Sheet6!M$1:M2031)+1)</f>
        <v>-</v>
      </c>
    </row>
    <row r="2033" spans="1:13" ht="16" x14ac:dyDescent="0.2">
      <c r="A2033" s="16" t="str">
        <f>IFERROR(INDEX(Sheet1!F:F,MATCH(ROWS($1:2032),$L:$L,0)),"")</f>
        <v>successful</v>
      </c>
      <c r="B2033" s="15">
        <f>IFERROR(INDEX(Sheet1!L:L,MATCH(ROWS($1:2032),$L:$L,0)),"")</f>
        <v>29</v>
      </c>
      <c r="D2033" s="18" t="str">
        <f>IFERROR(INDEX(Sheet1!F:F,MATCH(ROWS($1:2032),$M:$M,0)),"")</f>
        <v/>
      </c>
      <c r="E2033" t="str">
        <f>IFERROR(INDEX(Sheet1!L:L,MATCH(ROWS($1:2032),$M:$M,0)),"")</f>
        <v/>
      </c>
      <c r="L2033">
        <f>IF(ISNA(MATCH(Sheet1!F2033,{"successful"},0)),"-",MAX(Sheet6!L$1:L2032)+1)</f>
        <v>954</v>
      </c>
      <c r="M2033" t="str">
        <f>IF(ISNA(MATCH(Sheet1!F2033,{"failed","canceled"},0)),"-",MAX(Sheet6!M$1:M2032)+1)</f>
        <v>-</v>
      </c>
    </row>
    <row r="2034" spans="1:13" ht="16" x14ac:dyDescent="0.2">
      <c r="A2034" s="16" t="str">
        <f>IFERROR(INDEX(Sheet1!F:F,MATCH(ROWS($1:2033),$L:$L,0)),"")</f>
        <v>successful</v>
      </c>
      <c r="B2034" s="15">
        <f>IFERROR(INDEX(Sheet1!L:L,MATCH(ROWS($1:2033),$L:$L,0)),"")</f>
        <v>73</v>
      </c>
      <c r="D2034" s="18" t="str">
        <f>IFERROR(INDEX(Sheet1!F:F,MATCH(ROWS($1:2033),$M:$M,0)),"")</f>
        <v/>
      </c>
      <c r="E2034" t="str">
        <f>IFERROR(INDEX(Sheet1!L:L,MATCH(ROWS($1:2033),$M:$M,0)),"")</f>
        <v/>
      </c>
      <c r="L2034">
        <f>IF(ISNA(MATCH(Sheet1!F2034,{"successful"},0)),"-",MAX(Sheet6!L$1:L2033)+1)</f>
        <v>955</v>
      </c>
      <c r="M2034" t="str">
        <f>IF(ISNA(MATCH(Sheet1!F2034,{"failed","canceled"},0)),"-",MAX(Sheet6!M$1:M2033)+1)</f>
        <v>-</v>
      </c>
    </row>
    <row r="2035" spans="1:13" ht="16" x14ac:dyDescent="0.2">
      <c r="A2035" s="16" t="str">
        <f>IFERROR(INDEX(Sheet1!F:F,MATCH(ROWS($1:2034),$L:$L,0)),"")</f>
        <v>successful</v>
      </c>
      <c r="B2035" s="15">
        <f>IFERROR(INDEX(Sheet1!L:L,MATCH(ROWS($1:2034),$L:$L,0)),"")</f>
        <v>8</v>
      </c>
      <c r="D2035" s="18" t="str">
        <f>IFERROR(INDEX(Sheet1!F:F,MATCH(ROWS($1:2034),$M:$M,0)),"")</f>
        <v/>
      </c>
      <c r="E2035" t="str">
        <f>IFERROR(INDEX(Sheet1!L:L,MATCH(ROWS($1:2034),$M:$M,0)),"")</f>
        <v/>
      </c>
      <c r="L2035">
        <f>IF(ISNA(MATCH(Sheet1!F2035,{"successful"},0)),"-",MAX(Sheet6!L$1:L2034)+1)</f>
        <v>956</v>
      </c>
      <c r="M2035" t="str">
        <f>IF(ISNA(MATCH(Sheet1!F2035,{"failed","canceled"},0)),"-",MAX(Sheet6!M$1:M2034)+1)</f>
        <v>-</v>
      </c>
    </row>
    <row r="2036" spans="1:13" ht="16" x14ac:dyDescent="0.2">
      <c r="A2036" s="16" t="str">
        <f>IFERROR(INDEX(Sheet1!F:F,MATCH(ROWS($1:2035),$L:$L,0)),"")</f>
        <v>successful</v>
      </c>
      <c r="B2036" s="15">
        <f>IFERROR(INDEX(Sheet1!L:L,MATCH(ROWS($1:2035),$L:$L,0)),"")</f>
        <v>17</v>
      </c>
      <c r="D2036" s="18" t="str">
        <f>IFERROR(INDEX(Sheet1!F:F,MATCH(ROWS($1:2035),$M:$M,0)),"")</f>
        <v/>
      </c>
      <c r="E2036" t="str">
        <f>IFERROR(INDEX(Sheet1!L:L,MATCH(ROWS($1:2035),$M:$M,0)),"")</f>
        <v/>
      </c>
      <c r="L2036">
        <f>IF(ISNA(MATCH(Sheet1!F2036,{"successful"},0)),"-",MAX(Sheet6!L$1:L2035)+1)</f>
        <v>957</v>
      </c>
      <c r="M2036" t="str">
        <f>IF(ISNA(MATCH(Sheet1!F2036,{"failed","canceled"},0)),"-",MAX(Sheet6!M$1:M2035)+1)</f>
        <v>-</v>
      </c>
    </row>
    <row r="2037" spans="1:13" ht="16" x14ac:dyDescent="0.2">
      <c r="A2037" s="16" t="str">
        <f>IFERROR(INDEX(Sheet1!F:F,MATCH(ROWS($1:2036),$L:$L,0)),"")</f>
        <v>successful</v>
      </c>
      <c r="B2037" s="15">
        <f>IFERROR(INDEX(Sheet1!L:L,MATCH(ROWS($1:2036),$L:$L,0)),"")</f>
        <v>9</v>
      </c>
      <c r="D2037" s="18" t="str">
        <f>IFERROR(INDEX(Sheet1!F:F,MATCH(ROWS($1:2036),$M:$M,0)),"")</f>
        <v/>
      </c>
      <c r="E2037" t="str">
        <f>IFERROR(INDEX(Sheet1!L:L,MATCH(ROWS($1:2036),$M:$M,0)),"")</f>
        <v/>
      </c>
      <c r="L2037">
        <f>IF(ISNA(MATCH(Sheet1!F2037,{"successful"},0)),"-",MAX(Sheet6!L$1:L2036)+1)</f>
        <v>958</v>
      </c>
      <c r="M2037" t="str">
        <f>IF(ISNA(MATCH(Sheet1!F2037,{"failed","canceled"},0)),"-",MAX(Sheet6!M$1:M2036)+1)</f>
        <v>-</v>
      </c>
    </row>
    <row r="2038" spans="1:13" ht="16" x14ac:dyDescent="0.2">
      <c r="A2038" s="16" t="str">
        <f>IFERROR(INDEX(Sheet1!F:F,MATCH(ROWS($1:2037),$L:$L,0)),"")</f>
        <v>successful</v>
      </c>
      <c r="B2038" s="15">
        <f>IFERROR(INDEX(Sheet1!L:L,MATCH(ROWS($1:2037),$L:$L,0)),"")</f>
        <v>17</v>
      </c>
      <c r="D2038" s="18" t="str">
        <f>IFERROR(INDEX(Sheet1!F:F,MATCH(ROWS($1:2037),$M:$M,0)),"")</f>
        <v/>
      </c>
      <c r="E2038" t="str">
        <f>IFERROR(INDEX(Sheet1!L:L,MATCH(ROWS($1:2037),$M:$M,0)),"")</f>
        <v/>
      </c>
      <c r="L2038">
        <f>IF(ISNA(MATCH(Sheet1!F2038,{"successful"},0)),"-",MAX(Sheet6!L$1:L2037)+1)</f>
        <v>959</v>
      </c>
      <c r="M2038" t="str">
        <f>IF(ISNA(MATCH(Sheet1!F2038,{"failed","canceled"},0)),"-",MAX(Sheet6!M$1:M2037)+1)</f>
        <v>-</v>
      </c>
    </row>
    <row r="2039" spans="1:13" ht="16" x14ac:dyDescent="0.2">
      <c r="A2039" s="16" t="str">
        <f>IFERROR(INDEX(Sheet1!F:F,MATCH(ROWS($1:2038),$L:$L,0)),"")</f>
        <v>successful</v>
      </c>
      <c r="B2039" s="15">
        <f>IFERROR(INDEX(Sheet1!L:L,MATCH(ROWS($1:2038),$L:$L,0)),"")</f>
        <v>33</v>
      </c>
      <c r="D2039" s="18" t="str">
        <f>IFERROR(INDEX(Sheet1!F:F,MATCH(ROWS($1:2038),$M:$M,0)),"")</f>
        <v/>
      </c>
      <c r="E2039" t="str">
        <f>IFERROR(INDEX(Sheet1!L:L,MATCH(ROWS($1:2038),$M:$M,0)),"")</f>
        <v/>
      </c>
      <c r="L2039">
        <f>IF(ISNA(MATCH(Sheet1!F2039,{"successful"},0)),"-",MAX(Sheet6!L$1:L2038)+1)</f>
        <v>960</v>
      </c>
      <c r="M2039" t="str">
        <f>IF(ISNA(MATCH(Sheet1!F2039,{"failed","canceled"},0)),"-",MAX(Sheet6!M$1:M2038)+1)</f>
        <v>-</v>
      </c>
    </row>
    <row r="2040" spans="1:13" ht="16" x14ac:dyDescent="0.2">
      <c r="A2040" s="16" t="str">
        <f>IFERROR(INDEX(Sheet1!F:F,MATCH(ROWS($1:2039),$L:$L,0)),"")</f>
        <v>successful</v>
      </c>
      <c r="B2040" s="15">
        <f>IFERROR(INDEX(Sheet1!L:L,MATCH(ROWS($1:2039),$L:$L,0)),"")</f>
        <v>38</v>
      </c>
      <c r="D2040" s="18" t="str">
        <f>IFERROR(INDEX(Sheet1!F:F,MATCH(ROWS($1:2039),$M:$M,0)),"")</f>
        <v/>
      </c>
      <c r="E2040" t="str">
        <f>IFERROR(INDEX(Sheet1!L:L,MATCH(ROWS($1:2039),$M:$M,0)),"")</f>
        <v/>
      </c>
      <c r="L2040">
        <f>IF(ISNA(MATCH(Sheet1!F2040,{"successful"},0)),"-",MAX(Sheet6!L$1:L2039)+1)</f>
        <v>961</v>
      </c>
      <c r="M2040" t="str">
        <f>IF(ISNA(MATCH(Sheet1!F2040,{"failed","canceled"},0)),"-",MAX(Sheet6!M$1:M2039)+1)</f>
        <v>-</v>
      </c>
    </row>
    <row r="2041" spans="1:13" ht="16" x14ac:dyDescent="0.2">
      <c r="A2041" s="16" t="str">
        <f>IFERROR(INDEX(Sheet1!F:F,MATCH(ROWS($1:2040),$L:$L,0)),"")</f>
        <v>successful</v>
      </c>
      <c r="B2041" s="15">
        <f>IFERROR(INDEX(Sheet1!L:L,MATCH(ROWS($1:2040),$L:$L,0)),"")</f>
        <v>79</v>
      </c>
      <c r="D2041" s="18" t="str">
        <f>IFERROR(INDEX(Sheet1!F:F,MATCH(ROWS($1:2040),$M:$M,0)),"")</f>
        <v/>
      </c>
      <c r="E2041" t="str">
        <f>IFERROR(INDEX(Sheet1!L:L,MATCH(ROWS($1:2040),$M:$M,0)),"")</f>
        <v/>
      </c>
      <c r="L2041">
        <f>IF(ISNA(MATCH(Sheet1!F2041,{"successful"},0)),"-",MAX(Sheet6!L$1:L2040)+1)</f>
        <v>962</v>
      </c>
      <c r="M2041" t="str">
        <f>IF(ISNA(MATCH(Sheet1!F2041,{"failed","canceled"},0)),"-",MAX(Sheet6!M$1:M2040)+1)</f>
        <v>-</v>
      </c>
    </row>
    <row r="2042" spans="1:13" ht="16" x14ac:dyDescent="0.2">
      <c r="A2042" s="16" t="str">
        <f>IFERROR(INDEX(Sheet1!F:F,MATCH(ROWS($1:2041),$L:$L,0)),"")</f>
        <v>successful</v>
      </c>
      <c r="B2042" s="15">
        <f>IFERROR(INDEX(Sheet1!L:L,MATCH(ROWS($1:2041),$L:$L,0)),"")</f>
        <v>46</v>
      </c>
      <c r="D2042" s="18" t="str">
        <f>IFERROR(INDEX(Sheet1!F:F,MATCH(ROWS($1:2041),$M:$M,0)),"")</f>
        <v/>
      </c>
      <c r="E2042" t="str">
        <f>IFERROR(INDEX(Sheet1!L:L,MATCH(ROWS($1:2041),$M:$M,0)),"")</f>
        <v/>
      </c>
      <c r="L2042">
        <f>IF(ISNA(MATCH(Sheet1!F2042,{"successful"},0)),"-",MAX(Sheet6!L$1:L2041)+1)</f>
        <v>963</v>
      </c>
      <c r="M2042" t="str">
        <f>IF(ISNA(MATCH(Sheet1!F2042,{"failed","canceled"},0)),"-",MAX(Sheet6!M$1:M2041)+1)</f>
        <v>-</v>
      </c>
    </row>
    <row r="2043" spans="1:13" ht="16" x14ac:dyDescent="0.2">
      <c r="A2043" s="16" t="str">
        <f>IFERROR(INDEX(Sheet1!F:F,MATCH(ROWS($1:2042),$L:$L,0)),"")</f>
        <v>successful</v>
      </c>
      <c r="B2043" s="15">
        <f>IFERROR(INDEX(Sheet1!L:L,MATCH(ROWS($1:2042),$L:$L,0)),"")</f>
        <v>20</v>
      </c>
      <c r="D2043" s="18" t="str">
        <f>IFERROR(INDEX(Sheet1!F:F,MATCH(ROWS($1:2042),$M:$M,0)),"")</f>
        <v/>
      </c>
      <c r="E2043" t="str">
        <f>IFERROR(INDEX(Sheet1!L:L,MATCH(ROWS($1:2042),$M:$M,0)),"")</f>
        <v/>
      </c>
      <c r="L2043">
        <f>IF(ISNA(MATCH(Sheet1!F2043,{"successful"},0)),"-",MAX(Sheet6!L$1:L2042)+1)</f>
        <v>964</v>
      </c>
      <c r="M2043" t="str">
        <f>IF(ISNA(MATCH(Sheet1!F2043,{"failed","canceled"},0)),"-",MAX(Sheet6!M$1:M2042)+1)</f>
        <v>-</v>
      </c>
    </row>
    <row r="2044" spans="1:13" ht="16" x14ac:dyDescent="0.2">
      <c r="A2044" s="16" t="str">
        <f>IFERROR(INDEX(Sheet1!F:F,MATCH(ROWS($1:2043),$L:$L,0)),"")</f>
        <v>successful</v>
      </c>
      <c r="B2044" s="15">
        <f>IFERROR(INDEX(Sheet1!L:L,MATCH(ROWS($1:2043),$L:$L,0)),"")</f>
        <v>20</v>
      </c>
      <c r="D2044" s="18" t="str">
        <f>IFERROR(INDEX(Sheet1!F:F,MATCH(ROWS($1:2043),$M:$M,0)),"")</f>
        <v/>
      </c>
      <c r="E2044" t="str">
        <f>IFERROR(INDEX(Sheet1!L:L,MATCH(ROWS($1:2043),$M:$M,0)),"")</f>
        <v/>
      </c>
      <c r="L2044">
        <f>IF(ISNA(MATCH(Sheet1!F2044,{"successful"},0)),"-",MAX(Sheet6!L$1:L2043)+1)</f>
        <v>965</v>
      </c>
      <c r="M2044" t="str">
        <f>IF(ISNA(MATCH(Sheet1!F2044,{"failed","canceled"},0)),"-",MAX(Sheet6!M$1:M2043)+1)</f>
        <v>-</v>
      </c>
    </row>
    <row r="2045" spans="1:13" ht="16" x14ac:dyDescent="0.2">
      <c r="A2045" s="16" t="str">
        <f>IFERROR(INDEX(Sheet1!F:F,MATCH(ROWS($1:2044),$L:$L,0)),"")</f>
        <v>successful</v>
      </c>
      <c r="B2045" s="15">
        <f>IFERROR(INDEX(Sheet1!L:L,MATCH(ROWS($1:2044),$L:$L,0)),"")</f>
        <v>13</v>
      </c>
      <c r="D2045" s="18" t="str">
        <f>IFERROR(INDEX(Sheet1!F:F,MATCH(ROWS($1:2044),$M:$M,0)),"")</f>
        <v/>
      </c>
      <c r="E2045" t="str">
        <f>IFERROR(INDEX(Sheet1!L:L,MATCH(ROWS($1:2044),$M:$M,0)),"")</f>
        <v/>
      </c>
      <c r="L2045">
        <f>IF(ISNA(MATCH(Sheet1!F2045,{"successful"},0)),"-",MAX(Sheet6!L$1:L2044)+1)</f>
        <v>966</v>
      </c>
      <c r="M2045" t="str">
        <f>IF(ISNA(MATCH(Sheet1!F2045,{"failed","canceled"},0)),"-",MAX(Sheet6!M$1:M2044)+1)</f>
        <v>-</v>
      </c>
    </row>
    <row r="2046" spans="1:13" ht="16" x14ac:dyDescent="0.2">
      <c r="A2046" s="16" t="str">
        <f>IFERROR(INDEX(Sheet1!F:F,MATCH(ROWS($1:2045),$L:$L,0)),"")</f>
        <v>successful</v>
      </c>
      <c r="B2046" s="15">
        <f>IFERROR(INDEX(Sheet1!L:L,MATCH(ROWS($1:2045),$L:$L,0)),"")</f>
        <v>22</v>
      </c>
      <c r="D2046" s="18" t="str">
        <f>IFERROR(INDEX(Sheet1!F:F,MATCH(ROWS($1:2045),$M:$M,0)),"")</f>
        <v/>
      </c>
      <c r="E2046" t="str">
        <f>IFERROR(INDEX(Sheet1!L:L,MATCH(ROWS($1:2045),$M:$M,0)),"")</f>
        <v/>
      </c>
      <c r="L2046">
        <f>IF(ISNA(MATCH(Sheet1!F2046,{"successful"},0)),"-",MAX(Sheet6!L$1:L2045)+1)</f>
        <v>967</v>
      </c>
      <c r="M2046" t="str">
        <f>IF(ISNA(MATCH(Sheet1!F2046,{"failed","canceled"},0)),"-",MAX(Sheet6!M$1:M2045)+1)</f>
        <v>-</v>
      </c>
    </row>
    <row r="2047" spans="1:13" ht="16" x14ac:dyDescent="0.2">
      <c r="A2047" s="16" t="str">
        <f>IFERROR(INDEX(Sheet1!F:F,MATCH(ROWS($1:2046),$L:$L,0)),"")</f>
        <v>successful</v>
      </c>
      <c r="B2047" s="15">
        <f>IFERROR(INDEX(Sheet1!L:L,MATCH(ROWS($1:2046),$L:$L,0)),"")</f>
        <v>36</v>
      </c>
      <c r="D2047" s="18" t="str">
        <f>IFERROR(INDEX(Sheet1!F:F,MATCH(ROWS($1:2046),$M:$M,0)),"")</f>
        <v/>
      </c>
      <c r="E2047" t="str">
        <f>IFERROR(INDEX(Sheet1!L:L,MATCH(ROWS($1:2046),$M:$M,0)),"")</f>
        <v/>
      </c>
      <c r="L2047">
        <f>IF(ISNA(MATCH(Sheet1!F2047,{"successful"},0)),"-",MAX(Sheet6!L$1:L2046)+1)</f>
        <v>968</v>
      </c>
      <c r="M2047" t="str">
        <f>IF(ISNA(MATCH(Sheet1!F2047,{"failed","canceled"},0)),"-",MAX(Sheet6!M$1:M2046)+1)</f>
        <v>-</v>
      </c>
    </row>
    <row r="2048" spans="1:13" ht="16" x14ac:dyDescent="0.2">
      <c r="A2048" s="16" t="str">
        <f>IFERROR(INDEX(Sheet1!F:F,MATCH(ROWS($1:2047),$L:$L,0)),"")</f>
        <v>successful</v>
      </c>
      <c r="B2048" s="15">
        <f>IFERROR(INDEX(Sheet1!L:L,MATCH(ROWS($1:2047),$L:$L,0)),"")</f>
        <v>40</v>
      </c>
      <c r="D2048" s="18" t="str">
        <f>IFERROR(INDEX(Sheet1!F:F,MATCH(ROWS($1:2047),$M:$M,0)),"")</f>
        <v/>
      </c>
      <c r="E2048" t="str">
        <f>IFERROR(INDEX(Sheet1!L:L,MATCH(ROWS($1:2047),$M:$M,0)),"")</f>
        <v/>
      </c>
      <c r="L2048">
        <f>IF(ISNA(MATCH(Sheet1!F2048,{"successful"},0)),"-",MAX(Sheet6!L$1:L2047)+1)</f>
        <v>969</v>
      </c>
      <c r="M2048" t="str">
        <f>IF(ISNA(MATCH(Sheet1!F2048,{"failed","canceled"},0)),"-",MAX(Sheet6!M$1:M2047)+1)</f>
        <v>-</v>
      </c>
    </row>
    <row r="2049" spans="1:13" ht="16" x14ac:dyDescent="0.2">
      <c r="A2049" s="16" t="str">
        <f>IFERROR(INDEX(Sheet1!F:F,MATCH(ROWS($1:2048),$L:$L,0)),"")</f>
        <v>successful</v>
      </c>
      <c r="B2049" s="15">
        <f>IFERROR(INDEX(Sheet1!L:L,MATCH(ROWS($1:2048),$L:$L,0)),"")</f>
        <v>9</v>
      </c>
      <c r="D2049" s="18" t="str">
        <f>IFERROR(INDEX(Sheet1!F:F,MATCH(ROWS($1:2048),$M:$M,0)),"")</f>
        <v/>
      </c>
      <c r="E2049" t="str">
        <f>IFERROR(INDEX(Sheet1!L:L,MATCH(ROWS($1:2048),$M:$M,0)),"")</f>
        <v/>
      </c>
      <c r="L2049">
        <f>IF(ISNA(MATCH(Sheet1!F2049,{"successful"},0)),"-",MAX(Sheet6!L$1:L2048)+1)</f>
        <v>970</v>
      </c>
      <c r="M2049" t="str">
        <f>IF(ISNA(MATCH(Sheet1!F2049,{"failed","canceled"},0)),"-",MAX(Sheet6!M$1:M2048)+1)</f>
        <v>-</v>
      </c>
    </row>
    <row r="2050" spans="1:13" ht="16" x14ac:dyDescent="0.2">
      <c r="A2050" s="16" t="str">
        <f>IFERROR(INDEX(Sheet1!F:F,MATCH(ROWS($1:2049),$L:$L,0)),"")</f>
        <v>successful</v>
      </c>
      <c r="B2050" s="15">
        <f>IFERROR(INDEX(Sheet1!L:L,MATCH(ROWS($1:2049),$L:$L,0)),"")</f>
        <v>19</v>
      </c>
      <c r="D2050" s="18" t="str">
        <f>IFERROR(INDEX(Sheet1!F:F,MATCH(ROWS($1:2049),$M:$M,0)),"")</f>
        <v/>
      </c>
      <c r="E2050" t="str">
        <f>IFERROR(INDEX(Sheet1!L:L,MATCH(ROWS($1:2049),$M:$M,0)),"")</f>
        <v/>
      </c>
      <c r="L2050">
        <f>IF(ISNA(MATCH(Sheet1!F2050,{"successful"},0)),"-",MAX(Sheet6!L$1:L2049)+1)</f>
        <v>971</v>
      </c>
      <c r="M2050" t="str">
        <f>IF(ISNA(MATCH(Sheet1!F2050,{"failed","canceled"},0)),"-",MAX(Sheet6!M$1:M2049)+1)</f>
        <v>-</v>
      </c>
    </row>
    <row r="2051" spans="1:13" ht="16" x14ac:dyDescent="0.2">
      <c r="A2051" s="16" t="str">
        <f>IFERROR(INDEX(Sheet1!F:F,MATCH(ROWS($1:2050),$L:$L,0)),"")</f>
        <v>successful</v>
      </c>
      <c r="B2051" s="15">
        <f>IFERROR(INDEX(Sheet1!L:L,MATCH(ROWS($1:2050),$L:$L,0)),"")</f>
        <v>14</v>
      </c>
      <c r="D2051" s="18" t="str">
        <f>IFERROR(INDEX(Sheet1!F:F,MATCH(ROWS($1:2050),$M:$M,0)),"")</f>
        <v/>
      </c>
      <c r="E2051" t="str">
        <f>IFERROR(INDEX(Sheet1!L:L,MATCH(ROWS($1:2050),$M:$M,0)),"")</f>
        <v/>
      </c>
      <c r="L2051">
        <f>IF(ISNA(MATCH(Sheet1!F2051,{"successful"},0)),"-",MAX(Sheet6!L$1:L2050)+1)</f>
        <v>972</v>
      </c>
      <c r="M2051" t="str">
        <f>IF(ISNA(MATCH(Sheet1!F2051,{"failed","canceled"},0)),"-",MAX(Sheet6!M$1:M2050)+1)</f>
        <v>-</v>
      </c>
    </row>
    <row r="2052" spans="1:13" ht="16" x14ac:dyDescent="0.2">
      <c r="A2052" s="16" t="str">
        <f>IFERROR(INDEX(Sheet1!F:F,MATCH(ROWS($1:2051),$L:$L,0)),"")</f>
        <v>successful</v>
      </c>
      <c r="B2052" s="15">
        <f>IFERROR(INDEX(Sheet1!L:L,MATCH(ROWS($1:2051),$L:$L,0)),"")</f>
        <v>38</v>
      </c>
      <c r="D2052" s="18" t="str">
        <f>IFERROR(INDEX(Sheet1!F:F,MATCH(ROWS($1:2051),$M:$M,0)),"")</f>
        <v/>
      </c>
      <c r="E2052" t="str">
        <f>IFERROR(INDEX(Sheet1!L:L,MATCH(ROWS($1:2051),$M:$M,0)),"")</f>
        <v/>
      </c>
      <c r="L2052">
        <f>IF(ISNA(MATCH(Sheet1!F2052,{"successful"},0)),"-",MAX(Sheet6!L$1:L2051)+1)</f>
        <v>973</v>
      </c>
      <c r="M2052" t="str">
        <f>IF(ISNA(MATCH(Sheet1!F2052,{"failed","canceled"},0)),"-",MAX(Sheet6!M$1:M2051)+1)</f>
        <v>-</v>
      </c>
    </row>
    <row r="2053" spans="1:13" ht="16" x14ac:dyDescent="0.2">
      <c r="A2053" s="16" t="str">
        <f>IFERROR(INDEX(Sheet1!F:F,MATCH(ROWS($1:2052),$L:$L,0)),"")</f>
        <v>successful</v>
      </c>
      <c r="B2053" s="15">
        <f>IFERROR(INDEX(Sheet1!L:L,MATCH(ROWS($1:2052),$L:$L,0)),"")</f>
        <v>58</v>
      </c>
      <c r="D2053" s="18" t="str">
        <f>IFERROR(INDEX(Sheet1!F:F,MATCH(ROWS($1:2052),$M:$M,0)),"")</f>
        <v/>
      </c>
      <c r="E2053" t="str">
        <f>IFERROR(INDEX(Sheet1!L:L,MATCH(ROWS($1:2052),$M:$M,0)),"")</f>
        <v/>
      </c>
      <c r="L2053">
        <f>IF(ISNA(MATCH(Sheet1!F2053,{"successful"},0)),"-",MAX(Sheet6!L$1:L2052)+1)</f>
        <v>974</v>
      </c>
      <c r="M2053" t="str">
        <f>IF(ISNA(MATCH(Sheet1!F2053,{"failed","canceled"},0)),"-",MAX(Sheet6!M$1:M2052)+1)</f>
        <v>-</v>
      </c>
    </row>
    <row r="2054" spans="1:13" ht="16" x14ac:dyDescent="0.2">
      <c r="A2054" s="16" t="str">
        <f>IFERROR(INDEX(Sheet1!F:F,MATCH(ROWS($1:2053),$L:$L,0)),"")</f>
        <v>successful</v>
      </c>
      <c r="B2054" s="15">
        <f>IFERROR(INDEX(Sheet1!L:L,MATCH(ROWS($1:2053),$L:$L,0)),"")</f>
        <v>28</v>
      </c>
      <c r="D2054" s="18" t="str">
        <f>IFERROR(INDEX(Sheet1!F:F,MATCH(ROWS($1:2053),$M:$M,0)),"")</f>
        <v/>
      </c>
      <c r="E2054" t="str">
        <f>IFERROR(INDEX(Sheet1!L:L,MATCH(ROWS($1:2053),$M:$M,0)),"")</f>
        <v/>
      </c>
      <c r="L2054">
        <f>IF(ISNA(MATCH(Sheet1!F2054,{"successful"},0)),"-",MAX(Sheet6!L$1:L2053)+1)</f>
        <v>975</v>
      </c>
      <c r="M2054" t="str">
        <f>IF(ISNA(MATCH(Sheet1!F2054,{"failed","canceled"},0)),"-",MAX(Sheet6!M$1:M2053)+1)</f>
        <v>-</v>
      </c>
    </row>
    <row r="2055" spans="1:13" ht="16" x14ac:dyDescent="0.2">
      <c r="A2055" s="16" t="str">
        <f>IFERROR(INDEX(Sheet1!F:F,MATCH(ROWS($1:2054),$L:$L,0)),"")</f>
        <v>successful</v>
      </c>
      <c r="B2055" s="15">
        <f>IFERROR(INDEX(Sheet1!L:L,MATCH(ROWS($1:2054),$L:$L,0)),"")</f>
        <v>17</v>
      </c>
      <c r="D2055" s="18" t="str">
        <f>IFERROR(INDEX(Sheet1!F:F,MATCH(ROWS($1:2054),$M:$M,0)),"")</f>
        <v/>
      </c>
      <c r="E2055" t="str">
        <f>IFERROR(INDEX(Sheet1!L:L,MATCH(ROWS($1:2054),$M:$M,0)),"")</f>
        <v/>
      </c>
      <c r="L2055">
        <f>IF(ISNA(MATCH(Sheet1!F2055,{"successful"},0)),"-",MAX(Sheet6!L$1:L2054)+1)</f>
        <v>976</v>
      </c>
      <c r="M2055" t="str">
        <f>IF(ISNA(MATCH(Sheet1!F2055,{"failed","canceled"},0)),"-",MAX(Sheet6!M$1:M2054)+1)</f>
        <v>-</v>
      </c>
    </row>
    <row r="2056" spans="1:13" ht="16" x14ac:dyDescent="0.2">
      <c r="A2056" s="16" t="str">
        <f>IFERROR(INDEX(Sheet1!F:F,MATCH(ROWS($1:2055),$L:$L,0)),"")</f>
        <v>successful</v>
      </c>
      <c r="B2056" s="15">
        <f>IFERROR(INDEX(Sheet1!L:L,MATCH(ROWS($1:2055),$L:$L,0)),"")</f>
        <v>12</v>
      </c>
      <c r="D2056" s="18" t="str">
        <f>IFERROR(INDEX(Sheet1!F:F,MATCH(ROWS($1:2055),$M:$M,0)),"")</f>
        <v/>
      </c>
      <c r="E2056" t="str">
        <f>IFERROR(INDEX(Sheet1!L:L,MATCH(ROWS($1:2055),$M:$M,0)),"")</f>
        <v/>
      </c>
      <c r="L2056">
        <f>IF(ISNA(MATCH(Sheet1!F2056,{"successful"},0)),"-",MAX(Sheet6!L$1:L2055)+1)</f>
        <v>977</v>
      </c>
      <c r="M2056" t="str">
        <f>IF(ISNA(MATCH(Sheet1!F2056,{"failed","canceled"},0)),"-",MAX(Sheet6!M$1:M2055)+1)</f>
        <v>-</v>
      </c>
    </row>
    <row r="2057" spans="1:13" ht="16" x14ac:dyDescent="0.2">
      <c r="A2057" s="16" t="str">
        <f>IFERROR(INDEX(Sheet1!F:F,MATCH(ROWS($1:2056),$L:$L,0)),"")</f>
        <v>successful</v>
      </c>
      <c r="B2057" s="15">
        <f>IFERROR(INDEX(Sheet1!L:L,MATCH(ROWS($1:2056),$L:$L,0)),"")</f>
        <v>40</v>
      </c>
      <c r="D2057" s="18" t="str">
        <f>IFERROR(INDEX(Sheet1!F:F,MATCH(ROWS($1:2056),$M:$M,0)),"")</f>
        <v/>
      </c>
      <c r="E2057" t="str">
        <f>IFERROR(INDEX(Sheet1!L:L,MATCH(ROWS($1:2056),$M:$M,0)),"")</f>
        <v/>
      </c>
      <c r="L2057">
        <f>IF(ISNA(MATCH(Sheet1!F2057,{"successful"},0)),"-",MAX(Sheet6!L$1:L2056)+1)</f>
        <v>978</v>
      </c>
      <c r="M2057" t="str">
        <f>IF(ISNA(MATCH(Sheet1!F2057,{"failed","canceled"},0)),"-",MAX(Sheet6!M$1:M2056)+1)</f>
        <v>-</v>
      </c>
    </row>
    <row r="2058" spans="1:13" ht="16" x14ac:dyDescent="0.2">
      <c r="A2058" s="16" t="str">
        <f>IFERROR(INDEX(Sheet1!F:F,MATCH(ROWS($1:2057),$L:$L,0)),"")</f>
        <v>successful</v>
      </c>
      <c r="B2058" s="15">
        <f>IFERROR(INDEX(Sheet1!L:L,MATCH(ROWS($1:2057),$L:$L,0)),"")</f>
        <v>57</v>
      </c>
      <c r="D2058" s="18" t="str">
        <f>IFERROR(INDEX(Sheet1!F:F,MATCH(ROWS($1:2057),$M:$M,0)),"")</f>
        <v/>
      </c>
      <c r="E2058" t="str">
        <f>IFERROR(INDEX(Sheet1!L:L,MATCH(ROWS($1:2057),$M:$M,0)),"")</f>
        <v/>
      </c>
      <c r="L2058">
        <f>IF(ISNA(MATCH(Sheet1!F2058,{"successful"},0)),"-",MAX(Sheet6!L$1:L2057)+1)</f>
        <v>979</v>
      </c>
      <c r="M2058" t="str">
        <f>IF(ISNA(MATCH(Sheet1!F2058,{"failed","canceled"},0)),"-",MAX(Sheet6!M$1:M2057)+1)</f>
        <v>-</v>
      </c>
    </row>
    <row r="2059" spans="1:13" ht="16" x14ac:dyDescent="0.2">
      <c r="A2059" s="16" t="str">
        <f>IFERROR(INDEX(Sheet1!F:F,MATCH(ROWS($1:2058),$L:$L,0)),"")</f>
        <v>successful</v>
      </c>
      <c r="B2059" s="15">
        <f>IFERROR(INDEX(Sheet1!L:L,MATCH(ROWS($1:2058),$L:$L,0)),"")</f>
        <v>114</v>
      </c>
      <c r="D2059" s="18" t="str">
        <f>IFERROR(INDEX(Sheet1!F:F,MATCH(ROWS($1:2058),$M:$M,0)),"")</f>
        <v/>
      </c>
      <c r="E2059" t="str">
        <f>IFERROR(INDEX(Sheet1!L:L,MATCH(ROWS($1:2058),$M:$M,0)),"")</f>
        <v/>
      </c>
      <c r="L2059">
        <f>IF(ISNA(MATCH(Sheet1!F2059,{"successful"},0)),"-",MAX(Sheet6!L$1:L2058)+1)</f>
        <v>980</v>
      </c>
      <c r="M2059" t="str">
        <f>IF(ISNA(MATCH(Sheet1!F2059,{"failed","canceled"},0)),"-",MAX(Sheet6!M$1:M2058)+1)</f>
        <v>-</v>
      </c>
    </row>
    <row r="2060" spans="1:13" ht="16" x14ac:dyDescent="0.2">
      <c r="A2060" s="16" t="str">
        <f>IFERROR(INDEX(Sheet1!F:F,MATCH(ROWS($1:2059),$L:$L,0)),"")</f>
        <v>successful</v>
      </c>
      <c r="B2060" s="15">
        <f>IFERROR(INDEX(Sheet1!L:L,MATCH(ROWS($1:2059),$L:$L,0)),"")</f>
        <v>31</v>
      </c>
      <c r="D2060" s="18" t="str">
        <f>IFERROR(INDEX(Sheet1!F:F,MATCH(ROWS($1:2059),$M:$M,0)),"")</f>
        <v/>
      </c>
      <c r="E2060" t="str">
        <f>IFERROR(INDEX(Sheet1!L:L,MATCH(ROWS($1:2059),$M:$M,0)),"")</f>
        <v/>
      </c>
      <c r="L2060">
        <f>IF(ISNA(MATCH(Sheet1!F2060,{"successful"},0)),"-",MAX(Sheet6!L$1:L2059)+1)</f>
        <v>981</v>
      </c>
      <c r="M2060" t="str">
        <f>IF(ISNA(MATCH(Sheet1!F2060,{"failed","canceled"},0)),"-",MAX(Sheet6!M$1:M2059)+1)</f>
        <v>-</v>
      </c>
    </row>
    <row r="2061" spans="1:13" ht="16" x14ac:dyDescent="0.2">
      <c r="A2061" s="16" t="str">
        <f>IFERROR(INDEX(Sheet1!F:F,MATCH(ROWS($1:2060),$L:$L,0)),"")</f>
        <v>successful</v>
      </c>
      <c r="B2061" s="15">
        <f>IFERROR(INDEX(Sheet1!L:L,MATCH(ROWS($1:2060),$L:$L,0)),"")</f>
        <v>3</v>
      </c>
      <c r="D2061" s="18" t="str">
        <f>IFERROR(INDEX(Sheet1!F:F,MATCH(ROWS($1:2060),$M:$M,0)),"")</f>
        <v/>
      </c>
      <c r="E2061" t="str">
        <f>IFERROR(INDEX(Sheet1!L:L,MATCH(ROWS($1:2060),$M:$M,0)),"")</f>
        <v/>
      </c>
      <c r="L2061">
        <f>IF(ISNA(MATCH(Sheet1!F2061,{"successful"},0)),"-",MAX(Sheet6!L$1:L2060)+1)</f>
        <v>982</v>
      </c>
      <c r="M2061" t="str">
        <f>IF(ISNA(MATCH(Sheet1!F2061,{"failed","canceled"},0)),"-",MAX(Sheet6!M$1:M2060)+1)</f>
        <v>-</v>
      </c>
    </row>
    <row r="2062" spans="1:13" ht="16" x14ac:dyDescent="0.2">
      <c r="A2062" s="16" t="str">
        <f>IFERROR(INDEX(Sheet1!F:F,MATCH(ROWS($1:2061),$L:$L,0)),"")</f>
        <v>successful</v>
      </c>
      <c r="B2062" s="15">
        <f>IFERROR(INDEX(Sheet1!L:L,MATCH(ROWS($1:2061),$L:$L,0)),"")</f>
        <v>16</v>
      </c>
      <c r="D2062" s="18" t="str">
        <f>IFERROR(INDEX(Sheet1!F:F,MATCH(ROWS($1:2061),$M:$M,0)),"")</f>
        <v/>
      </c>
      <c r="E2062" t="str">
        <f>IFERROR(INDEX(Sheet1!L:L,MATCH(ROWS($1:2061),$M:$M,0)),"")</f>
        <v/>
      </c>
      <c r="L2062">
        <f>IF(ISNA(MATCH(Sheet1!F2062,{"successful"},0)),"-",MAX(Sheet6!L$1:L2061)+1)</f>
        <v>983</v>
      </c>
      <c r="M2062" t="str">
        <f>IF(ISNA(MATCH(Sheet1!F2062,{"failed","canceled"},0)),"-",MAX(Sheet6!M$1:M2061)+1)</f>
        <v>-</v>
      </c>
    </row>
    <row r="2063" spans="1:13" ht="16" x14ac:dyDescent="0.2">
      <c r="A2063" s="16" t="str">
        <f>IFERROR(INDEX(Sheet1!F:F,MATCH(ROWS($1:2062),$L:$L,0)),"")</f>
        <v>successful</v>
      </c>
      <c r="B2063" s="15">
        <f>IFERROR(INDEX(Sheet1!L:L,MATCH(ROWS($1:2062),$L:$L,0)),"")</f>
        <v>199</v>
      </c>
      <c r="D2063" s="18" t="str">
        <f>IFERROR(INDEX(Sheet1!F:F,MATCH(ROWS($1:2062),$M:$M,0)),"")</f>
        <v/>
      </c>
      <c r="E2063" t="str">
        <f>IFERROR(INDEX(Sheet1!L:L,MATCH(ROWS($1:2062),$M:$M,0)),"")</f>
        <v/>
      </c>
      <c r="L2063">
        <f>IF(ISNA(MATCH(Sheet1!F2063,{"successful"},0)),"-",MAX(Sheet6!L$1:L2062)+1)</f>
        <v>984</v>
      </c>
      <c r="M2063" t="str">
        <f>IF(ISNA(MATCH(Sheet1!F2063,{"failed","canceled"},0)),"-",MAX(Sheet6!M$1:M2062)+1)</f>
        <v>-</v>
      </c>
    </row>
    <row r="2064" spans="1:13" ht="16" x14ac:dyDescent="0.2">
      <c r="A2064" s="16" t="str">
        <f>IFERROR(INDEX(Sheet1!F:F,MATCH(ROWS($1:2063),$L:$L,0)),"")</f>
        <v>successful</v>
      </c>
      <c r="B2064" s="15">
        <f>IFERROR(INDEX(Sheet1!L:L,MATCH(ROWS($1:2063),$L:$L,0)),"")</f>
        <v>31</v>
      </c>
      <c r="D2064" s="18" t="str">
        <f>IFERROR(INDEX(Sheet1!F:F,MATCH(ROWS($1:2063),$M:$M,0)),"")</f>
        <v/>
      </c>
      <c r="E2064" t="str">
        <f>IFERROR(INDEX(Sheet1!L:L,MATCH(ROWS($1:2063),$M:$M,0)),"")</f>
        <v/>
      </c>
      <c r="L2064">
        <f>IF(ISNA(MATCH(Sheet1!F2064,{"successful"},0)),"-",MAX(Sheet6!L$1:L2063)+1)</f>
        <v>985</v>
      </c>
      <c r="M2064" t="str">
        <f>IF(ISNA(MATCH(Sheet1!F2064,{"failed","canceled"},0)),"-",MAX(Sheet6!M$1:M2063)+1)</f>
        <v>-</v>
      </c>
    </row>
    <row r="2065" spans="1:13" ht="16" x14ac:dyDescent="0.2">
      <c r="A2065" s="16" t="str">
        <f>IFERROR(INDEX(Sheet1!F:F,MATCH(ROWS($1:2064),$L:$L,0)),"")</f>
        <v>successful</v>
      </c>
      <c r="B2065" s="15">
        <f>IFERROR(INDEX(Sheet1!L:L,MATCH(ROWS($1:2064),$L:$L,0)),"")</f>
        <v>30</v>
      </c>
      <c r="D2065" s="18" t="str">
        <f>IFERROR(INDEX(Sheet1!F:F,MATCH(ROWS($1:2064),$M:$M,0)),"")</f>
        <v/>
      </c>
      <c r="E2065" t="str">
        <f>IFERROR(INDEX(Sheet1!L:L,MATCH(ROWS($1:2064),$M:$M,0)),"")</f>
        <v/>
      </c>
      <c r="L2065">
        <f>IF(ISNA(MATCH(Sheet1!F2065,{"successful"},0)),"-",MAX(Sheet6!L$1:L2064)+1)</f>
        <v>986</v>
      </c>
      <c r="M2065" t="str">
        <f>IF(ISNA(MATCH(Sheet1!F2065,{"failed","canceled"},0)),"-",MAX(Sheet6!M$1:M2064)+1)</f>
        <v>-</v>
      </c>
    </row>
    <row r="2066" spans="1:13" ht="16" x14ac:dyDescent="0.2">
      <c r="A2066" s="16" t="str">
        <f>IFERROR(INDEX(Sheet1!F:F,MATCH(ROWS($1:2065),$L:$L,0)),"")</f>
        <v>successful</v>
      </c>
      <c r="B2066" s="15">
        <f>IFERROR(INDEX(Sheet1!L:L,MATCH(ROWS($1:2065),$L:$L,0)),"")</f>
        <v>34</v>
      </c>
      <c r="D2066" s="18" t="str">
        <f>IFERROR(INDEX(Sheet1!F:F,MATCH(ROWS($1:2065),$M:$M,0)),"")</f>
        <v/>
      </c>
      <c r="E2066" t="str">
        <f>IFERROR(INDEX(Sheet1!L:L,MATCH(ROWS($1:2065),$M:$M,0)),"")</f>
        <v/>
      </c>
      <c r="L2066">
        <f>IF(ISNA(MATCH(Sheet1!F2066,{"successful"},0)),"-",MAX(Sheet6!L$1:L2065)+1)</f>
        <v>987</v>
      </c>
      <c r="M2066" t="str">
        <f>IF(ISNA(MATCH(Sheet1!F2066,{"failed","canceled"},0)),"-",MAX(Sheet6!M$1:M2065)+1)</f>
        <v>-</v>
      </c>
    </row>
    <row r="2067" spans="1:13" ht="16" x14ac:dyDescent="0.2">
      <c r="A2067" s="16" t="str">
        <f>IFERROR(INDEX(Sheet1!F:F,MATCH(ROWS($1:2066),$L:$L,0)),"")</f>
        <v>successful</v>
      </c>
      <c r="B2067" s="15">
        <f>IFERROR(INDEX(Sheet1!L:L,MATCH(ROWS($1:2066),$L:$L,0)),"")</f>
        <v>18</v>
      </c>
      <c r="D2067" s="18" t="str">
        <f>IFERROR(INDEX(Sheet1!F:F,MATCH(ROWS($1:2066),$M:$M,0)),"")</f>
        <v/>
      </c>
      <c r="E2067" t="str">
        <f>IFERROR(INDEX(Sheet1!L:L,MATCH(ROWS($1:2066),$M:$M,0)),"")</f>
        <v/>
      </c>
      <c r="L2067">
        <f>IF(ISNA(MATCH(Sheet1!F2067,{"successful"},0)),"-",MAX(Sheet6!L$1:L2066)+1)</f>
        <v>988</v>
      </c>
      <c r="M2067" t="str">
        <f>IF(ISNA(MATCH(Sheet1!F2067,{"failed","canceled"},0)),"-",MAX(Sheet6!M$1:M2066)+1)</f>
        <v>-</v>
      </c>
    </row>
    <row r="2068" spans="1:13" ht="16" x14ac:dyDescent="0.2">
      <c r="A2068" s="16" t="str">
        <f>IFERROR(INDEX(Sheet1!F:F,MATCH(ROWS($1:2067),$L:$L,0)),"")</f>
        <v>successful</v>
      </c>
      <c r="B2068" s="15">
        <f>IFERROR(INDEX(Sheet1!L:L,MATCH(ROWS($1:2067),$L:$L,0)),"")</f>
        <v>67</v>
      </c>
      <c r="D2068" s="18" t="str">
        <f>IFERROR(INDEX(Sheet1!F:F,MATCH(ROWS($1:2067),$M:$M,0)),"")</f>
        <v/>
      </c>
      <c r="E2068" t="str">
        <f>IFERROR(INDEX(Sheet1!L:L,MATCH(ROWS($1:2067),$M:$M,0)),"")</f>
        <v/>
      </c>
      <c r="L2068">
        <f>IF(ISNA(MATCH(Sheet1!F2068,{"successful"},0)),"-",MAX(Sheet6!L$1:L2067)+1)</f>
        <v>989</v>
      </c>
      <c r="M2068" t="str">
        <f>IF(ISNA(MATCH(Sheet1!F2068,{"failed","canceled"},0)),"-",MAX(Sheet6!M$1:M2067)+1)</f>
        <v>-</v>
      </c>
    </row>
    <row r="2069" spans="1:13" ht="16" x14ac:dyDescent="0.2">
      <c r="A2069" s="16" t="str">
        <f>IFERROR(INDEX(Sheet1!F:F,MATCH(ROWS($1:2068),$L:$L,0)),"")</f>
        <v>successful</v>
      </c>
      <c r="B2069" s="15">
        <f>IFERROR(INDEX(Sheet1!L:L,MATCH(ROWS($1:2068),$L:$L,0)),"")</f>
        <v>66</v>
      </c>
      <c r="D2069" s="18" t="str">
        <f>IFERROR(INDEX(Sheet1!F:F,MATCH(ROWS($1:2068),$M:$M,0)),"")</f>
        <v/>
      </c>
      <c r="E2069" t="str">
        <f>IFERROR(INDEX(Sheet1!L:L,MATCH(ROWS($1:2068),$M:$M,0)),"")</f>
        <v/>
      </c>
      <c r="L2069">
        <f>IF(ISNA(MATCH(Sheet1!F2069,{"successful"},0)),"-",MAX(Sheet6!L$1:L2068)+1)</f>
        <v>990</v>
      </c>
      <c r="M2069" t="str">
        <f>IF(ISNA(MATCH(Sheet1!F2069,{"failed","canceled"},0)),"-",MAX(Sheet6!M$1:M2068)+1)</f>
        <v>-</v>
      </c>
    </row>
    <row r="2070" spans="1:13" ht="16" x14ac:dyDescent="0.2">
      <c r="A2070" s="16" t="str">
        <f>IFERROR(INDEX(Sheet1!F:F,MATCH(ROWS($1:2069),$L:$L,0)),"")</f>
        <v>successful</v>
      </c>
      <c r="B2070" s="15">
        <f>IFERROR(INDEX(Sheet1!L:L,MATCH(ROWS($1:2069),$L:$L,0)),"")</f>
        <v>23</v>
      </c>
      <c r="D2070" s="18" t="str">
        <f>IFERROR(INDEX(Sheet1!F:F,MATCH(ROWS($1:2069),$M:$M,0)),"")</f>
        <v/>
      </c>
      <c r="E2070" t="str">
        <f>IFERROR(INDEX(Sheet1!L:L,MATCH(ROWS($1:2069),$M:$M,0)),"")</f>
        <v/>
      </c>
      <c r="L2070">
        <f>IF(ISNA(MATCH(Sheet1!F2070,{"successful"},0)),"-",MAX(Sheet6!L$1:L2069)+1)</f>
        <v>991</v>
      </c>
      <c r="M2070" t="str">
        <f>IF(ISNA(MATCH(Sheet1!F2070,{"failed","canceled"},0)),"-",MAX(Sheet6!M$1:M2069)+1)</f>
        <v>-</v>
      </c>
    </row>
    <row r="2071" spans="1:13" ht="16" x14ac:dyDescent="0.2">
      <c r="A2071" s="16" t="str">
        <f>IFERROR(INDEX(Sheet1!F:F,MATCH(ROWS($1:2070),$L:$L,0)),"")</f>
        <v>successful</v>
      </c>
      <c r="B2071" s="15">
        <f>IFERROR(INDEX(Sheet1!L:L,MATCH(ROWS($1:2070),$L:$L,0)),"")</f>
        <v>126</v>
      </c>
      <c r="D2071" s="18" t="str">
        <f>IFERROR(INDEX(Sheet1!F:F,MATCH(ROWS($1:2070),$M:$M,0)),"")</f>
        <v/>
      </c>
      <c r="E2071" t="str">
        <f>IFERROR(INDEX(Sheet1!L:L,MATCH(ROWS($1:2070),$M:$M,0)),"")</f>
        <v/>
      </c>
      <c r="L2071">
        <f>IF(ISNA(MATCH(Sheet1!F2071,{"successful"},0)),"-",MAX(Sheet6!L$1:L2070)+1)</f>
        <v>992</v>
      </c>
      <c r="M2071" t="str">
        <f>IF(ISNA(MATCH(Sheet1!F2071,{"failed","canceled"},0)),"-",MAX(Sheet6!M$1:M2070)+1)</f>
        <v>-</v>
      </c>
    </row>
    <row r="2072" spans="1:13" ht="16" x14ac:dyDescent="0.2">
      <c r="A2072" s="16" t="str">
        <f>IFERROR(INDEX(Sheet1!F:F,MATCH(ROWS($1:2071),$L:$L,0)),"")</f>
        <v>successful</v>
      </c>
      <c r="B2072" s="15">
        <f>IFERROR(INDEX(Sheet1!L:L,MATCH(ROWS($1:2071),$L:$L,0)),"")</f>
        <v>6</v>
      </c>
      <c r="D2072" s="18" t="str">
        <f>IFERROR(INDEX(Sheet1!F:F,MATCH(ROWS($1:2071),$M:$M,0)),"")</f>
        <v/>
      </c>
      <c r="E2072" t="str">
        <f>IFERROR(INDEX(Sheet1!L:L,MATCH(ROWS($1:2071),$M:$M,0)),"")</f>
        <v/>
      </c>
      <c r="L2072">
        <f>IF(ISNA(MATCH(Sheet1!F2072,{"successful"},0)),"-",MAX(Sheet6!L$1:L2071)+1)</f>
        <v>993</v>
      </c>
      <c r="M2072" t="str">
        <f>IF(ISNA(MATCH(Sheet1!F2072,{"failed","canceled"},0)),"-",MAX(Sheet6!M$1:M2071)+1)</f>
        <v>-</v>
      </c>
    </row>
    <row r="2073" spans="1:13" ht="16" x14ac:dyDescent="0.2">
      <c r="A2073" s="16" t="str">
        <f>IFERROR(INDEX(Sheet1!F:F,MATCH(ROWS($1:2072),$L:$L,0)),"")</f>
        <v>successful</v>
      </c>
      <c r="B2073" s="15">
        <f>IFERROR(INDEX(Sheet1!L:L,MATCH(ROWS($1:2072),$L:$L,0)),"")</f>
        <v>25</v>
      </c>
      <c r="D2073" s="18" t="str">
        <f>IFERROR(INDEX(Sheet1!F:F,MATCH(ROWS($1:2072),$M:$M,0)),"")</f>
        <v/>
      </c>
      <c r="E2073" t="str">
        <f>IFERROR(INDEX(Sheet1!L:L,MATCH(ROWS($1:2072),$M:$M,0)),"")</f>
        <v/>
      </c>
      <c r="L2073">
        <f>IF(ISNA(MATCH(Sheet1!F2073,{"successful"},0)),"-",MAX(Sheet6!L$1:L2072)+1)</f>
        <v>994</v>
      </c>
      <c r="M2073" t="str">
        <f>IF(ISNA(MATCH(Sheet1!F2073,{"failed","canceled"},0)),"-",MAX(Sheet6!M$1:M2072)+1)</f>
        <v>-</v>
      </c>
    </row>
    <row r="2074" spans="1:13" ht="16" x14ac:dyDescent="0.2">
      <c r="A2074" s="16" t="str">
        <f>IFERROR(INDEX(Sheet1!F:F,MATCH(ROWS($1:2073),$L:$L,0)),"")</f>
        <v>successful</v>
      </c>
      <c r="B2074" s="15">
        <f>IFERROR(INDEX(Sheet1!L:L,MATCH(ROWS($1:2073),$L:$L,0)),"")</f>
        <v>39</v>
      </c>
      <c r="D2074" s="18" t="str">
        <f>IFERROR(INDEX(Sheet1!F:F,MATCH(ROWS($1:2073),$M:$M,0)),"")</f>
        <v/>
      </c>
      <c r="E2074" t="str">
        <f>IFERROR(INDEX(Sheet1!L:L,MATCH(ROWS($1:2073),$M:$M,0)),"")</f>
        <v/>
      </c>
      <c r="L2074">
        <f>IF(ISNA(MATCH(Sheet1!F2074,{"successful"},0)),"-",MAX(Sheet6!L$1:L2073)+1)</f>
        <v>995</v>
      </c>
      <c r="M2074" t="str">
        <f>IF(ISNA(MATCH(Sheet1!F2074,{"failed","canceled"},0)),"-",MAX(Sheet6!M$1:M2073)+1)</f>
        <v>-</v>
      </c>
    </row>
    <row r="2075" spans="1:13" ht="16" x14ac:dyDescent="0.2">
      <c r="A2075" s="16" t="str">
        <f>IFERROR(INDEX(Sheet1!F:F,MATCH(ROWS($1:2074),$L:$L,0)),"")</f>
        <v>successful</v>
      </c>
      <c r="B2075" s="15">
        <f>IFERROR(INDEX(Sheet1!L:L,MATCH(ROWS($1:2074),$L:$L,0)),"")</f>
        <v>62</v>
      </c>
      <c r="D2075" s="18" t="str">
        <f>IFERROR(INDEX(Sheet1!F:F,MATCH(ROWS($1:2074),$M:$M,0)),"")</f>
        <v/>
      </c>
      <c r="E2075" t="str">
        <f>IFERROR(INDEX(Sheet1!L:L,MATCH(ROWS($1:2074),$M:$M,0)),"")</f>
        <v/>
      </c>
      <c r="L2075">
        <f>IF(ISNA(MATCH(Sheet1!F2075,{"successful"},0)),"-",MAX(Sheet6!L$1:L2074)+1)</f>
        <v>996</v>
      </c>
      <c r="M2075" t="str">
        <f>IF(ISNA(MATCH(Sheet1!F2075,{"failed","canceled"},0)),"-",MAX(Sheet6!M$1:M2074)+1)</f>
        <v>-</v>
      </c>
    </row>
    <row r="2076" spans="1:13" ht="16" x14ac:dyDescent="0.2">
      <c r="A2076" s="16" t="str">
        <f>IFERROR(INDEX(Sheet1!F:F,MATCH(ROWS($1:2075),$L:$L,0)),"")</f>
        <v>successful</v>
      </c>
      <c r="B2076" s="15">
        <f>IFERROR(INDEX(Sheet1!L:L,MATCH(ROWS($1:2075),$L:$L,0)),"")</f>
        <v>31</v>
      </c>
      <c r="D2076" s="18" t="str">
        <f>IFERROR(INDEX(Sheet1!F:F,MATCH(ROWS($1:2075),$M:$M,0)),"")</f>
        <v/>
      </c>
      <c r="E2076" t="str">
        <f>IFERROR(INDEX(Sheet1!L:L,MATCH(ROWS($1:2075),$M:$M,0)),"")</f>
        <v/>
      </c>
      <c r="L2076">
        <f>IF(ISNA(MATCH(Sheet1!F2076,{"successful"},0)),"-",MAX(Sheet6!L$1:L2075)+1)</f>
        <v>997</v>
      </c>
      <c r="M2076" t="str">
        <f>IF(ISNA(MATCH(Sheet1!F2076,{"failed","canceled"},0)),"-",MAX(Sheet6!M$1:M2075)+1)</f>
        <v>-</v>
      </c>
    </row>
    <row r="2077" spans="1:13" ht="16" x14ac:dyDescent="0.2">
      <c r="A2077" s="16" t="str">
        <f>IFERROR(INDEX(Sheet1!F:F,MATCH(ROWS($1:2076),$L:$L,0)),"")</f>
        <v>successful</v>
      </c>
      <c r="B2077" s="15">
        <f>IFERROR(INDEX(Sheet1!L:L,MATCH(ROWS($1:2076),$L:$L,0)),"")</f>
        <v>274</v>
      </c>
      <c r="D2077" s="18" t="str">
        <f>IFERROR(INDEX(Sheet1!F:F,MATCH(ROWS($1:2076),$M:$M,0)),"")</f>
        <v/>
      </c>
      <c r="E2077" t="str">
        <f>IFERROR(INDEX(Sheet1!L:L,MATCH(ROWS($1:2076),$M:$M,0)),"")</f>
        <v/>
      </c>
      <c r="L2077">
        <f>IF(ISNA(MATCH(Sheet1!F2077,{"successful"},0)),"-",MAX(Sheet6!L$1:L2076)+1)</f>
        <v>998</v>
      </c>
      <c r="M2077" t="str">
        <f>IF(ISNA(MATCH(Sheet1!F2077,{"failed","canceled"},0)),"-",MAX(Sheet6!M$1:M2076)+1)</f>
        <v>-</v>
      </c>
    </row>
    <row r="2078" spans="1:13" ht="16" x14ac:dyDescent="0.2">
      <c r="A2078" s="16" t="str">
        <f>IFERROR(INDEX(Sheet1!F:F,MATCH(ROWS($1:2077),$L:$L,0)),"")</f>
        <v>successful</v>
      </c>
      <c r="B2078" s="15">
        <f>IFERROR(INDEX(Sheet1!L:L,MATCH(ROWS($1:2077),$L:$L,0)),"")</f>
        <v>17</v>
      </c>
      <c r="D2078" s="18" t="str">
        <f>IFERROR(INDEX(Sheet1!F:F,MATCH(ROWS($1:2077),$M:$M,0)),"")</f>
        <v/>
      </c>
      <c r="E2078" t="str">
        <f>IFERROR(INDEX(Sheet1!L:L,MATCH(ROWS($1:2077),$M:$M,0)),"")</f>
        <v/>
      </c>
      <c r="L2078">
        <f>IF(ISNA(MATCH(Sheet1!F2078,{"successful"},0)),"-",MAX(Sheet6!L$1:L2077)+1)</f>
        <v>999</v>
      </c>
      <c r="M2078" t="str">
        <f>IF(ISNA(MATCH(Sheet1!F2078,{"failed","canceled"},0)),"-",MAX(Sheet6!M$1:M2077)+1)</f>
        <v>-</v>
      </c>
    </row>
    <row r="2079" spans="1:13" ht="16" x14ac:dyDescent="0.2">
      <c r="A2079" s="16" t="str">
        <f>IFERROR(INDEX(Sheet1!F:F,MATCH(ROWS($1:2078),$L:$L,0)),"")</f>
        <v>successful</v>
      </c>
      <c r="B2079" s="15">
        <f>IFERROR(INDEX(Sheet1!L:L,MATCH(ROWS($1:2078),$L:$L,0)),"")</f>
        <v>14</v>
      </c>
      <c r="D2079" s="18" t="str">
        <f>IFERROR(INDEX(Sheet1!F:F,MATCH(ROWS($1:2078),$M:$M,0)),"")</f>
        <v/>
      </c>
      <c r="E2079" t="str">
        <f>IFERROR(INDEX(Sheet1!L:L,MATCH(ROWS($1:2078),$M:$M,0)),"")</f>
        <v/>
      </c>
      <c r="L2079">
        <f>IF(ISNA(MATCH(Sheet1!F2079,{"successful"},0)),"-",MAX(Sheet6!L$1:L2078)+1)</f>
        <v>1000</v>
      </c>
      <c r="M2079" t="str">
        <f>IF(ISNA(MATCH(Sheet1!F2079,{"failed","canceled"},0)),"-",MAX(Sheet6!M$1:M2078)+1)</f>
        <v>-</v>
      </c>
    </row>
    <row r="2080" spans="1:13" ht="16" x14ac:dyDescent="0.2">
      <c r="A2080" s="16" t="str">
        <f>IFERROR(INDEX(Sheet1!F:F,MATCH(ROWS($1:2079),$L:$L,0)),"")</f>
        <v>successful</v>
      </c>
      <c r="B2080" s="15">
        <f>IFERROR(INDEX(Sheet1!L:L,MATCH(ROWS($1:2079),$L:$L,0)),"")</f>
        <v>60</v>
      </c>
      <c r="D2080" s="18" t="str">
        <f>IFERROR(INDEX(Sheet1!F:F,MATCH(ROWS($1:2079),$M:$M,0)),"")</f>
        <v/>
      </c>
      <c r="E2080" t="str">
        <f>IFERROR(INDEX(Sheet1!L:L,MATCH(ROWS($1:2079),$M:$M,0)),"")</f>
        <v/>
      </c>
      <c r="L2080">
        <f>IF(ISNA(MATCH(Sheet1!F2080,{"successful"},0)),"-",MAX(Sheet6!L$1:L2079)+1)</f>
        <v>1001</v>
      </c>
      <c r="M2080" t="str">
        <f>IF(ISNA(MATCH(Sheet1!F2080,{"failed","canceled"},0)),"-",MAX(Sheet6!M$1:M2079)+1)</f>
        <v>-</v>
      </c>
    </row>
    <row r="2081" spans="1:13" ht="16" x14ac:dyDescent="0.2">
      <c r="A2081" s="16" t="str">
        <f>IFERROR(INDEX(Sheet1!F:F,MATCH(ROWS($1:2080),$L:$L,0)),"")</f>
        <v>successful</v>
      </c>
      <c r="B2081" s="15">
        <f>IFERROR(INDEX(Sheet1!L:L,MATCH(ROWS($1:2080),$L:$L,0)),"")</f>
        <v>33</v>
      </c>
      <c r="D2081" s="18" t="str">
        <f>IFERROR(INDEX(Sheet1!F:F,MATCH(ROWS($1:2080),$M:$M,0)),"")</f>
        <v/>
      </c>
      <c r="E2081" t="str">
        <f>IFERROR(INDEX(Sheet1!L:L,MATCH(ROWS($1:2080),$M:$M,0)),"")</f>
        <v/>
      </c>
      <c r="L2081">
        <f>IF(ISNA(MATCH(Sheet1!F2081,{"successful"},0)),"-",MAX(Sheet6!L$1:L2080)+1)</f>
        <v>1002</v>
      </c>
      <c r="M2081" t="str">
        <f>IF(ISNA(MATCH(Sheet1!F2081,{"failed","canceled"},0)),"-",MAX(Sheet6!M$1:M2080)+1)</f>
        <v>-</v>
      </c>
    </row>
    <row r="2082" spans="1:13" ht="16" x14ac:dyDescent="0.2">
      <c r="A2082" s="16" t="str">
        <f>IFERROR(INDEX(Sheet1!F:F,MATCH(ROWS($1:2081),$L:$L,0)),"")</f>
        <v>successful</v>
      </c>
      <c r="B2082" s="15">
        <f>IFERROR(INDEX(Sheet1!L:L,MATCH(ROWS($1:2081),$L:$L,0)),"")</f>
        <v>78</v>
      </c>
      <c r="D2082" s="18" t="str">
        <f>IFERROR(INDEX(Sheet1!F:F,MATCH(ROWS($1:2081),$M:$M,0)),"")</f>
        <v/>
      </c>
      <c r="E2082" t="str">
        <f>IFERROR(INDEX(Sheet1!L:L,MATCH(ROWS($1:2081),$M:$M,0)),"")</f>
        <v/>
      </c>
      <c r="L2082">
        <f>IF(ISNA(MATCH(Sheet1!F2082,{"successful"},0)),"-",MAX(Sheet6!L$1:L2081)+1)</f>
        <v>1003</v>
      </c>
      <c r="M2082" t="str">
        <f>IF(ISNA(MATCH(Sheet1!F2082,{"failed","canceled"},0)),"-",MAX(Sheet6!M$1:M2081)+1)</f>
        <v>-</v>
      </c>
    </row>
    <row r="2083" spans="1:13" ht="16" x14ac:dyDescent="0.2">
      <c r="A2083" s="16" t="str">
        <f>IFERROR(INDEX(Sheet1!F:F,MATCH(ROWS($1:2082),$L:$L,0)),"")</f>
        <v>successful</v>
      </c>
      <c r="B2083" s="15">
        <f>IFERROR(INDEX(Sheet1!L:L,MATCH(ROWS($1:2082),$L:$L,0)),"")</f>
        <v>30</v>
      </c>
      <c r="D2083" s="18" t="str">
        <f>IFERROR(INDEX(Sheet1!F:F,MATCH(ROWS($1:2082),$M:$M,0)),"")</f>
        <v/>
      </c>
      <c r="E2083" t="str">
        <f>IFERROR(INDEX(Sheet1!L:L,MATCH(ROWS($1:2082),$M:$M,0)),"")</f>
        <v/>
      </c>
      <c r="L2083">
        <f>IF(ISNA(MATCH(Sheet1!F2083,{"successful"},0)),"-",MAX(Sheet6!L$1:L2082)+1)</f>
        <v>1004</v>
      </c>
      <c r="M2083" t="str">
        <f>IF(ISNA(MATCH(Sheet1!F2083,{"failed","canceled"},0)),"-",MAX(Sheet6!M$1:M2082)+1)</f>
        <v>-</v>
      </c>
    </row>
    <row r="2084" spans="1:13" ht="16" x14ac:dyDescent="0.2">
      <c r="A2084" s="16" t="str">
        <f>IFERROR(INDEX(Sheet1!F:F,MATCH(ROWS($1:2083),$L:$L,0)),"")</f>
        <v>successful</v>
      </c>
      <c r="B2084" s="15">
        <f>IFERROR(INDEX(Sheet1!L:L,MATCH(ROWS($1:2083),$L:$L,0)),"")</f>
        <v>136</v>
      </c>
      <c r="D2084" s="18" t="str">
        <f>IFERROR(INDEX(Sheet1!F:F,MATCH(ROWS($1:2083),$M:$M,0)),"")</f>
        <v/>
      </c>
      <c r="E2084" t="str">
        <f>IFERROR(INDEX(Sheet1!L:L,MATCH(ROWS($1:2083),$M:$M,0)),"")</f>
        <v/>
      </c>
      <c r="L2084">
        <f>IF(ISNA(MATCH(Sheet1!F2084,{"successful"},0)),"-",MAX(Sheet6!L$1:L2083)+1)</f>
        <v>1005</v>
      </c>
      <c r="M2084" t="str">
        <f>IF(ISNA(MATCH(Sheet1!F2084,{"failed","canceled"},0)),"-",MAX(Sheet6!M$1:M2083)+1)</f>
        <v>-</v>
      </c>
    </row>
    <row r="2085" spans="1:13" ht="16" x14ac:dyDescent="0.2">
      <c r="A2085" s="16" t="str">
        <f>IFERROR(INDEX(Sheet1!F:F,MATCH(ROWS($1:2084),$L:$L,0)),"")</f>
        <v>successful</v>
      </c>
      <c r="B2085" s="15">
        <f>IFERROR(INDEX(Sheet1!L:L,MATCH(ROWS($1:2084),$L:$L,0)),"")</f>
        <v>40</v>
      </c>
      <c r="D2085" s="18" t="str">
        <f>IFERROR(INDEX(Sheet1!F:F,MATCH(ROWS($1:2084),$M:$M,0)),"")</f>
        <v/>
      </c>
      <c r="E2085" t="str">
        <f>IFERROR(INDEX(Sheet1!L:L,MATCH(ROWS($1:2084),$M:$M,0)),"")</f>
        <v/>
      </c>
      <c r="L2085">
        <f>IF(ISNA(MATCH(Sheet1!F2085,{"successful"},0)),"-",MAX(Sheet6!L$1:L2084)+1)</f>
        <v>1006</v>
      </c>
      <c r="M2085" t="str">
        <f>IF(ISNA(MATCH(Sheet1!F2085,{"failed","canceled"},0)),"-",MAX(Sheet6!M$1:M2084)+1)</f>
        <v>-</v>
      </c>
    </row>
    <row r="2086" spans="1:13" ht="16" x14ac:dyDescent="0.2">
      <c r="A2086" s="16" t="str">
        <f>IFERROR(INDEX(Sheet1!F:F,MATCH(ROWS($1:2085),$L:$L,0)),"")</f>
        <v>successful</v>
      </c>
      <c r="B2086" s="15">
        <f>IFERROR(INDEX(Sheet1!L:L,MATCH(ROWS($1:2085),$L:$L,0)),"")</f>
        <v>18</v>
      </c>
      <c r="D2086" s="18" t="str">
        <f>IFERROR(INDEX(Sheet1!F:F,MATCH(ROWS($1:2085),$M:$M,0)),"")</f>
        <v/>
      </c>
      <c r="E2086" t="str">
        <f>IFERROR(INDEX(Sheet1!L:L,MATCH(ROWS($1:2085),$M:$M,0)),"")</f>
        <v/>
      </c>
      <c r="L2086">
        <f>IF(ISNA(MATCH(Sheet1!F2086,{"successful"},0)),"-",MAX(Sheet6!L$1:L2085)+1)</f>
        <v>1007</v>
      </c>
      <c r="M2086" t="str">
        <f>IF(ISNA(MATCH(Sheet1!F2086,{"failed","canceled"},0)),"-",MAX(Sheet6!M$1:M2085)+1)</f>
        <v>-</v>
      </c>
    </row>
    <row r="2087" spans="1:13" ht="16" x14ac:dyDescent="0.2">
      <c r="A2087" s="16" t="str">
        <f>IFERROR(INDEX(Sheet1!F:F,MATCH(ROWS($1:2086),$L:$L,0)),"")</f>
        <v>successful</v>
      </c>
      <c r="B2087" s="15">
        <f>IFERROR(INDEX(Sheet1!L:L,MATCH(ROWS($1:2086),$L:$L,0)),"")</f>
        <v>39</v>
      </c>
      <c r="D2087" s="18" t="str">
        <f>IFERROR(INDEX(Sheet1!F:F,MATCH(ROWS($1:2086),$M:$M,0)),"")</f>
        <v/>
      </c>
      <c r="E2087" t="str">
        <f>IFERROR(INDEX(Sheet1!L:L,MATCH(ROWS($1:2086),$M:$M,0)),"")</f>
        <v/>
      </c>
      <c r="L2087">
        <f>IF(ISNA(MATCH(Sheet1!F2087,{"successful"},0)),"-",MAX(Sheet6!L$1:L2086)+1)</f>
        <v>1008</v>
      </c>
      <c r="M2087" t="str">
        <f>IF(ISNA(MATCH(Sheet1!F2087,{"failed","canceled"},0)),"-",MAX(Sheet6!M$1:M2086)+1)</f>
        <v>-</v>
      </c>
    </row>
    <row r="2088" spans="1:13" ht="16" x14ac:dyDescent="0.2">
      <c r="A2088" s="16" t="str">
        <f>IFERROR(INDEX(Sheet1!F:F,MATCH(ROWS($1:2087),$L:$L,0)),"")</f>
        <v>successful</v>
      </c>
      <c r="B2088" s="15">
        <f>IFERROR(INDEX(Sheet1!L:L,MATCH(ROWS($1:2087),$L:$L,0)),"")</f>
        <v>21</v>
      </c>
      <c r="D2088" s="18" t="str">
        <f>IFERROR(INDEX(Sheet1!F:F,MATCH(ROWS($1:2087),$M:$M,0)),"")</f>
        <v/>
      </c>
      <c r="E2088" t="str">
        <f>IFERROR(INDEX(Sheet1!L:L,MATCH(ROWS($1:2087),$M:$M,0)),"")</f>
        <v/>
      </c>
      <c r="L2088">
        <f>IF(ISNA(MATCH(Sheet1!F2088,{"successful"},0)),"-",MAX(Sheet6!L$1:L2087)+1)</f>
        <v>1009</v>
      </c>
      <c r="M2088" t="str">
        <f>IF(ISNA(MATCH(Sheet1!F2088,{"failed","canceled"},0)),"-",MAX(Sheet6!M$1:M2087)+1)</f>
        <v>-</v>
      </c>
    </row>
    <row r="2089" spans="1:13" ht="16" x14ac:dyDescent="0.2">
      <c r="A2089" s="16" t="str">
        <f>IFERROR(INDEX(Sheet1!F:F,MATCH(ROWS($1:2088),$L:$L,0)),"")</f>
        <v>successful</v>
      </c>
      <c r="B2089" s="15">
        <f>IFERROR(INDEX(Sheet1!L:L,MATCH(ROWS($1:2088),$L:$L,0)),"")</f>
        <v>30</v>
      </c>
      <c r="D2089" s="18" t="str">
        <f>IFERROR(INDEX(Sheet1!F:F,MATCH(ROWS($1:2088),$M:$M,0)),"")</f>
        <v/>
      </c>
      <c r="E2089" t="str">
        <f>IFERROR(INDEX(Sheet1!L:L,MATCH(ROWS($1:2088),$M:$M,0)),"")</f>
        <v/>
      </c>
      <c r="L2089">
        <f>IF(ISNA(MATCH(Sheet1!F2089,{"successful"},0)),"-",MAX(Sheet6!L$1:L2088)+1)</f>
        <v>1010</v>
      </c>
      <c r="M2089" t="str">
        <f>IF(ISNA(MATCH(Sheet1!F2089,{"failed","canceled"},0)),"-",MAX(Sheet6!M$1:M2088)+1)</f>
        <v>-</v>
      </c>
    </row>
    <row r="2090" spans="1:13" ht="16" x14ac:dyDescent="0.2">
      <c r="A2090" s="16" t="str">
        <f>IFERROR(INDEX(Sheet1!F:F,MATCH(ROWS($1:2089),$L:$L,0)),"")</f>
        <v>successful</v>
      </c>
      <c r="B2090" s="15">
        <f>IFERROR(INDEX(Sheet1!L:L,MATCH(ROWS($1:2089),$L:$L,0)),"")</f>
        <v>27</v>
      </c>
      <c r="D2090" s="18" t="str">
        <f>IFERROR(INDEX(Sheet1!F:F,MATCH(ROWS($1:2089),$M:$M,0)),"")</f>
        <v/>
      </c>
      <c r="E2090" t="str">
        <f>IFERROR(INDEX(Sheet1!L:L,MATCH(ROWS($1:2089),$M:$M,0)),"")</f>
        <v/>
      </c>
      <c r="L2090">
        <f>IF(ISNA(MATCH(Sheet1!F2090,{"successful"},0)),"-",MAX(Sheet6!L$1:L2089)+1)</f>
        <v>1011</v>
      </c>
      <c r="M2090" t="str">
        <f>IF(ISNA(MATCH(Sheet1!F2090,{"failed","canceled"},0)),"-",MAX(Sheet6!M$1:M2089)+1)</f>
        <v>-</v>
      </c>
    </row>
    <row r="2091" spans="1:13" ht="16" x14ac:dyDescent="0.2">
      <c r="A2091" s="16" t="str">
        <f>IFERROR(INDEX(Sheet1!F:F,MATCH(ROWS($1:2090),$L:$L,0)),"")</f>
        <v>successful</v>
      </c>
      <c r="B2091" s="15">
        <f>IFERROR(INDEX(Sheet1!L:L,MATCH(ROWS($1:2090),$L:$L,0)),"")</f>
        <v>35</v>
      </c>
      <c r="D2091" s="18" t="str">
        <f>IFERROR(INDEX(Sheet1!F:F,MATCH(ROWS($1:2090),$M:$M,0)),"")</f>
        <v/>
      </c>
      <c r="E2091" t="str">
        <f>IFERROR(INDEX(Sheet1!L:L,MATCH(ROWS($1:2090),$M:$M,0)),"")</f>
        <v/>
      </c>
      <c r="L2091">
        <f>IF(ISNA(MATCH(Sheet1!F2091,{"successful"},0)),"-",MAX(Sheet6!L$1:L2090)+1)</f>
        <v>1012</v>
      </c>
      <c r="M2091" t="str">
        <f>IF(ISNA(MATCH(Sheet1!F2091,{"failed","canceled"},0)),"-",MAX(Sheet6!M$1:M2090)+1)</f>
        <v>-</v>
      </c>
    </row>
    <row r="2092" spans="1:13" ht="16" x14ac:dyDescent="0.2">
      <c r="A2092" s="16" t="str">
        <f>IFERROR(INDEX(Sheet1!F:F,MATCH(ROWS($1:2091),$L:$L,0)),"")</f>
        <v>successful</v>
      </c>
      <c r="B2092" s="15">
        <f>IFERROR(INDEX(Sheet1!L:L,MATCH(ROWS($1:2091),$L:$L,0)),"")</f>
        <v>13</v>
      </c>
      <c r="D2092" s="18" t="str">
        <f>IFERROR(INDEX(Sheet1!F:F,MATCH(ROWS($1:2091),$M:$M,0)),"")</f>
        <v/>
      </c>
      <c r="E2092" t="str">
        <f>IFERROR(INDEX(Sheet1!L:L,MATCH(ROWS($1:2091),$M:$M,0)),"")</f>
        <v/>
      </c>
      <c r="L2092">
        <f>IF(ISNA(MATCH(Sheet1!F2092,{"successful"},0)),"-",MAX(Sheet6!L$1:L2091)+1)</f>
        <v>1013</v>
      </c>
      <c r="M2092" t="str">
        <f>IF(ISNA(MATCH(Sheet1!F2092,{"failed","canceled"},0)),"-",MAX(Sheet6!M$1:M2091)+1)</f>
        <v>-</v>
      </c>
    </row>
    <row r="2093" spans="1:13" ht="16" x14ac:dyDescent="0.2">
      <c r="A2093" s="16" t="str">
        <f>IFERROR(INDEX(Sheet1!F:F,MATCH(ROWS($1:2092),$L:$L,0)),"")</f>
        <v>successful</v>
      </c>
      <c r="B2093" s="15">
        <f>IFERROR(INDEX(Sheet1!L:L,MATCH(ROWS($1:2092),$L:$L,0)),"")</f>
        <v>23</v>
      </c>
      <c r="D2093" s="18" t="str">
        <f>IFERROR(INDEX(Sheet1!F:F,MATCH(ROWS($1:2092),$M:$M,0)),"")</f>
        <v/>
      </c>
      <c r="E2093" t="str">
        <f>IFERROR(INDEX(Sheet1!L:L,MATCH(ROWS($1:2092),$M:$M,0)),"")</f>
        <v/>
      </c>
      <c r="L2093">
        <f>IF(ISNA(MATCH(Sheet1!F2093,{"successful"},0)),"-",MAX(Sheet6!L$1:L2092)+1)</f>
        <v>1014</v>
      </c>
      <c r="M2093" t="str">
        <f>IF(ISNA(MATCH(Sheet1!F2093,{"failed","canceled"},0)),"-",MAX(Sheet6!M$1:M2092)+1)</f>
        <v>-</v>
      </c>
    </row>
    <row r="2094" spans="1:13" ht="16" x14ac:dyDescent="0.2">
      <c r="A2094" s="16" t="str">
        <f>IFERROR(INDEX(Sheet1!F:F,MATCH(ROWS($1:2093),$L:$L,0)),"")</f>
        <v>successful</v>
      </c>
      <c r="B2094" s="15">
        <f>IFERROR(INDEX(Sheet1!L:L,MATCH(ROWS($1:2093),$L:$L,0)),"")</f>
        <v>39</v>
      </c>
      <c r="D2094" s="18" t="str">
        <f>IFERROR(INDEX(Sheet1!F:F,MATCH(ROWS($1:2093),$M:$M,0)),"")</f>
        <v/>
      </c>
      <c r="E2094" t="str">
        <f>IFERROR(INDEX(Sheet1!L:L,MATCH(ROWS($1:2093),$M:$M,0)),"")</f>
        <v/>
      </c>
      <c r="L2094">
        <f>IF(ISNA(MATCH(Sheet1!F2094,{"successful"},0)),"-",MAX(Sheet6!L$1:L2093)+1)</f>
        <v>1015</v>
      </c>
      <c r="M2094" t="str">
        <f>IF(ISNA(MATCH(Sheet1!F2094,{"failed","canceled"},0)),"-",MAX(Sheet6!M$1:M2093)+1)</f>
        <v>-</v>
      </c>
    </row>
    <row r="2095" spans="1:13" ht="16" x14ac:dyDescent="0.2">
      <c r="A2095" s="16" t="str">
        <f>IFERROR(INDEX(Sheet1!F:F,MATCH(ROWS($1:2094),$L:$L,0)),"")</f>
        <v>successful</v>
      </c>
      <c r="B2095" s="15">
        <f>IFERROR(INDEX(Sheet1!L:L,MATCH(ROWS($1:2094),$L:$L,0)),"")</f>
        <v>35</v>
      </c>
      <c r="D2095" s="18" t="str">
        <f>IFERROR(INDEX(Sheet1!F:F,MATCH(ROWS($1:2094),$M:$M,0)),"")</f>
        <v/>
      </c>
      <c r="E2095" t="str">
        <f>IFERROR(INDEX(Sheet1!L:L,MATCH(ROWS($1:2094),$M:$M,0)),"")</f>
        <v/>
      </c>
      <c r="L2095">
        <f>IF(ISNA(MATCH(Sheet1!F2095,{"successful"},0)),"-",MAX(Sheet6!L$1:L2094)+1)</f>
        <v>1016</v>
      </c>
      <c r="M2095" t="str">
        <f>IF(ISNA(MATCH(Sheet1!F2095,{"failed","canceled"},0)),"-",MAX(Sheet6!M$1:M2094)+1)</f>
        <v>-</v>
      </c>
    </row>
    <row r="2096" spans="1:13" ht="16" x14ac:dyDescent="0.2">
      <c r="A2096" s="16" t="str">
        <f>IFERROR(INDEX(Sheet1!F:F,MATCH(ROWS($1:2095),$L:$L,0)),"")</f>
        <v>successful</v>
      </c>
      <c r="B2096" s="15">
        <f>IFERROR(INDEX(Sheet1!L:L,MATCH(ROWS($1:2095),$L:$L,0)),"")</f>
        <v>27</v>
      </c>
      <c r="D2096" s="18" t="str">
        <f>IFERROR(INDEX(Sheet1!F:F,MATCH(ROWS($1:2095),$M:$M,0)),"")</f>
        <v/>
      </c>
      <c r="E2096" t="str">
        <f>IFERROR(INDEX(Sheet1!L:L,MATCH(ROWS($1:2095),$M:$M,0)),"")</f>
        <v/>
      </c>
      <c r="L2096">
        <f>IF(ISNA(MATCH(Sheet1!F2096,{"successful"},0)),"-",MAX(Sheet6!L$1:L2095)+1)</f>
        <v>1017</v>
      </c>
      <c r="M2096" t="str">
        <f>IF(ISNA(MATCH(Sheet1!F2096,{"failed","canceled"},0)),"-",MAX(Sheet6!M$1:M2095)+1)</f>
        <v>-</v>
      </c>
    </row>
    <row r="2097" spans="1:13" ht="16" x14ac:dyDescent="0.2">
      <c r="A2097" s="16" t="str">
        <f>IFERROR(INDEX(Sheet1!F:F,MATCH(ROWS($1:2096),$L:$L,0)),"")</f>
        <v>successful</v>
      </c>
      <c r="B2097" s="15">
        <f>IFERROR(INDEX(Sheet1!L:L,MATCH(ROWS($1:2096),$L:$L,0)),"")</f>
        <v>21</v>
      </c>
      <c r="D2097" s="18" t="str">
        <f>IFERROR(INDEX(Sheet1!F:F,MATCH(ROWS($1:2096),$M:$M,0)),"")</f>
        <v/>
      </c>
      <c r="E2097" t="str">
        <f>IFERROR(INDEX(Sheet1!L:L,MATCH(ROWS($1:2096),$M:$M,0)),"")</f>
        <v/>
      </c>
      <c r="L2097">
        <f>IF(ISNA(MATCH(Sheet1!F2097,{"successful"},0)),"-",MAX(Sheet6!L$1:L2096)+1)</f>
        <v>1018</v>
      </c>
      <c r="M2097" t="str">
        <f>IF(ISNA(MATCH(Sheet1!F2097,{"failed","canceled"},0)),"-",MAX(Sheet6!M$1:M2096)+1)</f>
        <v>-</v>
      </c>
    </row>
    <row r="2098" spans="1:13" ht="16" x14ac:dyDescent="0.2">
      <c r="A2098" s="16" t="str">
        <f>IFERROR(INDEX(Sheet1!F:F,MATCH(ROWS($1:2097),$L:$L,0)),"")</f>
        <v>successful</v>
      </c>
      <c r="B2098" s="15">
        <f>IFERROR(INDEX(Sheet1!L:L,MATCH(ROWS($1:2097),$L:$L,0)),"")</f>
        <v>104</v>
      </c>
      <c r="D2098" s="18" t="str">
        <f>IFERROR(INDEX(Sheet1!F:F,MATCH(ROWS($1:2097),$M:$M,0)),"")</f>
        <v/>
      </c>
      <c r="E2098" t="str">
        <f>IFERROR(INDEX(Sheet1!L:L,MATCH(ROWS($1:2097),$M:$M,0)),"")</f>
        <v/>
      </c>
      <c r="L2098">
        <f>IF(ISNA(MATCH(Sheet1!F2098,{"successful"},0)),"-",MAX(Sheet6!L$1:L2097)+1)</f>
        <v>1019</v>
      </c>
      <c r="M2098" t="str">
        <f>IF(ISNA(MATCH(Sheet1!F2098,{"failed","canceled"},0)),"-",MAX(Sheet6!M$1:M2097)+1)</f>
        <v>-</v>
      </c>
    </row>
    <row r="2099" spans="1:13" ht="16" x14ac:dyDescent="0.2">
      <c r="A2099" s="16" t="str">
        <f>IFERROR(INDEX(Sheet1!F:F,MATCH(ROWS($1:2098),$L:$L,0)),"")</f>
        <v>successful</v>
      </c>
      <c r="B2099" s="15">
        <f>IFERROR(INDEX(Sheet1!L:L,MATCH(ROWS($1:2098),$L:$L,0)),"")</f>
        <v>19</v>
      </c>
      <c r="D2099" s="18" t="str">
        <f>IFERROR(INDEX(Sheet1!F:F,MATCH(ROWS($1:2098),$M:$M,0)),"")</f>
        <v/>
      </c>
      <c r="E2099" t="str">
        <f>IFERROR(INDEX(Sheet1!L:L,MATCH(ROWS($1:2098),$M:$M,0)),"")</f>
        <v/>
      </c>
      <c r="L2099">
        <f>IF(ISNA(MATCH(Sheet1!F2099,{"successful"},0)),"-",MAX(Sheet6!L$1:L2098)+1)</f>
        <v>1020</v>
      </c>
      <c r="M2099" t="str">
        <f>IF(ISNA(MATCH(Sheet1!F2099,{"failed","canceled"},0)),"-",MAX(Sheet6!M$1:M2098)+1)</f>
        <v>-</v>
      </c>
    </row>
    <row r="2100" spans="1:13" ht="16" x14ac:dyDescent="0.2">
      <c r="A2100" s="16" t="str">
        <f>IFERROR(INDEX(Sheet1!F:F,MATCH(ROWS($1:2099),$L:$L,0)),"")</f>
        <v>successful</v>
      </c>
      <c r="B2100" s="15">
        <f>IFERROR(INDEX(Sheet1!L:L,MATCH(ROWS($1:2099),$L:$L,0)),"")</f>
        <v>97</v>
      </c>
      <c r="D2100" s="18" t="str">
        <f>IFERROR(INDEX(Sheet1!F:F,MATCH(ROWS($1:2099),$M:$M,0)),"")</f>
        <v/>
      </c>
      <c r="E2100" t="str">
        <f>IFERROR(INDEX(Sheet1!L:L,MATCH(ROWS($1:2099),$M:$M,0)),"")</f>
        <v/>
      </c>
      <c r="L2100">
        <f>IF(ISNA(MATCH(Sheet1!F2100,{"successful"},0)),"-",MAX(Sheet6!L$1:L2099)+1)</f>
        <v>1021</v>
      </c>
      <c r="M2100" t="str">
        <f>IF(ISNA(MATCH(Sheet1!F2100,{"failed","canceled"},0)),"-",MAX(Sheet6!M$1:M2099)+1)</f>
        <v>-</v>
      </c>
    </row>
    <row r="2101" spans="1:13" ht="16" x14ac:dyDescent="0.2">
      <c r="A2101" s="16" t="str">
        <f>IFERROR(INDEX(Sheet1!F:F,MATCH(ROWS($1:2100),$L:$L,0)),"")</f>
        <v>successful</v>
      </c>
      <c r="B2101" s="15">
        <f>IFERROR(INDEX(Sheet1!L:L,MATCH(ROWS($1:2100),$L:$L,0)),"")</f>
        <v>27</v>
      </c>
      <c r="D2101" s="18" t="str">
        <f>IFERROR(INDEX(Sheet1!F:F,MATCH(ROWS($1:2100),$M:$M,0)),"")</f>
        <v/>
      </c>
      <c r="E2101" t="str">
        <f>IFERROR(INDEX(Sheet1!L:L,MATCH(ROWS($1:2100),$M:$M,0)),"")</f>
        <v/>
      </c>
      <c r="L2101">
        <f>IF(ISNA(MATCH(Sheet1!F2101,{"successful"},0)),"-",MAX(Sheet6!L$1:L2100)+1)</f>
        <v>1022</v>
      </c>
      <c r="M2101" t="str">
        <f>IF(ISNA(MATCH(Sheet1!F2101,{"failed","canceled"},0)),"-",MAX(Sheet6!M$1:M2100)+1)</f>
        <v>-</v>
      </c>
    </row>
    <row r="2102" spans="1:13" ht="16" x14ac:dyDescent="0.2">
      <c r="A2102" s="16" t="str">
        <f>IFERROR(INDEX(Sheet1!F:F,MATCH(ROWS($1:2101),$L:$L,0)),"")</f>
        <v>successful</v>
      </c>
      <c r="B2102" s="15">
        <f>IFERROR(INDEX(Sheet1!L:L,MATCH(ROWS($1:2101),$L:$L,0)),"")</f>
        <v>24</v>
      </c>
      <c r="D2102" s="18" t="str">
        <f>IFERROR(INDEX(Sheet1!F:F,MATCH(ROWS($1:2101),$M:$M,0)),"")</f>
        <v/>
      </c>
      <c r="E2102" t="str">
        <f>IFERROR(INDEX(Sheet1!L:L,MATCH(ROWS($1:2101),$M:$M,0)),"")</f>
        <v/>
      </c>
      <c r="L2102">
        <f>IF(ISNA(MATCH(Sheet1!F2102,{"successful"},0)),"-",MAX(Sheet6!L$1:L2101)+1)</f>
        <v>1023</v>
      </c>
      <c r="M2102" t="str">
        <f>IF(ISNA(MATCH(Sheet1!F2102,{"failed","canceled"},0)),"-",MAX(Sheet6!M$1:M2101)+1)</f>
        <v>-</v>
      </c>
    </row>
    <row r="2103" spans="1:13" ht="16" x14ac:dyDescent="0.2">
      <c r="A2103" s="16" t="str">
        <f>IFERROR(INDEX(Sheet1!F:F,MATCH(ROWS($1:2102),$L:$L,0)),"")</f>
        <v>successful</v>
      </c>
      <c r="B2103" s="15">
        <f>IFERROR(INDEX(Sheet1!L:L,MATCH(ROWS($1:2102),$L:$L,0)),"")</f>
        <v>13</v>
      </c>
      <c r="D2103" s="18" t="str">
        <f>IFERROR(INDEX(Sheet1!F:F,MATCH(ROWS($1:2102),$M:$M,0)),"")</f>
        <v/>
      </c>
      <c r="E2103" t="str">
        <f>IFERROR(INDEX(Sheet1!L:L,MATCH(ROWS($1:2102),$M:$M,0)),"")</f>
        <v/>
      </c>
      <c r="L2103">
        <f>IF(ISNA(MATCH(Sheet1!F2103,{"successful"},0)),"-",MAX(Sheet6!L$1:L2102)+1)</f>
        <v>1024</v>
      </c>
      <c r="M2103" t="str">
        <f>IF(ISNA(MATCH(Sheet1!F2103,{"failed","canceled"},0)),"-",MAX(Sheet6!M$1:M2102)+1)</f>
        <v>-</v>
      </c>
    </row>
    <row r="2104" spans="1:13" ht="16" x14ac:dyDescent="0.2">
      <c r="A2104" s="16" t="str">
        <f>IFERROR(INDEX(Sheet1!F:F,MATCH(ROWS($1:2103),$L:$L,0)),"")</f>
        <v>successful</v>
      </c>
      <c r="B2104" s="15">
        <f>IFERROR(INDEX(Sheet1!L:L,MATCH(ROWS($1:2103),$L:$L,0)),"")</f>
        <v>46</v>
      </c>
      <c r="D2104" s="18" t="str">
        <f>IFERROR(INDEX(Sheet1!F:F,MATCH(ROWS($1:2103),$M:$M,0)),"")</f>
        <v/>
      </c>
      <c r="E2104" t="str">
        <f>IFERROR(INDEX(Sheet1!L:L,MATCH(ROWS($1:2103),$M:$M,0)),"")</f>
        <v/>
      </c>
      <c r="L2104">
        <f>IF(ISNA(MATCH(Sheet1!F2104,{"successful"},0)),"-",MAX(Sheet6!L$1:L2103)+1)</f>
        <v>1025</v>
      </c>
      <c r="M2104" t="str">
        <f>IF(ISNA(MATCH(Sheet1!F2104,{"failed","canceled"},0)),"-",MAX(Sheet6!M$1:M2103)+1)</f>
        <v>-</v>
      </c>
    </row>
    <row r="2105" spans="1:13" ht="16" x14ac:dyDescent="0.2">
      <c r="A2105" s="16" t="str">
        <f>IFERROR(INDEX(Sheet1!F:F,MATCH(ROWS($1:2104),$L:$L,0)),"")</f>
        <v>successful</v>
      </c>
      <c r="B2105" s="15">
        <f>IFERROR(INDEX(Sheet1!L:L,MATCH(ROWS($1:2104),$L:$L,0)),"")</f>
        <v>4</v>
      </c>
      <c r="D2105" s="18" t="str">
        <f>IFERROR(INDEX(Sheet1!F:F,MATCH(ROWS($1:2104),$M:$M,0)),"")</f>
        <v/>
      </c>
      <c r="E2105" t="str">
        <f>IFERROR(INDEX(Sheet1!L:L,MATCH(ROWS($1:2104),$M:$M,0)),"")</f>
        <v/>
      </c>
      <c r="L2105">
        <f>IF(ISNA(MATCH(Sheet1!F2105,{"successful"},0)),"-",MAX(Sheet6!L$1:L2104)+1)</f>
        <v>1026</v>
      </c>
      <c r="M2105" t="str">
        <f>IF(ISNA(MATCH(Sheet1!F2105,{"failed","canceled"},0)),"-",MAX(Sheet6!M$1:M2104)+1)</f>
        <v>-</v>
      </c>
    </row>
    <row r="2106" spans="1:13" ht="16" x14ac:dyDescent="0.2">
      <c r="A2106" s="16" t="str">
        <f>IFERROR(INDEX(Sheet1!F:F,MATCH(ROWS($1:2105),$L:$L,0)),"")</f>
        <v>successful</v>
      </c>
      <c r="B2106" s="15">
        <f>IFERROR(INDEX(Sheet1!L:L,MATCH(ROWS($1:2105),$L:$L,0)),"")</f>
        <v>40</v>
      </c>
      <c r="D2106" s="18" t="str">
        <f>IFERROR(INDEX(Sheet1!F:F,MATCH(ROWS($1:2105),$M:$M,0)),"")</f>
        <v/>
      </c>
      <c r="E2106" t="str">
        <f>IFERROR(INDEX(Sheet1!L:L,MATCH(ROWS($1:2105),$M:$M,0)),"")</f>
        <v/>
      </c>
      <c r="L2106">
        <f>IF(ISNA(MATCH(Sheet1!F2106,{"successful"},0)),"-",MAX(Sheet6!L$1:L2105)+1)</f>
        <v>1027</v>
      </c>
      <c r="M2106" t="str">
        <f>IF(ISNA(MATCH(Sheet1!F2106,{"failed","canceled"},0)),"-",MAX(Sheet6!M$1:M2105)+1)</f>
        <v>-</v>
      </c>
    </row>
    <row r="2107" spans="1:13" ht="16" x14ac:dyDescent="0.2">
      <c r="A2107" s="16" t="str">
        <f>IFERROR(INDEX(Sheet1!F:F,MATCH(ROWS($1:2106),$L:$L,0)),"")</f>
        <v>successful</v>
      </c>
      <c r="B2107" s="15">
        <f>IFERROR(INDEX(Sheet1!L:L,MATCH(ROWS($1:2106),$L:$L,0)),"")</f>
        <v>44</v>
      </c>
      <c r="D2107" s="18" t="str">
        <f>IFERROR(INDEX(Sheet1!F:F,MATCH(ROWS($1:2106),$M:$M,0)),"")</f>
        <v/>
      </c>
      <c r="E2107" t="str">
        <f>IFERROR(INDEX(Sheet1!L:L,MATCH(ROWS($1:2106),$M:$M,0)),"")</f>
        <v/>
      </c>
      <c r="L2107">
        <f>IF(ISNA(MATCH(Sheet1!F2107,{"successful"},0)),"-",MAX(Sheet6!L$1:L2106)+1)</f>
        <v>1028</v>
      </c>
      <c r="M2107" t="str">
        <f>IF(ISNA(MATCH(Sheet1!F2107,{"failed","canceled"},0)),"-",MAX(Sheet6!M$1:M2106)+1)</f>
        <v>-</v>
      </c>
    </row>
    <row r="2108" spans="1:13" ht="16" x14ac:dyDescent="0.2">
      <c r="A2108" s="16" t="str">
        <f>IFERROR(INDEX(Sheet1!F:F,MATCH(ROWS($1:2107),$L:$L,0)),"")</f>
        <v>successful</v>
      </c>
      <c r="B2108" s="15">
        <f>IFERROR(INDEX(Sheet1!L:L,MATCH(ROWS($1:2107),$L:$L,0)),"")</f>
        <v>35</v>
      </c>
      <c r="D2108" s="18" t="str">
        <f>IFERROR(INDEX(Sheet1!F:F,MATCH(ROWS($1:2107),$M:$M,0)),"")</f>
        <v/>
      </c>
      <c r="E2108" t="str">
        <f>IFERROR(INDEX(Sheet1!L:L,MATCH(ROWS($1:2107),$M:$M,0)),"")</f>
        <v/>
      </c>
      <c r="L2108">
        <f>IF(ISNA(MATCH(Sheet1!F2108,{"successful"},0)),"-",MAX(Sheet6!L$1:L2107)+1)</f>
        <v>1029</v>
      </c>
      <c r="M2108" t="str">
        <f>IF(ISNA(MATCH(Sheet1!F2108,{"failed","canceled"},0)),"-",MAX(Sheet6!M$1:M2107)+1)</f>
        <v>-</v>
      </c>
    </row>
    <row r="2109" spans="1:13" ht="16" x14ac:dyDescent="0.2">
      <c r="A2109" s="16" t="str">
        <f>IFERROR(INDEX(Sheet1!F:F,MATCH(ROWS($1:2108),$L:$L,0)),"")</f>
        <v>successful</v>
      </c>
      <c r="B2109" s="15">
        <f>IFERROR(INDEX(Sheet1!L:L,MATCH(ROWS($1:2108),$L:$L,0)),"")</f>
        <v>63</v>
      </c>
      <c r="D2109" s="18" t="str">
        <f>IFERROR(INDEX(Sheet1!F:F,MATCH(ROWS($1:2108),$M:$M,0)),"")</f>
        <v/>
      </c>
      <c r="E2109" t="str">
        <f>IFERROR(INDEX(Sheet1!L:L,MATCH(ROWS($1:2108),$M:$M,0)),"")</f>
        <v/>
      </c>
      <c r="L2109">
        <f>IF(ISNA(MATCH(Sheet1!F2109,{"successful"},0)),"-",MAX(Sheet6!L$1:L2108)+1)</f>
        <v>1030</v>
      </c>
      <c r="M2109" t="str">
        <f>IF(ISNA(MATCH(Sheet1!F2109,{"failed","canceled"},0)),"-",MAX(Sheet6!M$1:M2108)+1)</f>
        <v>-</v>
      </c>
    </row>
    <row r="2110" spans="1:13" ht="16" x14ac:dyDescent="0.2">
      <c r="A2110" s="16" t="str">
        <f>IFERROR(INDEX(Sheet1!F:F,MATCH(ROWS($1:2109),$L:$L,0)),"")</f>
        <v>successful</v>
      </c>
      <c r="B2110" s="15">
        <f>IFERROR(INDEX(Sheet1!L:L,MATCH(ROWS($1:2109),$L:$L,0)),"")</f>
        <v>89</v>
      </c>
      <c r="D2110" s="18" t="str">
        <f>IFERROR(INDEX(Sheet1!F:F,MATCH(ROWS($1:2109),$M:$M,0)),"")</f>
        <v/>
      </c>
      <c r="E2110" t="str">
        <f>IFERROR(INDEX(Sheet1!L:L,MATCH(ROWS($1:2109),$M:$M,0)),"")</f>
        <v/>
      </c>
      <c r="L2110">
        <f>IF(ISNA(MATCH(Sheet1!F2110,{"successful"},0)),"-",MAX(Sheet6!L$1:L2109)+1)</f>
        <v>1031</v>
      </c>
      <c r="M2110" t="str">
        <f>IF(ISNA(MATCH(Sheet1!F2110,{"failed","canceled"},0)),"-",MAX(Sheet6!M$1:M2109)+1)</f>
        <v>-</v>
      </c>
    </row>
    <row r="2111" spans="1:13" ht="16" x14ac:dyDescent="0.2">
      <c r="A2111" s="16" t="str">
        <f>IFERROR(INDEX(Sheet1!F:F,MATCH(ROWS($1:2110),$L:$L,0)),"")</f>
        <v>successful</v>
      </c>
      <c r="B2111" s="15">
        <f>IFERROR(INDEX(Sheet1!L:L,MATCH(ROWS($1:2110),$L:$L,0)),"")</f>
        <v>15</v>
      </c>
      <c r="D2111" s="18" t="str">
        <f>IFERROR(INDEX(Sheet1!F:F,MATCH(ROWS($1:2110),$M:$M,0)),"")</f>
        <v/>
      </c>
      <c r="E2111" t="str">
        <f>IFERROR(INDEX(Sheet1!L:L,MATCH(ROWS($1:2110),$M:$M,0)),"")</f>
        <v/>
      </c>
      <c r="L2111">
        <f>IF(ISNA(MATCH(Sheet1!F2111,{"successful"},0)),"-",MAX(Sheet6!L$1:L2110)+1)</f>
        <v>1032</v>
      </c>
      <c r="M2111" t="str">
        <f>IF(ISNA(MATCH(Sheet1!F2111,{"failed","canceled"},0)),"-",MAX(Sheet6!M$1:M2110)+1)</f>
        <v>-</v>
      </c>
    </row>
    <row r="2112" spans="1:13" ht="16" x14ac:dyDescent="0.2">
      <c r="A2112" s="16" t="str">
        <f>IFERROR(INDEX(Sheet1!F:F,MATCH(ROWS($1:2111),$L:$L,0)),"")</f>
        <v>successful</v>
      </c>
      <c r="B2112" s="15">
        <f>IFERROR(INDEX(Sheet1!L:L,MATCH(ROWS($1:2111),$L:$L,0)),"")</f>
        <v>46</v>
      </c>
      <c r="D2112" s="18" t="str">
        <f>IFERROR(INDEX(Sheet1!F:F,MATCH(ROWS($1:2111),$M:$M,0)),"")</f>
        <v/>
      </c>
      <c r="E2112" t="str">
        <f>IFERROR(INDEX(Sheet1!L:L,MATCH(ROWS($1:2111),$M:$M,0)),"")</f>
        <v/>
      </c>
      <c r="L2112">
        <f>IF(ISNA(MATCH(Sheet1!F2112,{"successful"},0)),"-",MAX(Sheet6!L$1:L2111)+1)</f>
        <v>1033</v>
      </c>
      <c r="M2112" t="str">
        <f>IF(ISNA(MATCH(Sheet1!F2112,{"failed","canceled"},0)),"-",MAX(Sheet6!M$1:M2111)+1)</f>
        <v>-</v>
      </c>
    </row>
    <row r="2113" spans="1:13" ht="16" x14ac:dyDescent="0.2">
      <c r="A2113" s="16" t="str">
        <f>IFERROR(INDEX(Sheet1!F:F,MATCH(ROWS($1:2112),$L:$L,0)),"")</f>
        <v>successful</v>
      </c>
      <c r="B2113" s="15">
        <f>IFERROR(INDEX(Sheet1!L:L,MATCH(ROWS($1:2112),$L:$L,0)),"")</f>
        <v>33</v>
      </c>
      <c r="D2113" s="18" t="str">
        <f>IFERROR(INDEX(Sheet1!F:F,MATCH(ROWS($1:2112),$M:$M,0)),"")</f>
        <v/>
      </c>
      <c r="E2113" t="str">
        <f>IFERROR(INDEX(Sheet1!L:L,MATCH(ROWS($1:2112),$M:$M,0)),"")</f>
        <v/>
      </c>
      <c r="L2113">
        <f>IF(ISNA(MATCH(Sheet1!F2113,{"successful"},0)),"-",MAX(Sheet6!L$1:L2112)+1)</f>
        <v>1034</v>
      </c>
      <c r="M2113" t="str">
        <f>IF(ISNA(MATCH(Sheet1!F2113,{"failed","canceled"},0)),"-",MAX(Sheet6!M$1:M2112)+1)</f>
        <v>-</v>
      </c>
    </row>
    <row r="2114" spans="1:13" ht="16" x14ac:dyDescent="0.2">
      <c r="A2114" s="16" t="str">
        <f>IFERROR(INDEX(Sheet1!F:F,MATCH(ROWS($1:2113),$L:$L,0)),"")</f>
        <v>successful</v>
      </c>
      <c r="B2114" s="15">
        <f>IFERROR(INDEX(Sheet1!L:L,MATCH(ROWS($1:2113),$L:$L,0)),"")</f>
        <v>52</v>
      </c>
      <c r="D2114" s="18" t="str">
        <f>IFERROR(INDEX(Sheet1!F:F,MATCH(ROWS($1:2113),$M:$M,0)),"")</f>
        <v/>
      </c>
      <c r="E2114" t="str">
        <f>IFERROR(INDEX(Sheet1!L:L,MATCH(ROWS($1:2113),$M:$M,0)),"")</f>
        <v/>
      </c>
      <c r="L2114">
        <f>IF(ISNA(MATCH(Sheet1!F2114,{"successful"},0)),"-",MAX(Sheet6!L$1:L2113)+1)</f>
        <v>1035</v>
      </c>
      <c r="M2114" t="str">
        <f>IF(ISNA(MATCH(Sheet1!F2114,{"failed","canceled"},0)),"-",MAX(Sheet6!M$1:M2113)+1)</f>
        <v>-</v>
      </c>
    </row>
    <row r="2115" spans="1:13" ht="16" x14ac:dyDescent="0.2">
      <c r="A2115" s="16" t="str">
        <f>IFERROR(INDEX(Sheet1!F:F,MATCH(ROWS($1:2114),$L:$L,0)),"")</f>
        <v>successful</v>
      </c>
      <c r="B2115" s="15">
        <f>IFERROR(INDEX(Sheet1!L:L,MATCH(ROWS($1:2114),$L:$L,0)),"")</f>
        <v>7</v>
      </c>
      <c r="D2115" s="18" t="str">
        <f>IFERROR(INDEX(Sheet1!F:F,MATCH(ROWS($1:2114),$M:$M,0)),"")</f>
        <v/>
      </c>
      <c r="E2115" t="str">
        <f>IFERROR(INDEX(Sheet1!L:L,MATCH(ROWS($1:2114),$M:$M,0)),"")</f>
        <v/>
      </c>
      <c r="L2115">
        <f>IF(ISNA(MATCH(Sheet1!F2115,{"successful"},0)),"-",MAX(Sheet6!L$1:L2114)+1)</f>
        <v>1036</v>
      </c>
      <c r="M2115" t="str">
        <f>IF(ISNA(MATCH(Sheet1!F2115,{"failed","canceled"},0)),"-",MAX(Sheet6!M$1:M2114)+1)</f>
        <v>-</v>
      </c>
    </row>
    <row r="2116" spans="1:13" ht="16" x14ac:dyDescent="0.2">
      <c r="A2116" s="16" t="str">
        <f>IFERROR(INDEX(Sheet1!F:F,MATCH(ROWS($1:2115),$L:$L,0)),"")</f>
        <v>successful</v>
      </c>
      <c r="B2116" s="15">
        <f>IFERROR(INDEX(Sheet1!L:L,MATCH(ROWS($1:2115),$L:$L,0)),"")</f>
        <v>28</v>
      </c>
      <c r="D2116" s="18" t="str">
        <f>IFERROR(INDEX(Sheet1!F:F,MATCH(ROWS($1:2115),$M:$M,0)),"")</f>
        <v/>
      </c>
      <c r="E2116" t="str">
        <f>IFERROR(INDEX(Sheet1!L:L,MATCH(ROWS($1:2115),$M:$M,0)),"")</f>
        <v/>
      </c>
      <c r="L2116">
        <f>IF(ISNA(MATCH(Sheet1!F2116,{"successful"},0)),"-",MAX(Sheet6!L$1:L2115)+1)</f>
        <v>1037</v>
      </c>
      <c r="M2116" t="str">
        <f>IF(ISNA(MATCH(Sheet1!F2116,{"failed","canceled"},0)),"-",MAX(Sheet6!M$1:M2115)+1)</f>
        <v>-</v>
      </c>
    </row>
    <row r="2117" spans="1:13" ht="16" x14ac:dyDescent="0.2">
      <c r="A2117" s="16" t="str">
        <f>IFERROR(INDEX(Sheet1!F:F,MATCH(ROWS($1:2116),$L:$L,0)),"")</f>
        <v>successful</v>
      </c>
      <c r="B2117" s="15">
        <f>IFERROR(INDEX(Sheet1!L:L,MATCH(ROWS($1:2116),$L:$L,0)),"")</f>
        <v>11</v>
      </c>
      <c r="D2117" s="18" t="str">
        <f>IFERROR(INDEX(Sheet1!F:F,MATCH(ROWS($1:2116),$M:$M,0)),"")</f>
        <v/>
      </c>
      <c r="E2117" t="str">
        <f>IFERROR(INDEX(Sheet1!L:L,MATCH(ROWS($1:2116),$M:$M,0)),"")</f>
        <v/>
      </c>
      <c r="L2117">
        <f>IF(ISNA(MATCH(Sheet1!F2117,{"successful"},0)),"-",MAX(Sheet6!L$1:L2116)+1)</f>
        <v>1038</v>
      </c>
      <c r="M2117" t="str">
        <f>IF(ISNA(MATCH(Sheet1!F2117,{"failed","canceled"},0)),"-",MAX(Sheet6!M$1:M2116)+1)</f>
        <v>-</v>
      </c>
    </row>
    <row r="2118" spans="1:13" ht="16" x14ac:dyDescent="0.2">
      <c r="A2118" s="16" t="str">
        <f>IFERROR(INDEX(Sheet1!F:F,MATCH(ROWS($1:2117),$L:$L,0)),"")</f>
        <v>successful</v>
      </c>
      <c r="B2118" s="15">
        <f>IFERROR(INDEX(Sheet1!L:L,MATCH(ROWS($1:2117),$L:$L,0)),"")</f>
        <v>15</v>
      </c>
      <c r="D2118" s="18" t="str">
        <f>IFERROR(INDEX(Sheet1!F:F,MATCH(ROWS($1:2117),$M:$M,0)),"")</f>
        <v/>
      </c>
      <c r="E2118" t="str">
        <f>IFERROR(INDEX(Sheet1!L:L,MATCH(ROWS($1:2117),$M:$M,0)),"")</f>
        <v/>
      </c>
      <c r="L2118">
        <f>IF(ISNA(MATCH(Sheet1!F2118,{"successful"},0)),"-",MAX(Sheet6!L$1:L2117)+1)</f>
        <v>1039</v>
      </c>
      <c r="M2118" t="str">
        <f>IF(ISNA(MATCH(Sheet1!F2118,{"failed","canceled"},0)),"-",MAX(Sheet6!M$1:M2117)+1)</f>
        <v>-</v>
      </c>
    </row>
    <row r="2119" spans="1:13" ht="16" x14ac:dyDescent="0.2">
      <c r="A2119" s="16" t="str">
        <f>IFERROR(INDEX(Sheet1!F:F,MATCH(ROWS($1:2118),$L:$L,0)),"")</f>
        <v>successful</v>
      </c>
      <c r="B2119" s="15">
        <f>IFERROR(INDEX(Sheet1!L:L,MATCH(ROWS($1:2118),$L:$L,0)),"")</f>
        <v>30</v>
      </c>
      <c r="D2119" s="18" t="str">
        <f>IFERROR(INDEX(Sheet1!F:F,MATCH(ROWS($1:2118),$M:$M,0)),"")</f>
        <v/>
      </c>
      <c r="E2119" t="str">
        <f>IFERROR(INDEX(Sheet1!L:L,MATCH(ROWS($1:2118),$M:$M,0)),"")</f>
        <v/>
      </c>
      <c r="L2119">
        <f>IF(ISNA(MATCH(Sheet1!F2119,{"successful"},0)),"-",MAX(Sheet6!L$1:L2118)+1)</f>
        <v>1040</v>
      </c>
      <c r="M2119" t="str">
        <f>IF(ISNA(MATCH(Sheet1!F2119,{"failed","canceled"},0)),"-",MAX(Sheet6!M$1:M2118)+1)</f>
        <v>-</v>
      </c>
    </row>
    <row r="2120" spans="1:13" ht="16" x14ac:dyDescent="0.2">
      <c r="A2120" s="16" t="str">
        <f>IFERROR(INDEX(Sheet1!F:F,MATCH(ROWS($1:2119),$L:$L,0)),"")</f>
        <v>successful</v>
      </c>
      <c r="B2120" s="15">
        <f>IFERROR(INDEX(Sheet1!L:L,MATCH(ROWS($1:2119),$L:$L,0)),"")</f>
        <v>27</v>
      </c>
      <c r="D2120" s="18" t="str">
        <f>IFERROR(INDEX(Sheet1!F:F,MATCH(ROWS($1:2119),$M:$M,0)),"")</f>
        <v/>
      </c>
      <c r="E2120" t="str">
        <f>IFERROR(INDEX(Sheet1!L:L,MATCH(ROWS($1:2119),$M:$M,0)),"")</f>
        <v/>
      </c>
      <c r="L2120">
        <f>IF(ISNA(MATCH(Sheet1!F2120,{"successful"},0)),"-",MAX(Sheet6!L$1:L2119)+1)</f>
        <v>1041</v>
      </c>
      <c r="M2120" t="str">
        <f>IF(ISNA(MATCH(Sheet1!F2120,{"failed","canceled"},0)),"-",MAX(Sheet6!M$1:M2119)+1)</f>
        <v>-</v>
      </c>
    </row>
    <row r="2121" spans="1:13" ht="16" x14ac:dyDescent="0.2">
      <c r="A2121" s="16" t="str">
        <f>IFERROR(INDEX(Sheet1!F:F,MATCH(ROWS($1:2120),$L:$L,0)),"")</f>
        <v>successful</v>
      </c>
      <c r="B2121" s="15">
        <f>IFERROR(INDEX(Sheet1!L:L,MATCH(ROWS($1:2120),$L:$L,0)),"")</f>
        <v>28</v>
      </c>
      <c r="D2121" s="18" t="str">
        <f>IFERROR(INDEX(Sheet1!F:F,MATCH(ROWS($1:2120),$M:$M,0)),"")</f>
        <v/>
      </c>
      <c r="E2121" t="str">
        <f>IFERROR(INDEX(Sheet1!L:L,MATCH(ROWS($1:2120),$M:$M,0)),"")</f>
        <v/>
      </c>
      <c r="L2121">
        <f>IF(ISNA(MATCH(Sheet1!F2121,{"successful"},0)),"-",MAX(Sheet6!L$1:L2120)+1)</f>
        <v>1042</v>
      </c>
      <c r="M2121" t="str">
        <f>IF(ISNA(MATCH(Sheet1!F2121,{"failed","canceled"},0)),"-",MAX(Sheet6!M$1:M2120)+1)</f>
        <v>-</v>
      </c>
    </row>
    <row r="2122" spans="1:13" ht="16" x14ac:dyDescent="0.2">
      <c r="A2122" s="16" t="str">
        <f>IFERROR(INDEX(Sheet1!F:F,MATCH(ROWS($1:2121),$L:$L,0)),"")</f>
        <v>successful</v>
      </c>
      <c r="B2122" s="15">
        <f>IFERROR(INDEX(Sheet1!L:L,MATCH(ROWS($1:2121),$L:$L,0)),"")</f>
        <v>17</v>
      </c>
      <c r="D2122" s="18" t="str">
        <f>IFERROR(INDEX(Sheet1!F:F,MATCH(ROWS($1:2121),$M:$M,0)),"")</f>
        <v/>
      </c>
      <c r="E2122" t="str">
        <f>IFERROR(INDEX(Sheet1!L:L,MATCH(ROWS($1:2121),$M:$M,0)),"")</f>
        <v/>
      </c>
      <c r="L2122">
        <f>IF(ISNA(MATCH(Sheet1!F2122,{"successful"},0)),"-",MAX(Sheet6!L$1:L2121)+1)</f>
        <v>1043</v>
      </c>
      <c r="M2122" t="str">
        <f>IF(ISNA(MATCH(Sheet1!F2122,{"failed","canceled"},0)),"-",MAX(Sheet6!M$1:M2121)+1)</f>
        <v>-</v>
      </c>
    </row>
    <row r="2123" spans="1:13" ht="16" x14ac:dyDescent="0.2">
      <c r="A2123" s="16" t="str">
        <f>IFERROR(INDEX(Sheet1!F:F,MATCH(ROWS($1:2122),$L:$L,0)),"")</f>
        <v>successful</v>
      </c>
      <c r="B2123" s="15">
        <f>IFERROR(INDEX(Sheet1!L:L,MATCH(ROWS($1:2122),$L:$L,0)),"")</f>
        <v>50</v>
      </c>
      <c r="D2123" s="18" t="str">
        <f>IFERROR(INDEX(Sheet1!F:F,MATCH(ROWS($1:2122),$M:$M,0)),"")</f>
        <v/>
      </c>
      <c r="E2123" t="str">
        <f>IFERROR(INDEX(Sheet1!L:L,MATCH(ROWS($1:2122),$M:$M,0)),"")</f>
        <v/>
      </c>
      <c r="L2123" t="str">
        <f>IF(ISNA(MATCH(Sheet1!F2123,{"successful"},0)),"-",MAX(Sheet6!L$1:L2122)+1)</f>
        <v>-</v>
      </c>
      <c r="M2123">
        <f>IF(ISNA(MATCH(Sheet1!F2123,{"failed","canceled"},0)),"-",MAX(Sheet6!M$1:M2122)+1)</f>
        <v>1059</v>
      </c>
    </row>
    <row r="2124" spans="1:13" ht="16" x14ac:dyDescent="0.2">
      <c r="A2124" s="16" t="str">
        <f>IFERROR(INDEX(Sheet1!F:F,MATCH(ROWS($1:2123),$L:$L,0)),"")</f>
        <v>successful</v>
      </c>
      <c r="B2124" s="15">
        <f>IFERROR(INDEX(Sheet1!L:L,MATCH(ROWS($1:2123),$L:$L,0)),"")</f>
        <v>26</v>
      </c>
      <c r="D2124" s="18" t="str">
        <f>IFERROR(INDEX(Sheet1!F:F,MATCH(ROWS($1:2123),$M:$M,0)),"")</f>
        <v/>
      </c>
      <c r="E2124" t="str">
        <f>IFERROR(INDEX(Sheet1!L:L,MATCH(ROWS($1:2123),$M:$M,0)),"")</f>
        <v/>
      </c>
      <c r="L2124" t="str">
        <f>IF(ISNA(MATCH(Sheet1!F2124,{"successful"},0)),"-",MAX(Sheet6!L$1:L2123)+1)</f>
        <v>-</v>
      </c>
      <c r="M2124">
        <f>IF(ISNA(MATCH(Sheet1!F2124,{"failed","canceled"},0)),"-",MAX(Sheet6!M$1:M2123)+1)</f>
        <v>1060</v>
      </c>
    </row>
    <row r="2125" spans="1:13" ht="16" x14ac:dyDescent="0.2">
      <c r="A2125" s="16" t="str">
        <f>IFERROR(INDEX(Sheet1!F:F,MATCH(ROWS($1:2124),$L:$L,0)),"")</f>
        <v>successful</v>
      </c>
      <c r="B2125" s="15">
        <f>IFERROR(INDEX(Sheet1!L:L,MATCH(ROWS($1:2124),$L:$L,0)),"")</f>
        <v>88</v>
      </c>
      <c r="D2125" s="18" t="str">
        <f>IFERROR(INDEX(Sheet1!F:F,MATCH(ROWS($1:2124),$M:$M,0)),"")</f>
        <v/>
      </c>
      <c r="E2125" t="str">
        <f>IFERROR(INDEX(Sheet1!L:L,MATCH(ROWS($1:2124),$M:$M,0)),"")</f>
        <v/>
      </c>
      <c r="L2125" t="str">
        <f>IF(ISNA(MATCH(Sheet1!F2125,{"successful"},0)),"-",MAX(Sheet6!L$1:L2124)+1)</f>
        <v>-</v>
      </c>
      <c r="M2125">
        <f>IF(ISNA(MATCH(Sheet1!F2125,{"failed","canceled"},0)),"-",MAX(Sheet6!M$1:M2124)+1)</f>
        <v>1061</v>
      </c>
    </row>
    <row r="2126" spans="1:13" ht="16" x14ac:dyDescent="0.2">
      <c r="A2126" s="16" t="str">
        <f>IFERROR(INDEX(Sheet1!F:F,MATCH(ROWS($1:2125),$L:$L,0)),"")</f>
        <v>successful</v>
      </c>
      <c r="B2126" s="15">
        <f>IFERROR(INDEX(Sheet1!L:L,MATCH(ROWS($1:2125),$L:$L,0)),"")</f>
        <v>91</v>
      </c>
      <c r="D2126" s="18" t="str">
        <f>IFERROR(INDEX(Sheet1!F:F,MATCH(ROWS($1:2125),$M:$M,0)),"")</f>
        <v/>
      </c>
      <c r="E2126" t="str">
        <f>IFERROR(INDEX(Sheet1!L:L,MATCH(ROWS($1:2125),$M:$M,0)),"")</f>
        <v/>
      </c>
      <c r="L2126" t="str">
        <f>IF(ISNA(MATCH(Sheet1!F2126,{"successful"},0)),"-",MAX(Sheet6!L$1:L2125)+1)</f>
        <v>-</v>
      </c>
      <c r="M2126">
        <f>IF(ISNA(MATCH(Sheet1!F2126,{"failed","canceled"},0)),"-",MAX(Sheet6!M$1:M2125)+1)</f>
        <v>1062</v>
      </c>
    </row>
    <row r="2127" spans="1:13" ht="16" x14ac:dyDescent="0.2">
      <c r="A2127" s="16" t="str">
        <f>IFERROR(INDEX(Sheet1!F:F,MATCH(ROWS($1:2126),$L:$L,0)),"")</f>
        <v>successful</v>
      </c>
      <c r="B2127" s="15">
        <f>IFERROR(INDEX(Sheet1!L:L,MATCH(ROWS($1:2126),$L:$L,0)),"")</f>
        <v>3</v>
      </c>
      <c r="D2127" s="18" t="str">
        <f>IFERROR(INDEX(Sheet1!F:F,MATCH(ROWS($1:2126),$M:$M,0)),"")</f>
        <v/>
      </c>
      <c r="E2127" t="str">
        <f>IFERROR(INDEX(Sheet1!L:L,MATCH(ROWS($1:2126),$M:$M,0)),"")</f>
        <v/>
      </c>
      <c r="L2127" t="str">
        <f>IF(ISNA(MATCH(Sheet1!F2127,{"successful"},0)),"-",MAX(Sheet6!L$1:L2126)+1)</f>
        <v>-</v>
      </c>
      <c r="M2127">
        <f>IF(ISNA(MATCH(Sheet1!F2127,{"failed","canceled"},0)),"-",MAX(Sheet6!M$1:M2126)+1)</f>
        <v>1063</v>
      </c>
    </row>
    <row r="2128" spans="1:13" ht="16" x14ac:dyDescent="0.2">
      <c r="A2128" s="16" t="str">
        <f>IFERROR(INDEX(Sheet1!F:F,MATCH(ROWS($1:2127),$L:$L,0)),"")</f>
        <v>successful</v>
      </c>
      <c r="B2128" s="15">
        <f>IFERROR(INDEX(Sheet1!L:L,MATCH(ROWS($1:2127),$L:$L,0)),"")</f>
        <v>28</v>
      </c>
      <c r="D2128" s="18" t="str">
        <f>IFERROR(INDEX(Sheet1!F:F,MATCH(ROWS($1:2127),$M:$M,0)),"")</f>
        <v/>
      </c>
      <c r="E2128" t="str">
        <f>IFERROR(INDEX(Sheet1!L:L,MATCH(ROWS($1:2127),$M:$M,0)),"")</f>
        <v/>
      </c>
      <c r="L2128" t="str">
        <f>IF(ISNA(MATCH(Sheet1!F2128,{"successful"},0)),"-",MAX(Sheet6!L$1:L2127)+1)</f>
        <v>-</v>
      </c>
      <c r="M2128">
        <f>IF(ISNA(MATCH(Sheet1!F2128,{"failed","canceled"},0)),"-",MAX(Sheet6!M$1:M2127)+1)</f>
        <v>1064</v>
      </c>
    </row>
    <row r="2129" spans="1:13" ht="16" x14ac:dyDescent="0.2">
      <c r="A2129" s="16" t="str">
        <f>IFERROR(INDEX(Sheet1!F:F,MATCH(ROWS($1:2128),$L:$L,0)),"")</f>
        <v>successful</v>
      </c>
      <c r="B2129" s="15">
        <f>IFERROR(INDEX(Sheet1!L:L,MATCH(ROWS($1:2128),$L:$L,0)),"")</f>
        <v>77</v>
      </c>
      <c r="D2129" s="18" t="str">
        <f>IFERROR(INDEX(Sheet1!F:F,MATCH(ROWS($1:2128),$M:$M,0)),"")</f>
        <v/>
      </c>
      <c r="E2129" t="str">
        <f>IFERROR(INDEX(Sheet1!L:L,MATCH(ROWS($1:2128),$M:$M,0)),"")</f>
        <v/>
      </c>
      <c r="L2129" t="str">
        <f>IF(ISNA(MATCH(Sheet1!F2129,{"successful"},0)),"-",MAX(Sheet6!L$1:L2128)+1)</f>
        <v>-</v>
      </c>
      <c r="M2129">
        <f>IF(ISNA(MATCH(Sheet1!F2129,{"failed","canceled"},0)),"-",MAX(Sheet6!M$1:M2128)+1)</f>
        <v>1065</v>
      </c>
    </row>
    <row r="2130" spans="1:13" ht="16" x14ac:dyDescent="0.2">
      <c r="A2130" s="16" t="str">
        <f>IFERROR(INDEX(Sheet1!F:F,MATCH(ROWS($1:2129),$L:$L,0)),"")</f>
        <v>successful</v>
      </c>
      <c r="B2130" s="15">
        <f>IFERROR(INDEX(Sheet1!L:L,MATCH(ROWS($1:2129),$L:$L,0)),"")</f>
        <v>27</v>
      </c>
      <c r="D2130" s="18" t="str">
        <f>IFERROR(INDEX(Sheet1!F:F,MATCH(ROWS($1:2129),$M:$M,0)),"")</f>
        <v/>
      </c>
      <c r="E2130" t="str">
        <f>IFERROR(INDEX(Sheet1!L:L,MATCH(ROWS($1:2129),$M:$M,0)),"")</f>
        <v/>
      </c>
      <c r="L2130" t="str">
        <f>IF(ISNA(MATCH(Sheet1!F2130,{"successful"},0)),"-",MAX(Sheet6!L$1:L2129)+1)</f>
        <v>-</v>
      </c>
      <c r="M2130">
        <f>IF(ISNA(MATCH(Sheet1!F2130,{"failed","canceled"},0)),"-",MAX(Sheet6!M$1:M2129)+1)</f>
        <v>1066</v>
      </c>
    </row>
    <row r="2131" spans="1:13" ht="16" x14ac:dyDescent="0.2">
      <c r="A2131" s="16" t="str">
        <f>IFERROR(INDEX(Sheet1!F:F,MATCH(ROWS($1:2130),$L:$L,0)),"")</f>
        <v>successful</v>
      </c>
      <c r="B2131" s="15">
        <f>IFERROR(INDEX(Sheet1!L:L,MATCH(ROWS($1:2130),$L:$L,0)),"")</f>
        <v>107</v>
      </c>
      <c r="D2131" s="18" t="str">
        <f>IFERROR(INDEX(Sheet1!F:F,MATCH(ROWS($1:2130),$M:$M,0)),"")</f>
        <v/>
      </c>
      <c r="E2131" t="str">
        <f>IFERROR(INDEX(Sheet1!L:L,MATCH(ROWS($1:2130),$M:$M,0)),"")</f>
        <v/>
      </c>
      <c r="L2131" t="str">
        <f>IF(ISNA(MATCH(Sheet1!F2131,{"successful"},0)),"-",MAX(Sheet6!L$1:L2130)+1)</f>
        <v>-</v>
      </c>
      <c r="M2131">
        <f>IF(ISNA(MATCH(Sheet1!F2131,{"failed","canceled"},0)),"-",MAX(Sheet6!M$1:M2130)+1)</f>
        <v>1067</v>
      </c>
    </row>
    <row r="2132" spans="1:13" ht="16" x14ac:dyDescent="0.2">
      <c r="A2132" s="16" t="str">
        <f>IFERROR(INDEX(Sheet1!F:F,MATCH(ROWS($1:2131),$L:$L,0)),"")</f>
        <v>successful</v>
      </c>
      <c r="B2132" s="15">
        <f>IFERROR(INDEX(Sheet1!L:L,MATCH(ROWS($1:2131),$L:$L,0)),"")</f>
        <v>96</v>
      </c>
      <c r="D2132" s="18" t="str">
        <f>IFERROR(INDEX(Sheet1!F:F,MATCH(ROWS($1:2131),$M:$M,0)),"")</f>
        <v/>
      </c>
      <c r="E2132" t="str">
        <f>IFERROR(INDEX(Sheet1!L:L,MATCH(ROWS($1:2131),$M:$M,0)),"")</f>
        <v/>
      </c>
      <c r="L2132" t="str">
        <f>IF(ISNA(MATCH(Sheet1!F2132,{"successful"},0)),"-",MAX(Sheet6!L$1:L2131)+1)</f>
        <v>-</v>
      </c>
      <c r="M2132">
        <f>IF(ISNA(MATCH(Sheet1!F2132,{"failed","canceled"},0)),"-",MAX(Sheet6!M$1:M2131)+1)</f>
        <v>1068</v>
      </c>
    </row>
    <row r="2133" spans="1:13" ht="16" x14ac:dyDescent="0.2">
      <c r="A2133" s="16" t="str">
        <f>IFERROR(INDEX(Sheet1!F:F,MATCH(ROWS($1:2132),$L:$L,0)),"")</f>
        <v>successful</v>
      </c>
      <c r="B2133" s="15">
        <f>IFERROR(INDEX(Sheet1!L:L,MATCH(ROWS($1:2132),$L:$L,0)),"")</f>
        <v>56</v>
      </c>
      <c r="D2133" s="18" t="str">
        <f>IFERROR(INDEX(Sheet1!F:F,MATCH(ROWS($1:2132),$M:$M,0)),"")</f>
        <v/>
      </c>
      <c r="E2133" t="str">
        <f>IFERROR(INDEX(Sheet1!L:L,MATCH(ROWS($1:2132),$M:$M,0)),"")</f>
        <v/>
      </c>
      <c r="L2133" t="str">
        <f>IF(ISNA(MATCH(Sheet1!F2133,{"successful"},0)),"-",MAX(Sheet6!L$1:L2132)+1)</f>
        <v>-</v>
      </c>
      <c r="M2133">
        <f>IF(ISNA(MATCH(Sheet1!F2133,{"failed","canceled"},0)),"-",MAX(Sheet6!M$1:M2132)+1)</f>
        <v>1069</v>
      </c>
    </row>
    <row r="2134" spans="1:13" ht="16" x14ac:dyDescent="0.2">
      <c r="A2134" s="16" t="str">
        <f>IFERROR(INDEX(Sheet1!F:F,MATCH(ROWS($1:2133),$L:$L,0)),"")</f>
        <v>successful</v>
      </c>
      <c r="B2134" s="15">
        <f>IFERROR(INDEX(Sheet1!L:L,MATCH(ROWS($1:2133),$L:$L,0)),"")</f>
        <v>58</v>
      </c>
      <c r="D2134" s="18" t="str">
        <f>IFERROR(INDEX(Sheet1!F:F,MATCH(ROWS($1:2133),$M:$M,0)),"")</f>
        <v/>
      </c>
      <c r="E2134" t="str">
        <f>IFERROR(INDEX(Sheet1!L:L,MATCH(ROWS($1:2133),$M:$M,0)),"")</f>
        <v/>
      </c>
      <c r="L2134" t="str">
        <f>IF(ISNA(MATCH(Sheet1!F2134,{"successful"},0)),"-",MAX(Sheet6!L$1:L2133)+1)</f>
        <v>-</v>
      </c>
      <c r="M2134">
        <f>IF(ISNA(MATCH(Sheet1!F2134,{"failed","canceled"},0)),"-",MAX(Sheet6!M$1:M2133)+1)</f>
        <v>1070</v>
      </c>
    </row>
    <row r="2135" spans="1:13" ht="16" x14ac:dyDescent="0.2">
      <c r="A2135" s="16" t="str">
        <f>IFERROR(INDEX(Sheet1!F:F,MATCH(ROWS($1:2134),$L:$L,0)),"")</f>
        <v>successful</v>
      </c>
      <c r="B2135" s="15">
        <f>IFERROR(INDEX(Sheet1!L:L,MATCH(ROWS($1:2134),$L:$L,0)),"")</f>
        <v>15</v>
      </c>
      <c r="D2135" s="18" t="str">
        <f>IFERROR(INDEX(Sheet1!F:F,MATCH(ROWS($1:2134),$M:$M,0)),"")</f>
        <v/>
      </c>
      <c r="E2135" t="str">
        <f>IFERROR(INDEX(Sheet1!L:L,MATCH(ROWS($1:2134),$M:$M,0)),"")</f>
        <v/>
      </c>
      <c r="L2135" t="str">
        <f>IF(ISNA(MATCH(Sheet1!F2135,{"successful"},0)),"-",MAX(Sheet6!L$1:L2134)+1)</f>
        <v>-</v>
      </c>
      <c r="M2135">
        <f>IF(ISNA(MATCH(Sheet1!F2135,{"failed","canceled"},0)),"-",MAX(Sheet6!M$1:M2134)+1)</f>
        <v>1071</v>
      </c>
    </row>
    <row r="2136" spans="1:13" ht="16" x14ac:dyDescent="0.2">
      <c r="A2136" s="16" t="str">
        <f>IFERROR(INDEX(Sheet1!F:F,MATCH(ROWS($1:2135),$L:$L,0)),"")</f>
        <v>successful</v>
      </c>
      <c r="B2136" s="15">
        <f>IFERROR(INDEX(Sheet1!L:L,MATCH(ROWS($1:2135),$L:$L,0)),"")</f>
        <v>20</v>
      </c>
      <c r="D2136" s="18" t="str">
        <f>IFERROR(INDEX(Sheet1!F:F,MATCH(ROWS($1:2135),$M:$M,0)),"")</f>
        <v/>
      </c>
      <c r="E2136" t="str">
        <f>IFERROR(INDEX(Sheet1!L:L,MATCH(ROWS($1:2135),$M:$M,0)),"")</f>
        <v/>
      </c>
      <c r="L2136" t="str">
        <f>IF(ISNA(MATCH(Sheet1!F2136,{"successful"},0)),"-",MAX(Sheet6!L$1:L2135)+1)</f>
        <v>-</v>
      </c>
      <c r="M2136">
        <f>IF(ISNA(MATCH(Sheet1!F2136,{"failed","canceled"},0)),"-",MAX(Sheet6!M$1:M2135)+1)</f>
        <v>1072</v>
      </c>
    </row>
    <row r="2137" spans="1:13" ht="16" x14ac:dyDescent="0.2">
      <c r="A2137" s="16" t="str">
        <f>IFERROR(INDEX(Sheet1!F:F,MATCH(ROWS($1:2136),$L:$L,0)),"")</f>
        <v>successful</v>
      </c>
      <c r="B2137" s="15">
        <f>IFERROR(INDEX(Sheet1!L:L,MATCH(ROWS($1:2136),$L:$L,0)),"")</f>
        <v>38</v>
      </c>
      <c r="D2137" s="18" t="str">
        <f>IFERROR(INDEX(Sheet1!F:F,MATCH(ROWS($1:2136),$M:$M,0)),"")</f>
        <v/>
      </c>
      <c r="E2137" t="str">
        <f>IFERROR(INDEX(Sheet1!L:L,MATCH(ROWS($1:2136),$M:$M,0)),"")</f>
        <v/>
      </c>
      <c r="L2137" t="str">
        <f>IF(ISNA(MATCH(Sheet1!F2137,{"successful"},0)),"-",MAX(Sheet6!L$1:L2136)+1)</f>
        <v>-</v>
      </c>
      <c r="M2137">
        <f>IF(ISNA(MATCH(Sheet1!F2137,{"failed","canceled"},0)),"-",MAX(Sheet6!M$1:M2136)+1)</f>
        <v>1073</v>
      </c>
    </row>
    <row r="2138" spans="1:13" ht="16" x14ac:dyDescent="0.2">
      <c r="A2138" s="16" t="str">
        <f>IFERROR(INDEX(Sheet1!F:F,MATCH(ROWS($1:2137),$L:$L,0)),"")</f>
        <v>successful</v>
      </c>
      <c r="B2138" s="15">
        <f>IFERROR(INDEX(Sheet1!L:L,MATCH(ROWS($1:2137),$L:$L,0)),"")</f>
        <v>33</v>
      </c>
      <c r="D2138" s="18" t="str">
        <f>IFERROR(INDEX(Sheet1!F:F,MATCH(ROWS($1:2137),$M:$M,0)),"")</f>
        <v/>
      </c>
      <c r="E2138" t="str">
        <f>IFERROR(INDEX(Sheet1!L:L,MATCH(ROWS($1:2137),$M:$M,0)),"")</f>
        <v/>
      </c>
      <c r="L2138" t="str">
        <f>IF(ISNA(MATCH(Sheet1!F2138,{"successful"},0)),"-",MAX(Sheet6!L$1:L2137)+1)</f>
        <v>-</v>
      </c>
      <c r="M2138">
        <f>IF(ISNA(MATCH(Sheet1!F2138,{"failed","canceled"},0)),"-",MAX(Sheet6!M$1:M2137)+1)</f>
        <v>1074</v>
      </c>
    </row>
    <row r="2139" spans="1:13" ht="16" x14ac:dyDescent="0.2">
      <c r="A2139" s="16" t="str">
        <f>IFERROR(INDEX(Sheet1!F:F,MATCH(ROWS($1:2138),$L:$L,0)),"")</f>
        <v>successful</v>
      </c>
      <c r="B2139" s="15">
        <f>IFERROR(INDEX(Sheet1!L:L,MATCH(ROWS($1:2138),$L:$L,0)),"")</f>
        <v>57</v>
      </c>
      <c r="D2139" s="18" t="str">
        <f>IFERROR(INDEX(Sheet1!F:F,MATCH(ROWS($1:2138),$M:$M,0)),"")</f>
        <v/>
      </c>
      <c r="E2139" t="str">
        <f>IFERROR(INDEX(Sheet1!L:L,MATCH(ROWS($1:2138),$M:$M,0)),"")</f>
        <v/>
      </c>
      <c r="L2139" t="str">
        <f>IF(ISNA(MATCH(Sheet1!F2139,{"successful"},0)),"-",MAX(Sheet6!L$1:L2138)+1)</f>
        <v>-</v>
      </c>
      <c r="M2139">
        <f>IF(ISNA(MATCH(Sheet1!F2139,{"failed","canceled"},0)),"-",MAX(Sheet6!M$1:M2138)+1)</f>
        <v>1075</v>
      </c>
    </row>
    <row r="2140" spans="1:13" ht="16" x14ac:dyDescent="0.2">
      <c r="A2140" s="16" t="str">
        <f>IFERROR(INDEX(Sheet1!F:F,MATCH(ROWS($1:2139),$L:$L,0)),"")</f>
        <v>successful</v>
      </c>
      <c r="B2140" s="15">
        <f>IFERROR(INDEX(Sheet1!L:L,MATCH(ROWS($1:2139),$L:$L,0)),"")</f>
        <v>25</v>
      </c>
      <c r="D2140" s="18" t="str">
        <f>IFERROR(INDEX(Sheet1!F:F,MATCH(ROWS($1:2139),$M:$M,0)),"")</f>
        <v/>
      </c>
      <c r="E2140" t="str">
        <f>IFERROR(INDEX(Sheet1!L:L,MATCH(ROWS($1:2139),$M:$M,0)),"")</f>
        <v/>
      </c>
      <c r="L2140" t="str">
        <f>IF(ISNA(MATCH(Sheet1!F2140,{"successful"},0)),"-",MAX(Sheet6!L$1:L2139)+1)</f>
        <v>-</v>
      </c>
      <c r="M2140">
        <f>IF(ISNA(MATCH(Sheet1!F2140,{"failed","canceled"},0)),"-",MAX(Sheet6!M$1:M2139)+1)</f>
        <v>1076</v>
      </c>
    </row>
    <row r="2141" spans="1:13" ht="16" x14ac:dyDescent="0.2">
      <c r="A2141" s="16" t="str">
        <f>IFERROR(INDEX(Sheet1!F:F,MATCH(ROWS($1:2140),$L:$L,0)),"")</f>
        <v>successful</v>
      </c>
      <c r="B2141" s="15">
        <f>IFERROR(INDEX(Sheet1!L:L,MATCH(ROWS($1:2140),$L:$L,0)),"")</f>
        <v>14</v>
      </c>
      <c r="D2141" s="18" t="str">
        <f>IFERROR(INDEX(Sheet1!F:F,MATCH(ROWS($1:2140),$M:$M,0)),"")</f>
        <v/>
      </c>
      <c r="E2141" t="str">
        <f>IFERROR(INDEX(Sheet1!L:L,MATCH(ROWS($1:2140),$M:$M,0)),"")</f>
        <v/>
      </c>
      <c r="L2141" t="str">
        <f>IF(ISNA(MATCH(Sheet1!F2141,{"successful"},0)),"-",MAX(Sheet6!L$1:L2140)+1)</f>
        <v>-</v>
      </c>
      <c r="M2141">
        <f>IF(ISNA(MATCH(Sheet1!F2141,{"failed","canceled"},0)),"-",MAX(Sheet6!M$1:M2140)+1)</f>
        <v>1077</v>
      </c>
    </row>
    <row r="2142" spans="1:13" ht="16" x14ac:dyDescent="0.2">
      <c r="A2142" s="16" t="str">
        <f>IFERROR(INDEX(Sheet1!F:F,MATCH(ROWS($1:2141),$L:$L,0)),"")</f>
        <v>successful</v>
      </c>
      <c r="B2142" s="15">
        <f>IFERROR(INDEX(Sheet1!L:L,MATCH(ROWS($1:2141),$L:$L,0)),"")</f>
        <v>94</v>
      </c>
      <c r="D2142" s="18" t="str">
        <f>IFERROR(INDEX(Sheet1!F:F,MATCH(ROWS($1:2141),$M:$M,0)),"")</f>
        <v/>
      </c>
      <c r="E2142" t="str">
        <f>IFERROR(INDEX(Sheet1!L:L,MATCH(ROWS($1:2141),$M:$M,0)),"")</f>
        <v/>
      </c>
      <c r="L2142" t="str">
        <f>IF(ISNA(MATCH(Sheet1!F2142,{"successful"},0)),"-",MAX(Sheet6!L$1:L2141)+1)</f>
        <v>-</v>
      </c>
      <c r="M2142">
        <f>IF(ISNA(MATCH(Sheet1!F2142,{"failed","canceled"},0)),"-",MAX(Sheet6!M$1:M2141)+1)</f>
        <v>1078</v>
      </c>
    </row>
    <row r="2143" spans="1:13" ht="16" x14ac:dyDescent="0.2">
      <c r="A2143" s="16" t="str">
        <f>IFERROR(INDEX(Sheet1!F:F,MATCH(ROWS($1:2142),$L:$L,0)),"")</f>
        <v>successful</v>
      </c>
      <c r="B2143" s="15">
        <f>IFERROR(INDEX(Sheet1!L:L,MATCH(ROWS($1:2142),$L:$L,0)),"")</f>
        <v>59</v>
      </c>
      <c r="D2143" s="18" t="str">
        <f>IFERROR(INDEX(Sheet1!F:F,MATCH(ROWS($1:2142),$M:$M,0)),"")</f>
        <v/>
      </c>
      <c r="E2143" t="str">
        <f>IFERROR(INDEX(Sheet1!L:L,MATCH(ROWS($1:2142),$M:$M,0)),"")</f>
        <v/>
      </c>
      <c r="L2143" t="str">
        <f>IF(ISNA(MATCH(Sheet1!F2143,{"successful"},0)),"-",MAX(Sheet6!L$1:L2142)+1)</f>
        <v>-</v>
      </c>
      <c r="M2143">
        <f>IF(ISNA(MATCH(Sheet1!F2143,{"failed","canceled"},0)),"-",MAX(Sheet6!M$1:M2142)+1)</f>
        <v>1079</v>
      </c>
    </row>
    <row r="2144" spans="1:13" ht="16" x14ac:dyDescent="0.2">
      <c r="A2144" s="16" t="str">
        <f>IFERROR(INDEX(Sheet1!F:F,MATCH(ROWS($1:2143),$L:$L,0)),"")</f>
        <v>successful</v>
      </c>
      <c r="B2144" s="15">
        <f>IFERROR(INDEX(Sheet1!L:L,MATCH(ROWS($1:2143),$L:$L,0)),"")</f>
        <v>36</v>
      </c>
      <c r="D2144" s="18" t="str">
        <f>IFERROR(INDEX(Sheet1!F:F,MATCH(ROWS($1:2143),$M:$M,0)),"")</f>
        <v/>
      </c>
      <c r="E2144" t="str">
        <f>IFERROR(INDEX(Sheet1!L:L,MATCH(ROWS($1:2143),$M:$M,0)),"")</f>
        <v/>
      </c>
      <c r="L2144" t="str">
        <f>IF(ISNA(MATCH(Sheet1!F2144,{"successful"},0)),"-",MAX(Sheet6!L$1:L2143)+1)</f>
        <v>-</v>
      </c>
      <c r="M2144">
        <f>IF(ISNA(MATCH(Sheet1!F2144,{"failed","canceled"},0)),"-",MAX(Sheet6!M$1:M2143)+1)</f>
        <v>1080</v>
      </c>
    </row>
    <row r="2145" spans="1:13" ht="16" x14ac:dyDescent="0.2">
      <c r="A2145" s="16" t="str">
        <f>IFERROR(INDEX(Sheet1!F:F,MATCH(ROWS($1:2144),$L:$L,0)),"")</f>
        <v>successful</v>
      </c>
      <c r="B2145" s="15">
        <f>IFERROR(INDEX(Sheet1!L:L,MATCH(ROWS($1:2144),$L:$L,0)),"")</f>
        <v>115</v>
      </c>
      <c r="D2145" s="18" t="str">
        <f>IFERROR(INDEX(Sheet1!F:F,MATCH(ROWS($1:2144),$M:$M,0)),"")</f>
        <v/>
      </c>
      <c r="E2145" t="str">
        <f>IFERROR(INDEX(Sheet1!L:L,MATCH(ROWS($1:2144),$M:$M,0)),"")</f>
        <v/>
      </c>
      <c r="L2145" t="str">
        <f>IF(ISNA(MATCH(Sheet1!F2145,{"successful"},0)),"-",MAX(Sheet6!L$1:L2144)+1)</f>
        <v>-</v>
      </c>
      <c r="M2145">
        <f>IF(ISNA(MATCH(Sheet1!F2145,{"failed","canceled"},0)),"-",MAX(Sheet6!M$1:M2144)+1)</f>
        <v>1081</v>
      </c>
    </row>
    <row r="2146" spans="1:13" ht="16" x14ac:dyDescent="0.2">
      <c r="A2146" s="16" t="str">
        <f>IFERROR(INDEX(Sheet1!F:F,MATCH(ROWS($1:2145),$L:$L,0)),"")</f>
        <v>successful</v>
      </c>
      <c r="B2146" s="15">
        <f>IFERROR(INDEX(Sheet1!L:L,MATCH(ROWS($1:2145),$L:$L,0)),"")</f>
        <v>30</v>
      </c>
      <c r="D2146" s="18" t="str">
        <f>IFERROR(INDEX(Sheet1!F:F,MATCH(ROWS($1:2145),$M:$M,0)),"")</f>
        <v/>
      </c>
      <c r="E2146" t="str">
        <f>IFERROR(INDEX(Sheet1!L:L,MATCH(ROWS($1:2145),$M:$M,0)),"")</f>
        <v/>
      </c>
      <c r="L2146" t="str">
        <f>IF(ISNA(MATCH(Sheet1!F2146,{"successful"},0)),"-",MAX(Sheet6!L$1:L2145)+1)</f>
        <v>-</v>
      </c>
      <c r="M2146">
        <f>IF(ISNA(MATCH(Sheet1!F2146,{"failed","canceled"},0)),"-",MAX(Sheet6!M$1:M2145)+1)</f>
        <v>1082</v>
      </c>
    </row>
    <row r="2147" spans="1:13" ht="16" x14ac:dyDescent="0.2">
      <c r="A2147" s="16" t="str">
        <f>IFERROR(INDEX(Sheet1!F:F,MATCH(ROWS($1:2146),$L:$L,0)),"")</f>
        <v>successful</v>
      </c>
      <c r="B2147" s="15">
        <f>IFERROR(INDEX(Sheet1!L:L,MATCH(ROWS($1:2146),$L:$L,0)),"")</f>
        <v>52</v>
      </c>
      <c r="D2147" s="18" t="str">
        <f>IFERROR(INDEX(Sheet1!F:F,MATCH(ROWS($1:2146),$M:$M,0)),"")</f>
        <v/>
      </c>
      <c r="E2147" t="str">
        <f>IFERROR(INDEX(Sheet1!L:L,MATCH(ROWS($1:2146),$M:$M,0)),"")</f>
        <v/>
      </c>
      <c r="L2147" t="str">
        <f>IF(ISNA(MATCH(Sheet1!F2147,{"successful"},0)),"-",MAX(Sheet6!L$1:L2146)+1)</f>
        <v>-</v>
      </c>
      <c r="M2147">
        <f>IF(ISNA(MATCH(Sheet1!F2147,{"failed","canceled"},0)),"-",MAX(Sheet6!M$1:M2146)+1)</f>
        <v>1083</v>
      </c>
    </row>
    <row r="2148" spans="1:13" ht="16" x14ac:dyDescent="0.2">
      <c r="A2148" s="16" t="str">
        <f>IFERROR(INDEX(Sheet1!F:F,MATCH(ROWS($1:2147),$L:$L,0)),"")</f>
        <v>successful</v>
      </c>
      <c r="B2148" s="15">
        <f>IFERROR(INDEX(Sheet1!L:L,MATCH(ROWS($1:2147),$L:$L,0)),"")</f>
        <v>27</v>
      </c>
      <c r="D2148" s="18" t="str">
        <f>IFERROR(INDEX(Sheet1!F:F,MATCH(ROWS($1:2147),$M:$M,0)),"")</f>
        <v/>
      </c>
      <c r="E2148" t="str">
        <f>IFERROR(INDEX(Sheet1!L:L,MATCH(ROWS($1:2147),$M:$M,0)),"")</f>
        <v/>
      </c>
      <c r="L2148" t="str">
        <f>IF(ISNA(MATCH(Sheet1!F2148,{"successful"},0)),"-",MAX(Sheet6!L$1:L2147)+1)</f>
        <v>-</v>
      </c>
      <c r="M2148">
        <f>IF(ISNA(MATCH(Sheet1!F2148,{"failed","canceled"},0)),"-",MAX(Sheet6!M$1:M2147)+1)</f>
        <v>1084</v>
      </c>
    </row>
    <row r="2149" spans="1:13" ht="16" x14ac:dyDescent="0.2">
      <c r="A2149" s="16" t="str">
        <f>IFERROR(INDEX(Sheet1!F:F,MATCH(ROWS($1:2148),$L:$L,0)),"")</f>
        <v>successful</v>
      </c>
      <c r="B2149" s="15">
        <f>IFERROR(INDEX(Sheet1!L:L,MATCH(ROWS($1:2148),$L:$L,0)),"")</f>
        <v>24</v>
      </c>
      <c r="D2149" s="18" t="str">
        <f>IFERROR(INDEX(Sheet1!F:F,MATCH(ROWS($1:2148),$M:$M,0)),"")</f>
        <v/>
      </c>
      <c r="E2149" t="str">
        <f>IFERROR(INDEX(Sheet1!L:L,MATCH(ROWS($1:2148),$M:$M,0)),"")</f>
        <v/>
      </c>
      <c r="L2149" t="str">
        <f>IF(ISNA(MATCH(Sheet1!F2149,{"successful"},0)),"-",MAX(Sheet6!L$1:L2148)+1)</f>
        <v>-</v>
      </c>
      <c r="M2149">
        <f>IF(ISNA(MATCH(Sheet1!F2149,{"failed","canceled"},0)),"-",MAX(Sheet6!M$1:M2148)+1)</f>
        <v>1085</v>
      </c>
    </row>
    <row r="2150" spans="1:13" ht="16" x14ac:dyDescent="0.2">
      <c r="A2150" s="16" t="str">
        <f>IFERROR(INDEX(Sheet1!F:F,MATCH(ROWS($1:2149),$L:$L,0)),"")</f>
        <v>successful</v>
      </c>
      <c r="B2150" s="15">
        <f>IFERROR(INDEX(Sheet1!L:L,MATCH(ROWS($1:2149),$L:$L,0)),"")</f>
        <v>10</v>
      </c>
      <c r="D2150" s="18" t="str">
        <f>IFERROR(INDEX(Sheet1!F:F,MATCH(ROWS($1:2149),$M:$M,0)),"")</f>
        <v/>
      </c>
      <c r="E2150" t="str">
        <f>IFERROR(INDEX(Sheet1!L:L,MATCH(ROWS($1:2149),$M:$M,0)),"")</f>
        <v/>
      </c>
      <c r="L2150" t="str">
        <f>IF(ISNA(MATCH(Sheet1!F2150,{"successful"},0)),"-",MAX(Sheet6!L$1:L2149)+1)</f>
        <v>-</v>
      </c>
      <c r="M2150">
        <f>IF(ISNA(MATCH(Sheet1!F2150,{"failed","canceled"},0)),"-",MAX(Sheet6!M$1:M2149)+1)</f>
        <v>1086</v>
      </c>
    </row>
    <row r="2151" spans="1:13" ht="16" x14ac:dyDescent="0.2">
      <c r="A2151" s="16" t="str">
        <f>IFERROR(INDEX(Sheet1!F:F,MATCH(ROWS($1:2150),$L:$L,0)),"")</f>
        <v>successful</v>
      </c>
      <c r="B2151" s="15">
        <f>IFERROR(INDEX(Sheet1!L:L,MATCH(ROWS($1:2150),$L:$L,0)),"")</f>
        <v>30</v>
      </c>
      <c r="D2151" s="18" t="str">
        <f>IFERROR(INDEX(Sheet1!F:F,MATCH(ROWS($1:2150),$M:$M,0)),"")</f>
        <v/>
      </c>
      <c r="E2151" t="str">
        <f>IFERROR(INDEX(Sheet1!L:L,MATCH(ROWS($1:2150),$M:$M,0)),"")</f>
        <v/>
      </c>
      <c r="L2151" t="str">
        <f>IF(ISNA(MATCH(Sheet1!F2151,{"successful"},0)),"-",MAX(Sheet6!L$1:L2150)+1)</f>
        <v>-</v>
      </c>
      <c r="M2151">
        <f>IF(ISNA(MATCH(Sheet1!F2151,{"failed","canceled"},0)),"-",MAX(Sheet6!M$1:M2150)+1)</f>
        <v>1087</v>
      </c>
    </row>
    <row r="2152" spans="1:13" ht="16" x14ac:dyDescent="0.2">
      <c r="A2152" s="16" t="str">
        <f>IFERROR(INDEX(Sheet1!F:F,MATCH(ROWS($1:2151),$L:$L,0)),"")</f>
        <v>successful</v>
      </c>
      <c r="B2152" s="15">
        <f>IFERROR(INDEX(Sheet1!L:L,MATCH(ROWS($1:2151),$L:$L,0)),"")</f>
        <v>71</v>
      </c>
      <c r="D2152" s="18" t="str">
        <f>IFERROR(INDEX(Sheet1!F:F,MATCH(ROWS($1:2151),$M:$M,0)),"")</f>
        <v/>
      </c>
      <c r="E2152" t="str">
        <f>IFERROR(INDEX(Sheet1!L:L,MATCH(ROWS($1:2151),$M:$M,0)),"")</f>
        <v/>
      </c>
      <c r="L2152" t="str">
        <f>IF(ISNA(MATCH(Sheet1!F2152,{"successful"},0)),"-",MAX(Sheet6!L$1:L2151)+1)</f>
        <v>-</v>
      </c>
      <c r="M2152">
        <f>IF(ISNA(MATCH(Sheet1!F2152,{"failed","canceled"},0)),"-",MAX(Sheet6!M$1:M2151)+1)</f>
        <v>1088</v>
      </c>
    </row>
    <row r="2153" spans="1:13" ht="16" x14ac:dyDescent="0.2">
      <c r="A2153" s="16" t="str">
        <f>IFERROR(INDEX(Sheet1!F:F,MATCH(ROWS($1:2152),$L:$L,0)),"")</f>
        <v>successful</v>
      </c>
      <c r="B2153" s="15">
        <f>IFERROR(INDEX(Sheet1!L:L,MATCH(ROWS($1:2152),$L:$L,0)),"")</f>
        <v>10</v>
      </c>
      <c r="D2153" s="18" t="str">
        <f>IFERROR(INDEX(Sheet1!F:F,MATCH(ROWS($1:2152),$M:$M,0)),"")</f>
        <v/>
      </c>
      <c r="E2153" t="str">
        <f>IFERROR(INDEX(Sheet1!L:L,MATCH(ROWS($1:2152),$M:$M,0)),"")</f>
        <v/>
      </c>
      <c r="L2153" t="str">
        <f>IF(ISNA(MATCH(Sheet1!F2153,{"successful"},0)),"-",MAX(Sheet6!L$1:L2152)+1)</f>
        <v>-</v>
      </c>
      <c r="M2153">
        <f>IF(ISNA(MATCH(Sheet1!F2153,{"failed","canceled"},0)),"-",MAX(Sheet6!M$1:M2152)+1)</f>
        <v>1089</v>
      </c>
    </row>
    <row r="2154" spans="1:13" ht="16" x14ac:dyDescent="0.2">
      <c r="A2154" s="16" t="str">
        <f>IFERROR(INDEX(Sheet1!F:F,MATCH(ROWS($1:2153),$L:$L,0)),"")</f>
        <v>successful</v>
      </c>
      <c r="B2154" s="15">
        <f>IFERROR(INDEX(Sheet1!L:L,MATCH(ROWS($1:2153),$L:$L,0)),"")</f>
        <v>24</v>
      </c>
      <c r="D2154" s="18" t="str">
        <f>IFERROR(INDEX(Sheet1!F:F,MATCH(ROWS($1:2153),$M:$M,0)),"")</f>
        <v/>
      </c>
      <c r="E2154" t="str">
        <f>IFERROR(INDEX(Sheet1!L:L,MATCH(ROWS($1:2153),$M:$M,0)),"")</f>
        <v/>
      </c>
      <c r="L2154" t="str">
        <f>IF(ISNA(MATCH(Sheet1!F2154,{"successful"},0)),"-",MAX(Sheet6!L$1:L2153)+1)</f>
        <v>-</v>
      </c>
      <c r="M2154">
        <f>IF(ISNA(MATCH(Sheet1!F2154,{"failed","canceled"},0)),"-",MAX(Sheet6!M$1:M2153)+1)</f>
        <v>1090</v>
      </c>
    </row>
    <row r="2155" spans="1:13" ht="16" x14ac:dyDescent="0.2">
      <c r="A2155" s="16" t="str">
        <f>IFERROR(INDEX(Sheet1!F:F,MATCH(ROWS($1:2154),$L:$L,0)),"")</f>
        <v>successful</v>
      </c>
      <c r="B2155" s="15">
        <f>IFERROR(INDEX(Sheet1!L:L,MATCH(ROWS($1:2154),$L:$L,0)),"")</f>
        <v>38</v>
      </c>
      <c r="D2155" s="18" t="str">
        <f>IFERROR(INDEX(Sheet1!F:F,MATCH(ROWS($1:2154),$M:$M,0)),"")</f>
        <v/>
      </c>
      <c r="E2155" t="str">
        <f>IFERROR(INDEX(Sheet1!L:L,MATCH(ROWS($1:2154),$M:$M,0)),"")</f>
        <v/>
      </c>
      <c r="L2155" t="str">
        <f>IF(ISNA(MATCH(Sheet1!F2155,{"successful"},0)),"-",MAX(Sheet6!L$1:L2154)+1)</f>
        <v>-</v>
      </c>
      <c r="M2155">
        <f>IF(ISNA(MATCH(Sheet1!F2155,{"failed","canceled"},0)),"-",MAX(Sheet6!M$1:M2154)+1)</f>
        <v>1091</v>
      </c>
    </row>
    <row r="2156" spans="1:13" ht="16" x14ac:dyDescent="0.2">
      <c r="A2156" s="16" t="str">
        <f>IFERROR(INDEX(Sheet1!F:F,MATCH(ROWS($1:2155),$L:$L,0)),"")</f>
        <v>successful</v>
      </c>
      <c r="B2156" s="15">
        <f>IFERROR(INDEX(Sheet1!L:L,MATCH(ROWS($1:2155),$L:$L,0)),"")</f>
        <v>26</v>
      </c>
      <c r="D2156" s="18" t="str">
        <f>IFERROR(INDEX(Sheet1!F:F,MATCH(ROWS($1:2155),$M:$M,0)),"")</f>
        <v/>
      </c>
      <c r="E2156" t="str">
        <f>IFERROR(INDEX(Sheet1!L:L,MATCH(ROWS($1:2155),$M:$M,0)),"")</f>
        <v/>
      </c>
      <c r="L2156" t="str">
        <f>IF(ISNA(MATCH(Sheet1!F2156,{"successful"},0)),"-",MAX(Sheet6!L$1:L2155)+1)</f>
        <v>-</v>
      </c>
      <c r="M2156">
        <f>IF(ISNA(MATCH(Sheet1!F2156,{"failed","canceled"},0)),"-",MAX(Sheet6!M$1:M2155)+1)</f>
        <v>1092</v>
      </c>
    </row>
    <row r="2157" spans="1:13" ht="16" x14ac:dyDescent="0.2">
      <c r="A2157" s="16" t="str">
        <f>IFERROR(INDEX(Sheet1!F:F,MATCH(ROWS($1:2156),$L:$L,0)),"")</f>
        <v>successful</v>
      </c>
      <c r="B2157" s="15">
        <f>IFERROR(INDEX(Sheet1!L:L,MATCH(ROWS($1:2156),$L:$L,0)),"")</f>
        <v>19</v>
      </c>
      <c r="D2157" s="18" t="str">
        <f>IFERROR(INDEX(Sheet1!F:F,MATCH(ROWS($1:2156),$M:$M,0)),"")</f>
        <v/>
      </c>
      <c r="E2157" t="str">
        <f>IFERROR(INDEX(Sheet1!L:L,MATCH(ROWS($1:2156),$M:$M,0)),"")</f>
        <v/>
      </c>
      <c r="L2157" t="str">
        <f>IF(ISNA(MATCH(Sheet1!F2157,{"successful"},0)),"-",MAX(Sheet6!L$1:L2156)+1)</f>
        <v>-</v>
      </c>
      <c r="M2157">
        <f>IF(ISNA(MATCH(Sheet1!F2157,{"failed","canceled"},0)),"-",MAX(Sheet6!M$1:M2156)+1)</f>
        <v>1093</v>
      </c>
    </row>
    <row r="2158" spans="1:13" ht="16" x14ac:dyDescent="0.2">
      <c r="A2158" s="16" t="str">
        <f>IFERROR(INDEX(Sheet1!F:F,MATCH(ROWS($1:2157),$L:$L,0)),"")</f>
        <v>successful</v>
      </c>
      <c r="B2158" s="15">
        <f>IFERROR(INDEX(Sheet1!L:L,MATCH(ROWS($1:2157),$L:$L,0)),"")</f>
        <v>11</v>
      </c>
      <c r="D2158" s="18" t="str">
        <f>IFERROR(INDEX(Sheet1!F:F,MATCH(ROWS($1:2157),$M:$M,0)),"")</f>
        <v/>
      </c>
      <c r="E2158" t="str">
        <f>IFERROR(INDEX(Sheet1!L:L,MATCH(ROWS($1:2157),$M:$M,0)),"")</f>
        <v/>
      </c>
      <c r="L2158" t="str">
        <f>IF(ISNA(MATCH(Sheet1!F2158,{"successful"},0)),"-",MAX(Sheet6!L$1:L2157)+1)</f>
        <v>-</v>
      </c>
      <c r="M2158">
        <f>IF(ISNA(MATCH(Sheet1!F2158,{"failed","canceled"},0)),"-",MAX(Sheet6!M$1:M2157)+1)</f>
        <v>1094</v>
      </c>
    </row>
    <row r="2159" spans="1:13" ht="16" x14ac:dyDescent="0.2">
      <c r="A2159" s="16" t="str">
        <f>IFERROR(INDEX(Sheet1!F:F,MATCH(ROWS($1:2158),$L:$L,0)),"")</f>
        <v>successful</v>
      </c>
      <c r="B2159" s="15">
        <f>IFERROR(INDEX(Sheet1!L:L,MATCH(ROWS($1:2158),$L:$L,0)),"")</f>
        <v>27</v>
      </c>
      <c r="D2159" s="18" t="str">
        <f>IFERROR(INDEX(Sheet1!F:F,MATCH(ROWS($1:2158),$M:$M,0)),"")</f>
        <v/>
      </c>
      <c r="E2159" t="str">
        <f>IFERROR(INDEX(Sheet1!L:L,MATCH(ROWS($1:2158),$M:$M,0)),"")</f>
        <v/>
      </c>
      <c r="L2159" t="str">
        <f>IF(ISNA(MATCH(Sheet1!F2159,{"successful"},0)),"-",MAX(Sheet6!L$1:L2158)+1)</f>
        <v>-</v>
      </c>
      <c r="M2159">
        <f>IF(ISNA(MATCH(Sheet1!F2159,{"failed","canceled"},0)),"-",MAX(Sheet6!M$1:M2158)+1)</f>
        <v>1095</v>
      </c>
    </row>
    <row r="2160" spans="1:13" ht="16" x14ac:dyDescent="0.2">
      <c r="A2160" s="16" t="str">
        <f>IFERROR(INDEX(Sheet1!F:F,MATCH(ROWS($1:2159),$L:$L,0)),"")</f>
        <v>successful</v>
      </c>
      <c r="B2160" s="15">
        <f>IFERROR(INDEX(Sheet1!L:L,MATCH(ROWS($1:2159),$L:$L,0)),"")</f>
        <v>34</v>
      </c>
      <c r="D2160" s="18" t="str">
        <f>IFERROR(INDEX(Sheet1!F:F,MATCH(ROWS($1:2159),$M:$M,0)),"")</f>
        <v/>
      </c>
      <c r="E2160" t="str">
        <f>IFERROR(INDEX(Sheet1!L:L,MATCH(ROWS($1:2159),$M:$M,0)),"")</f>
        <v/>
      </c>
      <c r="L2160" t="str">
        <f>IF(ISNA(MATCH(Sheet1!F2160,{"successful"},0)),"-",MAX(Sheet6!L$1:L2159)+1)</f>
        <v>-</v>
      </c>
      <c r="M2160">
        <f>IF(ISNA(MATCH(Sheet1!F2160,{"failed","canceled"},0)),"-",MAX(Sheet6!M$1:M2159)+1)</f>
        <v>1096</v>
      </c>
    </row>
    <row r="2161" spans="1:13" ht="16" x14ac:dyDescent="0.2">
      <c r="A2161" s="16" t="str">
        <f>IFERROR(INDEX(Sheet1!F:F,MATCH(ROWS($1:2160),$L:$L,0)),"")</f>
        <v>successful</v>
      </c>
      <c r="B2161" s="15">
        <f>IFERROR(INDEX(Sheet1!L:L,MATCH(ROWS($1:2160),$L:$L,0)),"")</f>
        <v>20</v>
      </c>
      <c r="D2161" s="18" t="str">
        <f>IFERROR(INDEX(Sheet1!F:F,MATCH(ROWS($1:2160),$M:$M,0)),"")</f>
        <v/>
      </c>
      <c r="E2161" t="str">
        <f>IFERROR(INDEX(Sheet1!L:L,MATCH(ROWS($1:2160),$M:$M,0)),"")</f>
        <v/>
      </c>
      <c r="L2161" t="str">
        <f>IF(ISNA(MATCH(Sheet1!F2161,{"successful"},0)),"-",MAX(Sheet6!L$1:L2160)+1)</f>
        <v>-</v>
      </c>
      <c r="M2161">
        <f>IF(ISNA(MATCH(Sheet1!F2161,{"failed","canceled"},0)),"-",MAX(Sheet6!M$1:M2160)+1)</f>
        <v>1097</v>
      </c>
    </row>
    <row r="2162" spans="1:13" ht="16" x14ac:dyDescent="0.2">
      <c r="A2162" s="16" t="str">
        <f>IFERROR(INDEX(Sheet1!F:F,MATCH(ROWS($1:2161),$L:$L,0)),"")</f>
        <v>successful</v>
      </c>
      <c r="B2162" s="15">
        <f>IFERROR(INDEX(Sheet1!L:L,MATCH(ROWS($1:2161),$L:$L,0)),"")</f>
        <v>37</v>
      </c>
      <c r="D2162" s="18" t="str">
        <f>IFERROR(INDEX(Sheet1!F:F,MATCH(ROWS($1:2161),$M:$M,0)),"")</f>
        <v/>
      </c>
      <c r="E2162" t="str">
        <f>IFERROR(INDEX(Sheet1!L:L,MATCH(ROWS($1:2161),$M:$M,0)),"")</f>
        <v/>
      </c>
      <c r="L2162" t="str">
        <f>IF(ISNA(MATCH(Sheet1!F2162,{"successful"},0)),"-",MAX(Sheet6!L$1:L2161)+1)</f>
        <v>-</v>
      </c>
      <c r="M2162">
        <f>IF(ISNA(MATCH(Sheet1!F2162,{"failed","canceled"},0)),"-",MAX(Sheet6!M$1:M2161)+1)</f>
        <v>1098</v>
      </c>
    </row>
    <row r="2163" spans="1:13" ht="16" x14ac:dyDescent="0.2">
      <c r="A2163" s="16" t="str">
        <f>IFERROR(INDEX(Sheet1!F:F,MATCH(ROWS($1:2162),$L:$L,0)),"")</f>
        <v>successful</v>
      </c>
      <c r="B2163" s="15">
        <f>IFERROR(INDEX(Sheet1!L:L,MATCH(ROWS($1:2162),$L:$L,0)),"")</f>
        <v>20</v>
      </c>
      <c r="D2163" s="18" t="str">
        <f>IFERROR(INDEX(Sheet1!F:F,MATCH(ROWS($1:2162),$M:$M,0)),"")</f>
        <v/>
      </c>
      <c r="E2163" t="str">
        <f>IFERROR(INDEX(Sheet1!L:L,MATCH(ROWS($1:2162),$M:$M,0)),"")</f>
        <v/>
      </c>
      <c r="L2163">
        <f>IF(ISNA(MATCH(Sheet1!F2163,{"successful"},0)),"-",MAX(Sheet6!L$1:L2162)+1)</f>
        <v>1044</v>
      </c>
      <c r="M2163" t="str">
        <f>IF(ISNA(MATCH(Sheet1!F2163,{"failed","canceled"},0)),"-",MAX(Sheet6!M$1:M2162)+1)</f>
        <v>-</v>
      </c>
    </row>
    <row r="2164" spans="1:13" ht="16" x14ac:dyDescent="0.2">
      <c r="A2164" s="16" t="str">
        <f>IFERROR(INDEX(Sheet1!F:F,MATCH(ROWS($1:2163),$L:$L,0)),"")</f>
        <v>successful</v>
      </c>
      <c r="B2164" s="15">
        <f>IFERROR(INDEX(Sheet1!L:L,MATCH(ROWS($1:2163),$L:$L,0)),"")</f>
        <v>10</v>
      </c>
      <c r="D2164" s="18" t="str">
        <f>IFERROR(INDEX(Sheet1!F:F,MATCH(ROWS($1:2163),$M:$M,0)),"")</f>
        <v/>
      </c>
      <c r="E2164" t="str">
        <f>IFERROR(INDEX(Sheet1!L:L,MATCH(ROWS($1:2163),$M:$M,0)),"")</f>
        <v/>
      </c>
      <c r="L2164">
        <f>IF(ISNA(MATCH(Sheet1!F2164,{"successful"},0)),"-",MAX(Sheet6!L$1:L2163)+1)</f>
        <v>1045</v>
      </c>
      <c r="M2164" t="str">
        <f>IF(ISNA(MATCH(Sheet1!F2164,{"failed","canceled"},0)),"-",MAX(Sheet6!M$1:M2163)+1)</f>
        <v>-</v>
      </c>
    </row>
    <row r="2165" spans="1:13" ht="16" x14ac:dyDescent="0.2">
      <c r="A2165" s="16" t="str">
        <f>IFERROR(INDEX(Sheet1!F:F,MATCH(ROWS($1:2164),$L:$L,0)),"")</f>
        <v>successful</v>
      </c>
      <c r="B2165" s="15">
        <f>IFERROR(INDEX(Sheet1!L:L,MATCH(ROWS($1:2164),$L:$L,0)),"")</f>
        <v>26</v>
      </c>
      <c r="D2165" s="18" t="str">
        <f>IFERROR(INDEX(Sheet1!F:F,MATCH(ROWS($1:2164),$M:$M,0)),"")</f>
        <v/>
      </c>
      <c r="E2165" t="str">
        <f>IFERROR(INDEX(Sheet1!L:L,MATCH(ROWS($1:2164),$M:$M,0)),"")</f>
        <v/>
      </c>
      <c r="L2165">
        <f>IF(ISNA(MATCH(Sheet1!F2165,{"successful"},0)),"-",MAX(Sheet6!L$1:L2164)+1)</f>
        <v>1046</v>
      </c>
      <c r="M2165" t="str">
        <f>IF(ISNA(MATCH(Sheet1!F2165,{"failed","canceled"},0)),"-",MAX(Sheet6!M$1:M2164)+1)</f>
        <v>-</v>
      </c>
    </row>
    <row r="2166" spans="1:13" ht="16" x14ac:dyDescent="0.2">
      <c r="A2166" s="16" t="str">
        <f>IFERROR(INDEX(Sheet1!F:F,MATCH(ROWS($1:2165),$L:$L,0)),"")</f>
        <v>successful</v>
      </c>
      <c r="B2166" s="15">
        <f>IFERROR(INDEX(Sheet1!L:L,MATCH(ROWS($1:2165),$L:$L,0)),"")</f>
        <v>20</v>
      </c>
      <c r="D2166" s="18" t="str">
        <f>IFERROR(INDEX(Sheet1!F:F,MATCH(ROWS($1:2165),$M:$M,0)),"")</f>
        <v/>
      </c>
      <c r="E2166" t="str">
        <f>IFERROR(INDEX(Sheet1!L:L,MATCH(ROWS($1:2165),$M:$M,0)),"")</f>
        <v/>
      </c>
      <c r="L2166">
        <f>IF(ISNA(MATCH(Sheet1!F2166,{"successful"},0)),"-",MAX(Sheet6!L$1:L2165)+1)</f>
        <v>1047</v>
      </c>
      <c r="M2166" t="str">
        <f>IF(ISNA(MATCH(Sheet1!F2166,{"failed","canceled"},0)),"-",MAX(Sheet6!M$1:M2165)+1)</f>
        <v>-</v>
      </c>
    </row>
    <row r="2167" spans="1:13" ht="16" x14ac:dyDescent="0.2">
      <c r="A2167" s="16" t="str">
        <f>IFERROR(INDEX(Sheet1!F:F,MATCH(ROWS($1:2166),$L:$L,0)),"")</f>
        <v>successful</v>
      </c>
      <c r="B2167" s="15">
        <f>IFERROR(INDEX(Sheet1!L:L,MATCH(ROWS($1:2166),$L:$L,0)),"")</f>
        <v>46</v>
      </c>
      <c r="D2167" s="18" t="str">
        <f>IFERROR(INDEX(Sheet1!F:F,MATCH(ROWS($1:2166),$M:$M,0)),"")</f>
        <v/>
      </c>
      <c r="E2167" t="str">
        <f>IFERROR(INDEX(Sheet1!L:L,MATCH(ROWS($1:2166),$M:$M,0)),"")</f>
        <v/>
      </c>
      <c r="L2167">
        <f>IF(ISNA(MATCH(Sheet1!F2167,{"successful"},0)),"-",MAX(Sheet6!L$1:L2166)+1)</f>
        <v>1048</v>
      </c>
      <c r="M2167" t="str">
        <f>IF(ISNA(MATCH(Sheet1!F2167,{"failed","canceled"},0)),"-",MAX(Sheet6!M$1:M2166)+1)</f>
        <v>-</v>
      </c>
    </row>
    <row r="2168" spans="1:13" ht="16" x14ac:dyDescent="0.2">
      <c r="A2168" s="16" t="str">
        <f>IFERROR(INDEX(Sheet1!F:F,MATCH(ROWS($1:2167),$L:$L,0)),"")</f>
        <v>successful</v>
      </c>
      <c r="B2168" s="15">
        <f>IFERROR(INDEX(Sheet1!L:L,MATCH(ROWS($1:2167),$L:$L,0)),"")</f>
        <v>76</v>
      </c>
      <c r="D2168" s="18" t="str">
        <f>IFERROR(INDEX(Sheet1!F:F,MATCH(ROWS($1:2167),$M:$M,0)),"")</f>
        <v/>
      </c>
      <c r="E2168" t="str">
        <f>IFERROR(INDEX(Sheet1!L:L,MATCH(ROWS($1:2167),$M:$M,0)),"")</f>
        <v/>
      </c>
      <c r="L2168">
        <f>IF(ISNA(MATCH(Sheet1!F2168,{"successful"},0)),"-",MAX(Sheet6!L$1:L2167)+1)</f>
        <v>1049</v>
      </c>
      <c r="M2168" t="str">
        <f>IF(ISNA(MATCH(Sheet1!F2168,{"failed","canceled"},0)),"-",MAX(Sheet6!M$1:M2167)+1)</f>
        <v>-</v>
      </c>
    </row>
    <row r="2169" spans="1:13" ht="16" x14ac:dyDescent="0.2">
      <c r="A2169" s="16" t="str">
        <f>IFERROR(INDEX(Sheet1!F:F,MATCH(ROWS($1:2168),$L:$L,0)),"")</f>
        <v>successful</v>
      </c>
      <c r="B2169" s="15">
        <f>IFERROR(INDEX(Sheet1!L:L,MATCH(ROWS($1:2168),$L:$L,0)),"")</f>
        <v>41</v>
      </c>
      <c r="D2169" s="18" t="str">
        <f>IFERROR(INDEX(Sheet1!F:F,MATCH(ROWS($1:2168),$M:$M,0)),"")</f>
        <v/>
      </c>
      <c r="E2169" t="str">
        <f>IFERROR(INDEX(Sheet1!L:L,MATCH(ROWS($1:2168),$M:$M,0)),"")</f>
        <v/>
      </c>
      <c r="L2169">
        <f>IF(ISNA(MATCH(Sheet1!F2169,{"successful"},0)),"-",MAX(Sheet6!L$1:L2168)+1)</f>
        <v>1050</v>
      </c>
      <c r="M2169" t="str">
        <f>IF(ISNA(MATCH(Sheet1!F2169,{"failed","canceled"},0)),"-",MAX(Sheet6!M$1:M2168)+1)</f>
        <v>-</v>
      </c>
    </row>
    <row r="2170" spans="1:13" ht="16" x14ac:dyDescent="0.2">
      <c r="A2170" s="16" t="str">
        <f>IFERROR(INDEX(Sheet1!F:F,MATCH(ROWS($1:2169),$L:$L,0)),"")</f>
        <v>successful</v>
      </c>
      <c r="B2170" s="15">
        <f>IFERROR(INDEX(Sheet1!L:L,MATCH(ROWS($1:2169),$L:$L,0)),"")</f>
        <v>7</v>
      </c>
      <c r="D2170" s="18" t="str">
        <f>IFERROR(INDEX(Sheet1!F:F,MATCH(ROWS($1:2169),$M:$M,0)),"")</f>
        <v/>
      </c>
      <c r="E2170" t="str">
        <f>IFERROR(INDEX(Sheet1!L:L,MATCH(ROWS($1:2169),$M:$M,0)),"")</f>
        <v/>
      </c>
      <c r="L2170">
        <f>IF(ISNA(MATCH(Sheet1!F2170,{"successful"},0)),"-",MAX(Sheet6!L$1:L2169)+1)</f>
        <v>1051</v>
      </c>
      <c r="M2170" t="str">
        <f>IF(ISNA(MATCH(Sheet1!F2170,{"failed","canceled"},0)),"-",MAX(Sheet6!M$1:M2169)+1)</f>
        <v>-</v>
      </c>
    </row>
    <row r="2171" spans="1:13" ht="16" x14ac:dyDescent="0.2">
      <c r="A2171" s="16" t="str">
        <f>IFERROR(INDEX(Sheet1!F:F,MATCH(ROWS($1:2170),$L:$L,0)),"")</f>
        <v>successful</v>
      </c>
      <c r="B2171" s="15">
        <f>IFERROR(INDEX(Sheet1!L:L,MATCH(ROWS($1:2170),$L:$L,0)),"")</f>
        <v>49</v>
      </c>
      <c r="D2171" s="18" t="str">
        <f>IFERROR(INDEX(Sheet1!F:F,MATCH(ROWS($1:2170),$M:$M,0)),"")</f>
        <v/>
      </c>
      <c r="E2171" t="str">
        <f>IFERROR(INDEX(Sheet1!L:L,MATCH(ROWS($1:2170),$M:$M,0)),"")</f>
        <v/>
      </c>
      <c r="L2171">
        <f>IF(ISNA(MATCH(Sheet1!F2171,{"successful"},0)),"-",MAX(Sheet6!L$1:L2170)+1)</f>
        <v>1052</v>
      </c>
      <c r="M2171" t="str">
        <f>IF(ISNA(MATCH(Sheet1!F2171,{"failed","canceled"},0)),"-",MAX(Sheet6!M$1:M2170)+1)</f>
        <v>-</v>
      </c>
    </row>
    <row r="2172" spans="1:13" ht="16" x14ac:dyDescent="0.2">
      <c r="A2172" s="16" t="str">
        <f>IFERROR(INDEX(Sheet1!F:F,MATCH(ROWS($1:2171),$L:$L,0)),"")</f>
        <v>successful</v>
      </c>
      <c r="B2172" s="15">
        <f>IFERROR(INDEX(Sheet1!L:L,MATCH(ROWS($1:2171),$L:$L,0)),"")</f>
        <v>26</v>
      </c>
      <c r="D2172" s="18" t="str">
        <f>IFERROR(INDEX(Sheet1!F:F,MATCH(ROWS($1:2171),$M:$M,0)),"")</f>
        <v/>
      </c>
      <c r="E2172" t="str">
        <f>IFERROR(INDEX(Sheet1!L:L,MATCH(ROWS($1:2171),$M:$M,0)),"")</f>
        <v/>
      </c>
      <c r="L2172">
        <f>IF(ISNA(MATCH(Sheet1!F2172,{"successful"},0)),"-",MAX(Sheet6!L$1:L2171)+1)</f>
        <v>1053</v>
      </c>
      <c r="M2172" t="str">
        <f>IF(ISNA(MATCH(Sheet1!F2172,{"failed","canceled"},0)),"-",MAX(Sheet6!M$1:M2171)+1)</f>
        <v>-</v>
      </c>
    </row>
    <row r="2173" spans="1:13" ht="16" x14ac:dyDescent="0.2">
      <c r="A2173" s="16" t="str">
        <f>IFERROR(INDEX(Sheet1!F:F,MATCH(ROWS($1:2172),$L:$L,0)),"")</f>
        <v>successful</v>
      </c>
      <c r="B2173" s="15">
        <f>IFERROR(INDEX(Sheet1!L:L,MATCH(ROWS($1:2172),$L:$L,0)),"")</f>
        <v>65</v>
      </c>
      <c r="D2173" s="18" t="str">
        <f>IFERROR(INDEX(Sheet1!F:F,MATCH(ROWS($1:2172),$M:$M,0)),"")</f>
        <v/>
      </c>
      <c r="E2173" t="str">
        <f>IFERROR(INDEX(Sheet1!L:L,MATCH(ROWS($1:2172),$M:$M,0)),"")</f>
        <v/>
      </c>
      <c r="L2173">
        <f>IF(ISNA(MATCH(Sheet1!F2173,{"successful"},0)),"-",MAX(Sheet6!L$1:L2172)+1)</f>
        <v>1054</v>
      </c>
      <c r="M2173" t="str">
        <f>IF(ISNA(MATCH(Sheet1!F2173,{"failed","canceled"},0)),"-",MAX(Sheet6!M$1:M2172)+1)</f>
        <v>-</v>
      </c>
    </row>
    <row r="2174" spans="1:13" ht="16" x14ac:dyDescent="0.2">
      <c r="A2174" s="16" t="str">
        <f>IFERROR(INDEX(Sheet1!F:F,MATCH(ROWS($1:2173),$L:$L,0)),"")</f>
        <v>successful</v>
      </c>
      <c r="B2174" s="15">
        <f>IFERROR(INDEX(Sheet1!L:L,MATCH(ROWS($1:2173),$L:$L,0)),"")</f>
        <v>28</v>
      </c>
      <c r="D2174" s="18" t="str">
        <f>IFERROR(INDEX(Sheet1!F:F,MATCH(ROWS($1:2173),$M:$M,0)),"")</f>
        <v/>
      </c>
      <c r="E2174" t="str">
        <f>IFERROR(INDEX(Sheet1!L:L,MATCH(ROWS($1:2173),$M:$M,0)),"")</f>
        <v/>
      </c>
      <c r="L2174">
        <f>IF(ISNA(MATCH(Sheet1!F2174,{"successful"},0)),"-",MAX(Sheet6!L$1:L2173)+1)</f>
        <v>1055</v>
      </c>
      <c r="M2174" t="str">
        <f>IF(ISNA(MATCH(Sheet1!F2174,{"failed","canceled"},0)),"-",MAX(Sheet6!M$1:M2173)+1)</f>
        <v>-</v>
      </c>
    </row>
    <row r="2175" spans="1:13" ht="16" x14ac:dyDescent="0.2">
      <c r="A2175" s="16" t="str">
        <f>IFERROR(INDEX(Sheet1!F:F,MATCH(ROWS($1:2174),$L:$L,0)),"")</f>
        <v>successful</v>
      </c>
      <c r="B2175" s="15">
        <f>IFERROR(INDEX(Sheet1!L:L,MATCH(ROWS($1:2174),$L:$L,0)),"")</f>
        <v>8</v>
      </c>
      <c r="D2175" s="18" t="str">
        <f>IFERROR(INDEX(Sheet1!F:F,MATCH(ROWS($1:2174),$M:$M,0)),"")</f>
        <v/>
      </c>
      <c r="E2175" t="str">
        <f>IFERROR(INDEX(Sheet1!L:L,MATCH(ROWS($1:2174),$M:$M,0)),"")</f>
        <v/>
      </c>
      <c r="L2175">
        <f>IF(ISNA(MATCH(Sheet1!F2175,{"successful"},0)),"-",MAX(Sheet6!L$1:L2174)+1)</f>
        <v>1056</v>
      </c>
      <c r="M2175" t="str">
        <f>IF(ISNA(MATCH(Sheet1!F2175,{"failed","canceled"},0)),"-",MAX(Sheet6!M$1:M2174)+1)</f>
        <v>-</v>
      </c>
    </row>
    <row r="2176" spans="1:13" ht="16" x14ac:dyDescent="0.2">
      <c r="A2176" s="16" t="str">
        <f>IFERROR(INDEX(Sheet1!F:F,MATCH(ROWS($1:2175),$L:$L,0)),"")</f>
        <v>successful</v>
      </c>
      <c r="B2176" s="15">
        <f>IFERROR(INDEX(Sheet1!L:L,MATCH(ROWS($1:2175),$L:$L,0)),"")</f>
        <v>3</v>
      </c>
      <c r="D2176" s="18" t="str">
        <f>IFERROR(INDEX(Sheet1!F:F,MATCH(ROWS($1:2175),$M:$M,0)),"")</f>
        <v/>
      </c>
      <c r="E2176" t="str">
        <f>IFERROR(INDEX(Sheet1!L:L,MATCH(ROWS($1:2175),$M:$M,0)),"")</f>
        <v/>
      </c>
      <c r="L2176">
        <f>IF(ISNA(MATCH(Sheet1!F2176,{"successful"},0)),"-",MAX(Sheet6!L$1:L2175)+1)</f>
        <v>1057</v>
      </c>
      <c r="M2176" t="str">
        <f>IF(ISNA(MATCH(Sheet1!F2176,{"failed","canceled"},0)),"-",MAX(Sheet6!M$1:M2175)+1)</f>
        <v>-</v>
      </c>
    </row>
    <row r="2177" spans="1:13" ht="16" x14ac:dyDescent="0.2">
      <c r="A2177" s="16" t="str">
        <f>IFERROR(INDEX(Sheet1!F:F,MATCH(ROWS($1:2176),$L:$L,0)),"")</f>
        <v>successful</v>
      </c>
      <c r="B2177" s="15">
        <f>IFERROR(INDEX(Sheet1!L:L,MATCH(ROWS($1:2176),$L:$L,0)),"")</f>
        <v>9</v>
      </c>
      <c r="D2177" s="18" t="str">
        <f>IFERROR(INDEX(Sheet1!F:F,MATCH(ROWS($1:2176),$M:$M,0)),"")</f>
        <v/>
      </c>
      <c r="E2177" t="str">
        <f>IFERROR(INDEX(Sheet1!L:L,MATCH(ROWS($1:2176),$M:$M,0)),"")</f>
        <v/>
      </c>
      <c r="L2177">
        <f>IF(ISNA(MATCH(Sheet1!F2177,{"successful"},0)),"-",MAX(Sheet6!L$1:L2176)+1)</f>
        <v>1058</v>
      </c>
      <c r="M2177" t="str">
        <f>IF(ISNA(MATCH(Sheet1!F2177,{"failed","canceled"},0)),"-",MAX(Sheet6!M$1:M2176)+1)</f>
        <v>-</v>
      </c>
    </row>
    <row r="2178" spans="1:13" ht="16" x14ac:dyDescent="0.2">
      <c r="A2178" s="16" t="str">
        <f>IFERROR(INDEX(Sheet1!F:F,MATCH(ROWS($1:2177),$L:$L,0)),"")</f>
        <v>successful</v>
      </c>
      <c r="B2178" s="15">
        <f>IFERROR(INDEX(Sheet1!L:L,MATCH(ROWS($1:2177),$L:$L,0)),"")</f>
        <v>9</v>
      </c>
      <c r="D2178" s="18" t="str">
        <f>IFERROR(INDEX(Sheet1!F:F,MATCH(ROWS($1:2177),$M:$M,0)),"")</f>
        <v/>
      </c>
      <c r="E2178" t="str">
        <f>IFERROR(INDEX(Sheet1!L:L,MATCH(ROWS($1:2177),$M:$M,0)),"")</f>
        <v/>
      </c>
      <c r="L2178">
        <f>IF(ISNA(MATCH(Sheet1!F2178,{"successful"},0)),"-",MAX(Sheet6!L$1:L2177)+1)</f>
        <v>1059</v>
      </c>
      <c r="M2178" t="str">
        <f>IF(ISNA(MATCH(Sheet1!F2178,{"failed","canceled"},0)),"-",MAX(Sheet6!M$1:M2177)+1)</f>
        <v>-</v>
      </c>
    </row>
    <row r="2179" spans="1:13" ht="16" x14ac:dyDescent="0.2">
      <c r="A2179" s="16" t="str">
        <f>IFERROR(INDEX(Sheet1!F:F,MATCH(ROWS($1:2178),$L:$L,0)),"")</f>
        <v>successful</v>
      </c>
      <c r="B2179" s="15">
        <f>IFERROR(INDEX(Sheet1!L:L,MATCH(ROWS($1:2178),$L:$L,0)),"")</f>
        <v>20</v>
      </c>
      <c r="D2179" s="18" t="str">
        <f>IFERROR(INDEX(Sheet1!F:F,MATCH(ROWS($1:2178),$M:$M,0)),"")</f>
        <v/>
      </c>
      <c r="E2179" t="str">
        <f>IFERROR(INDEX(Sheet1!L:L,MATCH(ROWS($1:2178),$M:$M,0)),"")</f>
        <v/>
      </c>
      <c r="L2179">
        <f>IF(ISNA(MATCH(Sheet1!F2179,{"successful"},0)),"-",MAX(Sheet6!L$1:L2178)+1)</f>
        <v>1060</v>
      </c>
      <c r="M2179" t="str">
        <f>IF(ISNA(MATCH(Sheet1!F2179,{"failed","canceled"},0)),"-",MAX(Sheet6!M$1:M2178)+1)</f>
        <v>-</v>
      </c>
    </row>
    <row r="2180" spans="1:13" ht="16" x14ac:dyDescent="0.2">
      <c r="A2180" s="16" t="str">
        <f>IFERROR(INDEX(Sheet1!F:F,MATCH(ROWS($1:2179),$L:$L,0)),"")</f>
        <v>successful</v>
      </c>
      <c r="B2180" s="15">
        <f>IFERROR(INDEX(Sheet1!L:L,MATCH(ROWS($1:2179),$L:$L,0)),"")</f>
        <v>57</v>
      </c>
      <c r="D2180" s="18" t="str">
        <f>IFERROR(INDEX(Sheet1!F:F,MATCH(ROWS($1:2179),$M:$M,0)),"")</f>
        <v/>
      </c>
      <c r="E2180" t="str">
        <f>IFERROR(INDEX(Sheet1!L:L,MATCH(ROWS($1:2179),$M:$M,0)),"")</f>
        <v/>
      </c>
      <c r="L2180">
        <f>IF(ISNA(MATCH(Sheet1!F2180,{"successful"},0)),"-",MAX(Sheet6!L$1:L2179)+1)</f>
        <v>1061</v>
      </c>
      <c r="M2180" t="str">
        <f>IF(ISNA(MATCH(Sheet1!F2180,{"failed","canceled"},0)),"-",MAX(Sheet6!M$1:M2179)+1)</f>
        <v>-</v>
      </c>
    </row>
    <row r="2181" spans="1:13" ht="16" x14ac:dyDescent="0.2">
      <c r="A2181" s="16" t="str">
        <f>IFERROR(INDEX(Sheet1!F:F,MATCH(ROWS($1:2180),$L:$L,0)),"")</f>
        <v>successful</v>
      </c>
      <c r="B2181" s="15">
        <f>IFERROR(INDEX(Sheet1!L:L,MATCH(ROWS($1:2180),$L:$L,0)),"")</f>
        <v>8</v>
      </c>
      <c r="D2181" s="18" t="str">
        <f>IFERROR(INDEX(Sheet1!F:F,MATCH(ROWS($1:2180),$M:$M,0)),"")</f>
        <v/>
      </c>
      <c r="E2181" t="str">
        <f>IFERROR(INDEX(Sheet1!L:L,MATCH(ROWS($1:2180),$M:$M,0)),"")</f>
        <v/>
      </c>
      <c r="L2181">
        <f>IF(ISNA(MATCH(Sheet1!F2181,{"successful"},0)),"-",MAX(Sheet6!L$1:L2180)+1)</f>
        <v>1062</v>
      </c>
      <c r="M2181" t="str">
        <f>IF(ISNA(MATCH(Sheet1!F2181,{"failed","canceled"},0)),"-",MAX(Sheet6!M$1:M2180)+1)</f>
        <v>-</v>
      </c>
    </row>
    <row r="2182" spans="1:13" ht="16" x14ac:dyDescent="0.2">
      <c r="A2182" s="16" t="str">
        <f>IFERROR(INDEX(Sheet1!F:F,MATCH(ROWS($1:2181),$L:$L,0)),"")</f>
        <v>successful</v>
      </c>
      <c r="B2182" s="15">
        <f>IFERROR(INDEX(Sheet1!L:L,MATCH(ROWS($1:2181),$L:$L,0)),"")</f>
        <v>14</v>
      </c>
      <c r="D2182" s="18" t="str">
        <f>IFERROR(INDEX(Sheet1!F:F,MATCH(ROWS($1:2181),$M:$M,0)),"")</f>
        <v/>
      </c>
      <c r="E2182" t="str">
        <f>IFERROR(INDEX(Sheet1!L:L,MATCH(ROWS($1:2181),$M:$M,0)),"")</f>
        <v/>
      </c>
      <c r="L2182">
        <f>IF(ISNA(MATCH(Sheet1!F2182,{"successful"},0)),"-",MAX(Sheet6!L$1:L2181)+1)</f>
        <v>1063</v>
      </c>
      <c r="M2182" t="str">
        <f>IF(ISNA(MATCH(Sheet1!F2182,{"failed","canceled"},0)),"-",MAX(Sheet6!M$1:M2181)+1)</f>
        <v>-</v>
      </c>
    </row>
    <row r="2183" spans="1:13" ht="16" x14ac:dyDescent="0.2">
      <c r="A2183" s="16" t="str">
        <f>IFERROR(INDEX(Sheet1!F:F,MATCH(ROWS($1:2182),$L:$L,0)),"")</f>
        <v>successful</v>
      </c>
      <c r="B2183" s="15">
        <f>IFERROR(INDEX(Sheet1!L:L,MATCH(ROWS($1:2182),$L:$L,0)),"")</f>
        <v>17</v>
      </c>
      <c r="D2183" s="18" t="str">
        <f>IFERROR(INDEX(Sheet1!F:F,MATCH(ROWS($1:2182),$M:$M,0)),"")</f>
        <v/>
      </c>
      <c r="E2183" t="str">
        <f>IFERROR(INDEX(Sheet1!L:L,MATCH(ROWS($1:2182),$M:$M,0)),"")</f>
        <v/>
      </c>
      <c r="L2183">
        <f>IF(ISNA(MATCH(Sheet1!F2183,{"successful"},0)),"-",MAX(Sheet6!L$1:L2182)+1)</f>
        <v>1064</v>
      </c>
      <c r="M2183" t="str">
        <f>IF(ISNA(MATCH(Sheet1!F2183,{"failed","canceled"},0)),"-",MAX(Sheet6!M$1:M2182)+1)</f>
        <v>-</v>
      </c>
    </row>
    <row r="2184" spans="1:13" ht="16" x14ac:dyDescent="0.2">
      <c r="A2184" s="16" t="str">
        <f>IFERROR(INDEX(Sheet1!F:F,MATCH(ROWS($1:2183),$L:$L,0)),"")</f>
        <v>successful</v>
      </c>
      <c r="B2184" s="15">
        <f>IFERROR(INDEX(Sheet1!L:L,MATCH(ROWS($1:2183),$L:$L,0)),"")</f>
        <v>100</v>
      </c>
      <c r="D2184" s="18" t="str">
        <f>IFERROR(INDEX(Sheet1!F:F,MATCH(ROWS($1:2183),$M:$M,0)),"")</f>
        <v/>
      </c>
      <c r="E2184" t="str">
        <f>IFERROR(INDEX(Sheet1!L:L,MATCH(ROWS($1:2183),$M:$M,0)),"")</f>
        <v/>
      </c>
      <c r="L2184">
        <f>IF(ISNA(MATCH(Sheet1!F2184,{"successful"},0)),"-",MAX(Sheet6!L$1:L2183)+1)</f>
        <v>1065</v>
      </c>
      <c r="M2184" t="str">
        <f>IF(ISNA(MATCH(Sheet1!F2184,{"failed","canceled"},0)),"-",MAX(Sheet6!M$1:M2183)+1)</f>
        <v>-</v>
      </c>
    </row>
    <row r="2185" spans="1:13" ht="16" x14ac:dyDescent="0.2">
      <c r="A2185" s="16" t="str">
        <f>IFERROR(INDEX(Sheet1!F:F,MATCH(ROWS($1:2184),$L:$L,0)),"")</f>
        <v>successful</v>
      </c>
      <c r="B2185" s="15">
        <f>IFERROR(INDEX(Sheet1!L:L,MATCH(ROWS($1:2184),$L:$L,0)),"")</f>
        <v>32</v>
      </c>
      <c r="D2185" s="18" t="str">
        <f>IFERROR(INDEX(Sheet1!F:F,MATCH(ROWS($1:2184),$M:$M,0)),"")</f>
        <v/>
      </c>
      <c r="E2185" t="str">
        <f>IFERROR(INDEX(Sheet1!L:L,MATCH(ROWS($1:2184),$M:$M,0)),"")</f>
        <v/>
      </c>
      <c r="L2185">
        <f>IF(ISNA(MATCH(Sheet1!F2185,{"successful"},0)),"-",MAX(Sheet6!L$1:L2184)+1)</f>
        <v>1066</v>
      </c>
      <c r="M2185" t="str">
        <f>IF(ISNA(MATCH(Sheet1!F2185,{"failed","canceled"},0)),"-",MAX(Sheet6!M$1:M2184)+1)</f>
        <v>-</v>
      </c>
    </row>
    <row r="2186" spans="1:13" ht="16" x14ac:dyDescent="0.2">
      <c r="A2186" s="16" t="str">
        <f>IFERROR(INDEX(Sheet1!F:F,MATCH(ROWS($1:2185),$L:$L,0)),"")</f>
        <v>successful</v>
      </c>
      <c r="B2186" s="15">
        <f>IFERROR(INDEX(Sheet1!L:L,MATCH(ROWS($1:2185),$L:$L,0)),"")</f>
        <v>3</v>
      </c>
      <c r="D2186" s="18" t="str">
        <f>IFERROR(INDEX(Sheet1!F:F,MATCH(ROWS($1:2185),$M:$M,0)),"")</f>
        <v/>
      </c>
      <c r="E2186" t="str">
        <f>IFERROR(INDEX(Sheet1!L:L,MATCH(ROWS($1:2185),$M:$M,0)),"")</f>
        <v/>
      </c>
      <c r="L2186">
        <f>IF(ISNA(MATCH(Sheet1!F2186,{"successful"},0)),"-",MAX(Sheet6!L$1:L2185)+1)</f>
        <v>1067</v>
      </c>
      <c r="M2186" t="str">
        <f>IF(ISNA(MATCH(Sheet1!F2186,{"failed","canceled"},0)),"-",MAX(Sheet6!M$1:M2185)+1)</f>
        <v>-</v>
      </c>
    </row>
    <row r="2187" spans="1:13" ht="16" x14ac:dyDescent="0.2">
      <c r="B2187" s="15"/>
      <c r="D2187" s="18" t="str">
        <f>IFERROR(INDEX(Sheet1!F:F,MATCH(ROWS($1:2186),$M:$M,0)),"")</f>
        <v/>
      </c>
      <c r="E2187" t="str">
        <f>IFERROR(INDEX(Sheet1!L:L,MATCH(ROWS($1:2186),$M:$M,0)),"")</f>
        <v/>
      </c>
      <c r="L2187">
        <f>IF(ISNA(MATCH(Sheet1!F2187,{"successful"},0)),"-",MAX(Sheet6!L$1:L2186)+1)</f>
        <v>1068</v>
      </c>
      <c r="M2187" t="str">
        <f>IF(ISNA(MATCH(Sheet1!F2187,{"failed","canceled"},0)),"-",MAX(Sheet6!M$1:M2186)+1)</f>
        <v>-</v>
      </c>
    </row>
    <row r="2188" spans="1:13" ht="16" x14ac:dyDescent="0.2">
      <c r="B2188" s="15"/>
      <c r="D2188" s="18" t="str">
        <f>IFERROR(INDEX(Sheet1!F:F,MATCH(ROWS($1:2187),$M:$M,0)),"")</f>
        <v/>
      </c>
      <c r="E2188" t="str">
        <f>IFERROR(INDEX(Sheet1!L:L,MATCH(ROWS($1:2187),$M:$M,0)),"")</f>
        <v/>
      </c>
      <c r="L2188">
        <f>IF(ISNA(MATCH(Sheet1!F2188,{"successful"},0)),"-",MAX(Sheet6!L$1:L2187)+1)</f>
        <v>1069</v>
      </c>
      <c r="M2188" t="str">
        <f>IF(ISNA(MATCH(Sheet1!F2188,{"failed","canceled"},0)),"-",MAX(Sheet6!M$1:M2187)+1)</f>
        <v>-</v>
      </c>
    </row>
    <row r="2189" spans="1:13" ht="16" x14ac:dyDescent="0.2">
      <c r="A2189" s="18" t="str">
        <f>IFERROR(INDEX(Sheet1!F:F,MATCH(ROWS($1:2188),$L:$L,0)),"")</f>
        <v/>
      </c>
      <c r="B2189" s="15" t="s">
        <v>8219</v>
      </c>
      <c r="C2189" s="15" t="s">
        <v>8385</v>
      </c>
      <c r="D2189" s="18" t="str">
        <f>IFERROR(INDEX(Sheet1!F:F,MATCH(ROWS($1:2188),$M:$M,0)),"")</f>
        <v/>
      </c>
      <c r="E2189" t="str">
        <f>IFERROR(INDEX(Sheet1!L:L,MATCH(ROWS($1:2188),$M:$M,0)),"")</f>
        <v/>
      </c>
      <c r="L2189">
        <f>IF(ISNA(MATCH(Sheet1!F2189,{"successful"},0)),"-",MAX(Sheet6!L$1:L2188)+1)</f>
        <v>1070</v>
      </c>
      <c r="M2189" t="str">
        <f>IF(ISNA(MATCH(Sheet1!F2189,{"failed","canceled"},0)),"-",MAX(Sheet6!M$1:M2188)+1)</f>
        <v>-</v>
      </c>
    </row>
    <row r="2190" spans="1:13" ht="16" x14ac:dyDescent="0.2">
      <c r="A2190" s="18" t="s">
        <v>8384</v>
      </c>
      <c r="B2190" s="19">
        <f>AVERAGE(B2:B2186)</f>
        <v>194.42517162471395</v>
      </c>
      <c r="C2190" s="15">
        <f>AVERAGE(E2:E1880)</f>
        <v>19.492283129324107</v>
      </c>
      <c r="D2190" s="18" t="str">
        <f>IFERROR(INDEX(Sheet1!F:F,MATCH(ROWS($1:2189),$M:$M,0)),"")</f>
        <v/>
      </c>
      <c r="E2190" t="str">
        <f>IFERROR(INDEX(Sheet1!L:L,MATCH(ROWS($1:2189),$M:$M,0)),"")</f>
        <v/>
      </c>
      <c r="L2190">
        <f>IF(ISNA(MATCH(Sheet1!F2190,{"successful"},0)),"-",MAX(Sheet6!L$1:L2189)+1)</f>
        <v>1071</v>
      </c>
      <c r="M2190" t="str">
        <f>IF(ISNA(MATCH(Sheet1!F2190,{"failed","canceled"},0)),"-",MAX(Sheet6!M$1:M2189)+1)</f>
        <v>-</v>
      </c>
    </row>
    <row r="2191" spans="1:13" ht="16" x14ac:dyDescent="0.2">
      <c r="A2191" s="18" t="s">
        <v>8390</v>
      </c>
      <c r="B2191" s="15">
        <f>MEDIAN(B2:B2186)</f>
        <v>62</v>
      </c>
      <c r="C2191" s="15">
        <f>MEDIAN(E2:E1880)</f>
        <v>3</v>
      </c>
      <c r="D2191" s="18" t="str">
        <f>IFERROR(INDEX(Sheet1!F:F,MATCH(ROWS($1:2190),$M:$M,0)),"")</f>
        <v/>
      </c>
      <c r="E2191" t="str">
        <f>IFERROR(INDEX(Sheet1!L:L,MATCH(ROWS($1:2190),$M:$M,0)),"")</f>
        <v/>
      </c>
      <c r="L2191">
        <f>IF(ISNA(MATCH(Sheet1!F2191,{"successful"},0)),"-",MAX(Sheet6!L$1:L2190)+1)</f>
        <v>1072</v>
      </c>
      <c r="M2191" t="str">
        <f>IF(ISNA(MATCH(Sheet1!F2191,{"failed","canceled"},0)),"-",MAX(Sheet6!M$1:M2190)+1)</f>
        <v>-</v>
      </c>
    </row>
    <row r="2192" spans="1:13" ht="16" x14ac:dyDescent="0.2">
      <c r="A2192" s="18" t="s">
        <v>8386</v>
      </c>
      <c r="B2192" s="15">
        <f>MIN(B2:B2189)</f>
        <v>1</v>
      </c>
      <c r="C2192" s="15">
        <f>MIN(E2:E1880)</f>
        <v>0</v>
      </c>
      <c r="D2192" s="18" t="str">
        <f>IFERROR(INDEX(Sheet1!F:F,MATCH(ROWS($1:2191),$M:$M,0)),"")</f>
        <v/>
      </c>
      <c r="E2192" t="str">
        <f>IFERROR(INDEX(Sheet1!L:L,MATCH(ROWS($1:2191),$M:$M,0)),"")</f>
        <v/>
      </c>
      <c r="L2192">
        <f>IF(ISNA(MATCH(Sheet1!F2192,{"successful"},0)),"-",MAX(Sheet6!L$1:L2191)+1)</f>
        <v>1073</v>
      </c>
      <c r="M2192" t="str">
        <f>IF(ISNA(MATCH(Sheet1!F2192,{"failed","canceled"},0)),"-",MAX(Sheet6!M$1:M2191)+1)</f>
        <v>-</v>
      </c>
    </row>
    <row r="2193" spans="1:13" ht="16" x14ac:dyDescent="0.2">
      <c r="A2193" s="18" t="s">
        <v>8387</v>
      </c>
      <c r="B2193" s="15">
        <f>MAX(B2:B2189)</f>
        <v>26457</v>
      </c>
      <c r="C2193" s="15">
        <f>MAX(E2:E1880)</f>
        <v>1501</v>
      </c>
      <c r="D2193" s="18" t="str">
        <f>IFERROR(INDEX(Sheet1!F:F,MATCH(ROWS($1:2192),$M:$M,0)),"")</f>
        <v/>
      </c>
      <c r="E2193" t="str">
        <f>IFERROR(INDEX(Sheet1!L:L,MATCH(ROWS($1:2192),$M:$M,0)),"")</f>
        <v/>
      </c>
      <c r="L2193">
        <f>IF(ISNA(MATCH(Sheet1!F2193,{"successful"},0)),"-",MAX(Sheet6!L$1:L2192)+1)</f>
        <v>1074</v>
      </c>
      <c r="M2193" t="str">
        <f>IF(ISNA(MATCH(Sheet1!F2193,{"failed","canceled"},0)),"-",MAX(Sheet6!M$1:M2192)+1)</f>
        <v>-</v>
      </c>
    </row>
    <row r="2194" spans="1:13" ht="16" x14ac:dyDescent="0.2">
      <c r="A2194" s="18" t="s">
        <v>8388</v>
      </c>
      <c r="B2194" s="19">
        <f>VAR(B2:B2189)</f>
        <v>713167.37912800396</v>
      </c>
      <c r="C2194" s="20">
        <f>VAR(E2:E1880)</f>
        <v>5246.466260971979</v>
      </c>
      <c r="D2194" s="18" t="str">
        <f>IFERROR(INDEX(Sheet1!F:F,MATCH(ROWS($1:2193),$M:$M,0)),"")</f>
        <v/>
      </c>
      <c r="E2194" t="str">
        <f>IFERROR(INDEX(Sheet1!L:L,MATCH(ROWS($1:2193),$M:$M,0)),"")</f>
        <v/>
      </c>
      <c r="L2194">
        <f>IF(ISNA(MATCH(Sheet1!F2194,{"successful"},0)),"-",MAX(Sheet6!L$1:L2193)+1)</f>
        <v>1075</v>
      </c>
      <c r="M2194" t="str">
        <f>IF(ISNA(MATCH(Sheet1!F2194,{"failed","canceled"},0)),"-",MAX(Sheet6!M$1:M2193)+1)</f>
        <v>-</v>
      </c>
    </row>
    <row r="2195" spans="1:13" ht="16" x14ac:dyDescent="0.2">
      <c r="A2195" s="18" t="s">
        <v>8389</v>
      </c>
      <c r="B2195" s="19">
        <f>STDEV(B2:B2189)</f>
        <v>844.49237955591047</v>
      </c>
      <c r="C2195" s="19">
        <f>STDEV(E2:E1880)</f>
        <v>72.432494510212607</v>
      </c>
      <c r="D2195" s="18" t="str">
        <f>IFERROR(INDEX(Sheet1!F:F,MATCH(ROWS($1:2194),$M:$M,0)),"")</f>
        <v/>
      </c>
      <c r="E2195" t="str">
        <f>IFERROR(INDEX(Sheet1!L:L,MATCH(ROWS($1:2194),$M:$M,0)),"")</f>
        <v/>
      </c>
      <c r="L2195">
        <f>IF(ISNA(MATCH(Sheet1!F2195,{"successful"},0)),"-",MAX(Sheet6!L$1:L2194)+1)</f>
        <v>1076</v>
      </c>
      <c r="M2195" t="str">
        <f>IF(ISNA(MATCH(Sheet1!F2195,{"failed","canceled"},0)),"-",MAX(Sheet6!M$1:M2194)+1)</f>
        <v>-</v>
      </c>
    </row>
    <row r="2196" spans="1:13" ht="16" x14ac:dyDescent="0.2">
      <c r="A2196" s="18" t="str">
        <f>IFERROR(INDEX(Sheet1!F:F,MATCH(ROWS($1:2195),$L:$L,0)),"")</f>
        <v/>
      </c>
      <c r="B2196" s="15" t="str">
        <f>IFERROR(INDEX(Sheet1!L:L,MATCH(ROWS($1:2195),$L:$L,0)),"")</f>
        <v/>
      </c>
      <c r="D2196" s="18" t="str">
        <f>IFERROR(INDEX(Sheet1!F:F,MATCH(ROWS($1:2195),$M:$M,0)),"")</f>
        <v/>
      </c>
      <c r="E2196" t="str">
        <f>IFERROR(INDEX(Sheet1!L:L,MATCH(ROWS($1:2195),$M:$M,0)),"")</f>
        <v/>
      </c>
      <c r="L2196">
        <f>IF(ISNA(MATCH(Sheet1!F2196,{"successful"},0)),"-",MAX(Sheet6!L$1:L2195)+1)</f>
        <v>1077</v>
      </c>
      <c r="M2196" t="str">
        <f>IF(ISNA(MATCH(Sheet1!F2196,{"failed","canceled"},0)),"-",MAX(Sheet6!M$1:M2195)+1)</f>
        <v>-</v>
      </c>
    </row>
    <row r="2197" spans="1:13" ht="16" x14ac:dyDescent="0.2">
      <c r="A2197" s="18" t="str">
        <f>IFERROR(INDEX(Sheet1!F:F,MATCH(ROWS($1:2196),$L:$L,0)),"")</f>
        <v/>
      </c>
      <c r="B2197" s="15" t="str">
        <f>IFERROR(INDEX(Sheet1!L:L,MATCH(ROWS($1:2196),$L:$L,0)),"")</f>
        <v/>
      </c>
      <c r="D2197" s="18" t="str">
        <f>IFERROR(INDEX(Sheet1!F:F,MATCH(ROWS($1:2196),$M:$M,0)),"")</f>
        <v/>
      </c>
      <c r="E2197" t="str">
        <f>IFERROR(INDEX(Sheet1!L:L,MATCH(ROWS($1:2196),$M:$M,0)),"")</f>
        <v/>
      </c>
      <c r="L2197">
        <f>IF(ISNA(MATCH(Sheet1!F2197,{"successful"},0)),"-",MAX(Sheet6!L$1:L2196)+1)</f>
        <v>1078</v>
      </c>
      <c r="M2197" t="str">
        <f>IF(ISNA(MATCH(Sheet1!F2197,{"failed","canceled"},0)),"-",MAX(Sheet6!M$1:M2196)+1)</f>
        <v>-</v>
      </c>
    </row>
    <row r="2198" spans="1:13" ht="16" x14ac:dyDescent="0.2">
      <c r="A2198" s="18" t="str">
        <f>IFERROR(INDEX(Sheet1!F:F,MATCH(ROWS($1:2197),$L:$L,0)),"")</f>
        <v/>
      </c>
      <c r="B2198" s="15" t="str">
        <f>IFERROR(INDEX(Sheet1!L:L,MATCH(ROWS($1:2197),$L:$L,0)),"")</f>
        <v/>
      </c>
      <c r="D2198" s="18" t="str">
        <f>IFERROR(INDEX(Sheet1!F:F,MATCH(ROWS($1:2197),$M:$M,0)),"")</f>
        <v/>
      </c>
      <c r="E2198" t="str">
        <f>IFERROR(INDEX(Sheet1!L:L,MATCH(ROWS($1:2197),$M:$M,0)),"")</f>
        <v/>
      </c>
      <c r="L2198">
        <f>IF(ISNA(MATCH(Sheet1!F2198,{"successful"},0)),"-",MAX(Sheet6!L$1:L2197)+1)</f>
        <v>1079</v>
      </c>
      <c r="M2198" t="str">
        <f>IF(ISNA(MATCH(Sheet1!F2198,{"failed","canceled"},0)),"-",MAX(Sheet6!M$1:M2197)+1)</f>
        <v>-</v>
      </c>
    </row>
    <row r="2199" spans="1:13" ht="16" x14ac:dyDescent="0.2">
      <c r="A2199" s="18" t="str">
        <f>IFERROR(INDEX(Sheet1!F:F,MATCH(ROWS($1:2198),$L:$L,0)),"")</f>
        <v/>
      </c>
      <c r="B2199" s="15" t="str">
        <f>IFERROR(INDEX(Sheet1!L:L,MATCH(ROWS($1:2198),$L:$L,0)),"")</f>
        <v/>
      </c>
      <c r="D2199" s="18" t="str">
        <f>IFERROR(INDEX(Sheet1!F:F,MATCH(ROWS($1:2198),$M:$M,0)),"")</f>
        <v/>
      </c>
      <c r="E2199" t="str">
        <f>IFERROR(INDEX(Sheet1!L:L,MATCH(ROWS($1:2198),$M:$M,0)),"")</f>
        <v/>
      </c>
      <c r="L2199">
        <f>IF(ISNA(MATCH(Sheet1!F2199,{"successful"},0)),"-",MAX(Sheet6!L$1:L2198)+1)</f>
        <v>1080</v>
      </c>
      <c r="M2199" t="str">
        <f>IF(ISNA(MATCH(Sheet1!F2199,{"failed","canceled"},0)),"-",MAX(Sheet6!M$1:M2198)+1)</f>
        <v>-</v>
      </c>
    </row>
    <row r="2200" spans="1:13" ht="16" x14ac:dyDescent="0.2">
      <c r="A2200" s="18" t="str">
        <f>IFERROR(INDEX(Sheet1!F:F,MATCH(ROWS($1:2199),$L:$L,0)),"")</f>
        <v/>
      </c>
      <c r="B2200" s="15" t="str">
        <f>IFERROR(INDEX(Sheet1!L:L,MATCH(ROWS($1:2199),$L:$L,0)),"")</f>
        <v/>
      </c>
      <c r="D2200" s="18" t="str">
        <f>IFERROR(INDEX(Sheet1!F:F,MATCH(ROWS($1:2199),$M:$M,0)),"")</f>
        <v/>
      </c>
      <c r="E2200" t="str">
        <f>IFERROR(INDEX(Sheet1!L:L,MATCH(ROWS($1:2199),$M:$M,0)),"")</f>
        <v/>
      </c>
      <c r="L2200">
        <f>IF(ISNA(MATCH(Sheet1!F2200,{"successful"},0)),"-",MAX(Sheet6!L$1:L2199)+1)</f>
        <v>1081</v>
      </c>
      <c r="M2200" t="str">
        <f>IF(ISNA(MATCH(Sheet1!F2200,{"failed","canceled"},0)),"-",MAX(Sheet6!M$1:M2199)+1)</f>
        <v>-</v>
      </c>
    </row>
    <row r="2201" spans="1:13" ht="16" x14ac:dyDescent="0.2">
      <c r="A2201" s="18" t="str">
        <f>IFERROR(INDEX(Sheet1!F:F,MATCH(ROWS($1:2200),$L:$L,0)),"")</f>
        <v/>
      </c>
      <c r="B2201" s="15" t="str">
        <f>IFERROR(INDEX(Sheet1!L:L,MATCH(ROWS($1:2200),$L:$L,0)),"")</f>
        <v/>
      </c>
      <c r="D2201" s="18" t="str">
        <f>IFERROR(INDEX(Sheet1!F:F,MATCH(ROWS($1:2200),$M:$M,0)),"")</f>
        <v/>
      </c>
      <c r="E2201" t="str">
        <f>IFERROR(INDEX(Sheet1!L:L,MATCH(ROWS($1:2200),$M:$M,0)),"")</f>
        <v/>
      </c>
      <c r="L2201">
        <f>IF(ISNA(MATCH(Sheet1!F2201,{"successful"},0)),"-",MAX(Sheet6!L$1:L2200)+1)</f>
        <v>1082</v>
      </c>
      <c r="M2201" t="str">
        <f>IF(ISNA(MATCH(Sheet1!F2201,{"failed","canceled"},0)),"-",MAX(Sheet6!M$1:M2200)+1)</f>
        <v>-</v>
      </c>
    </row>
    <row r="2202" spans="1:13" ht="16" x14ac:dyDescent="0.2">
      <c r="A2202" s="18" t="str">
        <f>IFERROR(INDEX(Sheet1!F:F,MATCH(ROWS($1:2201),$L:$L,0)),"")</f>
        <v/>
      </c>
      <c r="B2202" s="15" t="str">
        <f>IFERROR(INDEX(Sheet1!L:L,MATCH(ROWS($1:2201),$L:$L,0)),"")</f>
        <v/>
      </c>
      <c r="D2202" s="18" t="str">
        <f>IFERROR(INDEX(Sheet1!F:F,MATCH(ROWS($1:2201),$M:$M,0)),"")</f>
        <v/>
      </c>
      <c r="E2202" t="str">
        <f>IFERROR(INDEX(Sheet1!L:L,MATCH(ROWS($1:2201),$M:$M,0)),"")</f>
        <v/>
      </c>
      <c r="L2202">
        <f>IF(ISNA(MATCH(Sheet1!F2202,{"successful"},0)),"-",MAX(Sheet6!L$1:L2201)+1)</f>
        <v>1083</v>
      </c>
      <c r="M2202" t="str">
        <f>IF(ISNA(MATCH(Sheet1!F2202,{"failed","canceled"},0)),"-",MAX(Sheet6!M$1:M2201)+1)</f>
        <v>-</v>
      </c>
    </row>
    <row r="2203" spans="1:13" ht="16" x14ac:dyDescent="0.2">
      <c r="A2203" s="18" t="str">
        <f>IFERROR(INDEX(Sheet1!F:F,MATCH(ROWS($1:2202),$L:$L,0)),"")</f>
        <v/>
      </c>
      <c r="B2203" s="15" t="str">
        <f>IFERROR(INDEX(Sheet1!L:L,MATCH(ROWS($1:2202),$L:$L,0)),"")</f>
        <v/>
      </c>
      <c r="D2203" s="18" t="str">
        <f>IFERROR(INDEX(Sheet1!F:F,MATCH(ROWS($1:2202),$M:$M,0)),"")</f>
        <v/>
      </c>
      <c r="E2203" t="str">
        <f>IFERROR(INDEX(Sheet1!L:L,MATCH(ROWS($1:2202),$M:$M,0)),"")</f>
        <v/>
      </c>
      <c r="L2203">
        <f>IF(ISNA(MATCH(Sheet1!F2203,{"successful"},0)),"-",MAX(Sheet6!L$1:L2202)+1)</f>
        <v>1084</v>
      </c>
      <c r="M2203" t="str">
        <f>IF(ISNA(MATCH(Sheet1!F2203,{"failed","canceled"},0)),"-",MAX(Sheet6!M$1:M2202)+1)</f>
        <v>-</v>
      </c>
    </row>
    <row r="2204" spans="1:13" ht="16" x14ac:dyDescent="0.2">
      <c r="A2204" s="18" t="str">
        <f>IFERROR(INDEX(Sheet1!F:F,MATCH(ROWS($1:2203),$L:$L,0)),"")</f>
        <v/>
      </c>
      <c r="B2204" s="15" t="str">
        <f>IFERROR(INDEX(Sheet1!L:L,MATCH(ROWS($1:2203),$L:$L,0)),"")</f>
        <v/>
      </c>
      <c r="D2204" s="18" t="str">
        <f>IFERROR(INDEX(Sheet1!F:F,MATCH(ROWS($1:2203),$M:$M,0)),"")</f>
        <v/>
      </c>
      <c r="E2204" t="str">
        <f>IFERROR(INDEX(Sheet1!L:L,MATCH(ROWS($1:2203),$M:$M,0)),"")</f>
        <v/>
      </c>
      <c r="L2204">
        <f>IF(ISNA(MATCH(Sheet1!F2204,{"successful"},0)),"-",MAX(Sheet6!L$1:L2203)+1)</f>
        <v>1085</v>
      </c>
      <c r="M2204" t="str">
        <f>IF(ISNA(MATCH(Sheet1!F2204,{"failed","canceled"},0)),"-",MAX(Sheet6!M$1:M2203)+1)</f>
        <v>-</v>
      </c>
    </row>
    <row r="2205" spans="1:13" ht="16" x14ac:dyDescent="0.2">
      <c r="A2205" s="18" t="str">
        <f>IFERROR(INDEX(Sheet1!F:F,MATCH(ROWS($1:2204),$L:$L,0)),"")</f>
        <v/>
      </c>
      <c r="B2205" s="15" t="str">
        <f>IFERROR(INDEX(Sheet1!L:L,MATCH(ROWS($1:2204),$L:$L,0)),"")</f>
        <v/>
      </c>
      <c r="D2205" s="18" t="str">
        <f>IFERROR(INDEX(Sheet1!F:F,MATCH(ROWS($1:2204),$M:$M,0)),"")</f>
        <v/>
      </c>
      <c r="E2205" t="str">
        <f>IFERROR(INDEX(Sheet1!L:L,MATCH(ROWS($1:2204),$M:$M,0)),"")</f>
        <v/>
      </c>
      <c r="L2205">
        <f>IF(ISNA(MATCH(Sheet1!F2205,{"successful"},0)),"-",MAX(Sheet6!L$1:L2204)+1)</f>
        <v>1086</v>
      </c>
      <c r="M2205" t="str">
        <f>IF(ISNA(MATCH(Sheet1!F2205,{"failed","canceled"},0)),"-",MAX(Sheet6!M$1:M2204)+1)</f>
        <v>-</v>
      </c>
    </row>
    <row r="2206" spans="1:13" ht="16" x14ac:dyDescent="0.2">
      <c r="A2206" s="18" t="str">
        <f>IFERROR(INDEX(Sheet1!F:F,MATCH(ROWS($1:2205),$L:$L,0)),"")</f>
        <v/>
      </c>
      <c r="B2206" s="15" t="str">
        <f>IFERROR(INDEX(Sheet1!L:L,MATCH(ROWS($1:2205),$L:$L,0)),"")</f>
        <v/>
      </c>
      <c r="D2206" s="18" t="str">
        <f>IFERROR(INDEX(Sheet1!F:F,MATCH(ROWS($1:2205),$M:$M,0)),"")</f>
        <v/>
      </c>
      <c r="E2206" t="str">
        <f>IFERROR(INDEX(Sheet1!L:L,MATCH(ROWS($1:2205),$M:$M,0)),"")</f>
        <v/>
      </c>
      <c r="L2206">
        <f>IF(ISNA(MATCH(Sheet1!F2206,{"successful"},0)),"-",MAX(Sheet6!L$1:L2205)+1)</f>
        <v>1087</v>
      </c>
      <c r="M2206" t="str">
        <f>IF(ISNA(MATCH(Sheet1!F2206,{"failed","canceled"},0)),"-",MAX(Sheet6!M$1:M2205)+1)</f>
        <v>-</v>
      </c>
    </row>
    <row r="2207" spans="1:13" ht="16" x14ac:dyDescent="0.2">
      <c r="A2207" s="18" t="str">
        <f>IFERROR(INDEX(Sheet1!F:F,MATCH(ROWS($1:2206),$L:$L,0)),"")</f>
        <v/>
      </c>
      <c r="B2207" s="15" t="str">
        <f>IFERROR(INDEX(Sheet1!L:L,MATCH(ROWS($1:2206),$L:$L,0)),"")</f>
        <v/>
      </c>
      <c r="D2207" s="18" t="str">
        <f>IFERROR(INDEX(Sheet1!F:F,MATCH(ROWS($1:2206),$M:$M,0)),"")</f>
        <v/>
      </c>
      <c r="E2207" t="str">
        <f>IFERROR(INDEX(Sheet1!L:L,MATCH(ROWS($1:2206),$M:$M,0)),"")</f>
        <v/>
      </c>
      <c r="L2207">
        <f>IF(ISNA(MATCH(Sheet1!F2207,{"successful"},0)),"-",MAX(Sheet6!L$1:L2206)+1)</f>
        <v>1088</v>
      </c>
      <c r="M2207" t="str">
        <f>IF(ISNA(MATCH(Sheet1!F2207,{"failed","canceled"},0)),"-",MAX(Sheet6!M$1:M2206)+1)</f>
        <v>-</v>
      </c>
    </row>
    <row r="2208" spans="1:13" ht="16" x14ac:dyDescent="0.2">
      <c r="A2208" s="18" t="str">
        <f>IFERROR(INDEX(Sheet1!F:F,MATCH(ROWS($1:2207),$L:$L,0)),"")</f>
        <v/>
      </c>
      <c r="B2208" s="15" t="str">
        <f>IFERROR(INDEX(Sheet1!L:L,MATCH(ROWS($1:2207),$L:$L,0)),"")</f>
        <v/>
      </c>
      <c r="D2208" s="18" t="str">
        <f>IFERROR(INDEX(Sheet1!F:F,MATCH(ROWS($1:2207),$M:$M,0)),"")</f>
        <v/>
      </c>
      <c r="E2208" t="str">
        <f>IFERROR(INDEX(Sheet1!L:L,MATCH(ROWS($1:2207),$M:$M,0)),"")</f>
        <v/>
      </c>
      <c r="L2208">
        <f>IF(ISNA(MATCH(Sheet1!F2208,{"successful"},0)),"-",MAX(Sheet6!L$1:L2207)+1)</f>
        <v>1089</v>
      </c>
      <c r="M2208" t="str">
        <f>IF(ISNA(MATCH(Sheet1!F2208,{"failed","canceled"},0)),"-",MAX(Sheet6!M$1:M2207)+1)</f>
        <v>-</v>
      </c>
    </row>
    <row r="2209" spans="1:13" ht="16" x14ac:dyDescent="0.2">
      <c r="A2209" s="18" t="str">
        <f>IFERROR(INDEX(Sheet1!F:F,MATCH(ROWS($1:2208),$L:$L,0)),"")</f>
        <v/>
      </c>
      <c r="B2209" s="15" t="str">
        <f>IFERROR(INDEX(Sheet1!L:L,MATCH(ROWS($1:2208),$L:$L,0)),"")</f>
        <v/>
      </c>
      <c r="D2209" s="18" t="str">
        <f>IFERROR(INDEX(Sheet1!F:F,MATCH(ROWS($1:2208),$M:$M,0)),"")</f>
        <v/>
      </c>
      <c r="E2209" t="str">
        <f>IFERROR(INDEX(Sheet1!L:L,MATCH(ROWS($1:2208),$M:$M,0)),"")</f>
        <v/>
      </c>
      <c r="L2209">
        <f>IF(ISNA(MATCH(Sheet1!F2209,{"successful"},0)),"-",MAX(Sheet6!L$1:L2208)+1)</f>
        <v>1090</v>
      </c>
      <c r="M2209" t="str">
        <f>IF(ISNA(MATCH(Sheet1!F2209,{"failed","canceled"},0)),"-",MAX(Sheet6!M$1:M2208)+1)</f>
        <v>-</v>
      </c>
    </row>
    <row r="2210" spans="1:13" ht="16" x14ac:dyDescent="0.2">
      <c r="A2210" s="18" t="str">
        <f>IFERROR(INDEX(Sheet1!F:F,MATCH(ROWS($1:2209),$L:$L,0)),"")</f>
        <v/>
      </c>
      <c r="B2210" s="15" t="str">
        <f>IFERROR(INDEX(Sheet1!L:L,MATCH(ROWS($1:2209),$L:$L,0)),"")</f>
        <v/>
      </c>
      <c r="D2210" s="18" t="str">
        <f>IFERROR(INDEX(Sheet1!F:F,MATCH(ROWS($1:2209),$M:$M,0)),"")</f>
        <v/>
      </c>
      <c r="E2210" t="str">
        <f>IFERROR(INDEX(Sheet1!L:L,MATCH(ROWS($1:2209),$M:$M,0)),"")</f>
        <v/>
      </c>
      <c r="L2210">
        <f>IF(ISNA(MATCH(Sheet1!F2210,{"successful"},0)),"-",MAX(Sheet6!L$1:L2209)+1)</f>
        <v>1091</v>
      </c>
      <c r="M2210" t="str">
        <f>IF(ISNA(MATCH(Sheet1!F2210,{"failed","canceled"},0)),"-",MAX(Sheet6!M$1:M2209)+1)</f>
        <v>-</v>
      </c>
    </row>
    <row r="2211" spans="1:13" ht="16" x14ac:dyDescent="0.2">
      <c r="A2211" s="18" t="str">
        <f>IFERROR(INDEX(Sheet1!F:F,MATCH(ROWS($1:2210),$L:$L,0)),"")</f>
        <v/>
      </c>
      <c r="B2211" s="15" t="str">
        <f>IFERROR(INDEX(Sheet1!L:L,MATCH(ROWS($1:2210),$L:$L,0)),"")</f>
        <v/>
      </c>
      <c r="D2211" s="18" t="str">
        <f>IFERROR(INDEX(Sheet1!F:F,MATCH(ROWS($1:2210),$M:$M,0)),"")</f>
        <v/>
      </c>
      <c r="E2211" t="str">
        <f>IFERROR(INDEX(Sheet1!L:L,MATCH(ROWS($1:2210),$M:$M,0)),"")</f>
        <v/>
      </c>
      <c r="L2211">
        <f>IF(ISNA(MATCH(Sheet1!F2211,{"successful"},0)),"-",MAX(Sheet6!L$1:L2210)+1)</f>
        <v>1092</v>
      </c>
      <c r="M2211" t="str">
        <f>IF(ISNA(MATCH(Sheet1!F2211,{"failed","canceled"},0)),"-",MAX(Sheet6!M$1:M2210)+1)</f>
        <v>-</v>
      </c>
    </row>
    <row r="2212" spans="1:13" ht="16" x14ac:dyDescent="0.2">
      <c r="A2212" s="18" t="str">
        <f>IFERROR(INDEX(Sheet1!F:F,MATCH(ROWS($1:2211),$L:$L,0)),"")</f>
        <v/>
      </c>
      <c r="B2212" s="15" t="str">
        <f>IFERROR(INDEX(Sheet1!L:L,MATCH(ROWS($1:2211),$L:$L,0)),"")</f>
        <v/>
      </c>
      <c r="D2212" s="18" t="str">
        <f>IFERROR(INDEX(Sheet1!F:F,MATCH(ROWS($1:2211),$M:$M,0)),"")</f>
        <v/>
      </c>
      <c r="E2212" t="str">
        <f>IFERROR(INDEX(Sheet1!L:L,MATCH(ROWS($1:2211),$M:$M,0)),"")</f>
        <v/>
      </c>
      <c r="L2212">
        <f>IF(ISNA(MATCH(Sheet1!F2212,{"successful"},0)),"-",MAX(Sheet6!L$1:L2211)+1)</f>
        <v>1093</v>
      </c>
      <c r="M2212" t="str">
        <f>IF(ISNA(MATCH(Sheet1!F2212,{"failed","canceled"},0)),"-",MAX(Sheet6!M$1:M2211)+1)</f>
        <v>-</v>
      </c>
    </row>
    <row r="2213" spans="1:13" ht="16" x14ac:dyDescent="0.2">
      <c r="A2213" s="18" t="str">
        <f>IFERROR(INDEX(Sheet1!F:F,MATCH(ROWS($1:2212),$L:$L,0)),"")</f>
        <v/>
      </c>
      <c r="B2213" s="15" t="str">
        <f>IFERROR(INDEX(Sheet1!L:L,MATCH(ROWS($1:2212),$L:$L,0)),"")</f>
        <v/>
      </c>
      <c r="D2213" s="18" t="str">
        <f>IFERROR(INDEX(Sheet1!F:F,MATCH(ROWS($1:2212),$M:$M,0)),"")</f>
        <v/>
      </c>
      <c r="E2213" t="str">
        <f>IFERROR(INDEX(Sheet1!L:L,MATCH(ROWS($1:2212),$M:$M,0)),"")</f>
        <v/>
      </c>
      <c r="L2213">
        <f>IF(ISNA(MATCH(Sheet1!F2213,{"successful"},0)),"-",MAX(Sheet6!L$1:L2212)+1)</f>
        <v>1094</v>
      </c>
      <c r="M2213" t="str">
        <f>IF(ISNA(MATCH(Sheet1!F2213,{"failed","canceled"},0)),"-",MAX(Sheet6!M$1:M2212)+1)</f>
        <v>-</v>
      </c>
    </row>
    <row r="2214" spans="1:13" ht="16" x14ac:dyDescent="0.2">
      <c r="A2214" s="18" t="str">
        <f>IFERROR(INDEX(Sheet1!F:F,MATCH(ROWS($1:2213),$L:$L,0)),"")</f>
        <v/>
      </c>
      <c r="B2214" s="15" t="str">
        <f>IFERROR(INDEX(Sheet1!L:L,MATCH(ROWS($1:2213),$L:$L,0)),"")</f>
        <v/>
      </c>
      <c r="D2214" s="18" t="str">
        <f>IFERROR(INDEX(Sheet1!F:F,MATCH(ROWS($1:2213),$M:$M,0)),"")</f>
        <v/>
      </c>
      <c r="E2214" t="str">
        <f>IFERROR(INDEX(Sheet1!L:L,MATCH(ROWS($1:2213),$M:$M,0)),"")</f>
        <v/>
      </c>
      <c r="L2214">
        <f>IF(ISNA(MATCH(Sheet1!F2214,{"successful"},0)),"-",MAX(Sheet6!L$1:L2213)+1)</f>
        <v>1095</v>
      </c>
      <c r="M2214" t="str">
        <f>IF(ISNA(MATCH(Sheet1!F2214,{"failed","canceled"},0)),"-",MAX(Sheet6!M$1:M2213)+1)</f>
        <v>-</v>
      </c>
    </row>
    <row r="2215" spans="1:13" ht="16" x14ac:dyDescent="0.2">
      <c r="A2215" s="18" t="str">
        <f>IFERROR(INDEX(Sheet1!F:F,MATCH(ROWS($1:2214),$L:$L,0)),"")</f>
        <v/>
      </c>
      <c r="B2215" s="15" t="str">
        <f>IFERROR(INDEX(Sheet1!L:L,MATCH(ROWS($1:2214),$L:$L,0)),"")</f>
        <v/>
      </c>
      <c r="D2215" s="18" t="str">
        <f>IFERROR(INDEX(Sheet1!F:F,MATCH(ROWS($1:2214),$M:$M,0)),"")</f>
        <v/>
      </c>
      <c r="E2215" t="str">
        <f>IFERROR(INDEX(Sheet1!L:L,MATCH(ROWS($1:2214),$M:$M,0)),"")</f>
        <v/>
      </c>
      <c r="L2215">
        <f>IF(ISNA(MATCH(Sheet1!F2215,{"successful"},0)),"-",MAX(Sheet6!L$1:L2214)+1)</f>
        <v>1096</v>
      </c>
      <c r="M2215" t="str">
        <f>IF(ISNA(MATCH(Sheet1!F2215,{"failed","canceled"},0)),"-",MAX(Sheet6!M$1:M2214)+1)</f>
        <v>-</v>
      </c>
    </row>
    <row r="2216" spans="1:13" ht="16" x14ac:dyDescent="0.2">
      <c r="A2216" s="18" t="str">
        <f>IFERROR(INDEX(Sheet1!F:F,MATCH(ROWS($1:2215),$L:$L,0)),"")</f>
        <v/>
      </c>
      <c r="B2216" s="15" t="str">
        <f>IFERROR(INDEX(Sheet1!L:L,MATCH(ROWS($1:2215),$L:$L,0)),"")</f>
        <v/>
      </c>
      <c r="D2216" s="18" t="str">
        <f>IFERROR(INDEX(Sheet1!F:F,MATCH(ROWS($1:2215),$M:$M,0)),"")</f>
        <v/>
      </c>
      <c r="E2216" t="str">
        <f>IFERROR(INDEX(Sheet1!L:L,MATCH(ROWS($1:2215),$M:$M,0)),"")</f>
        <v/>
      </c>
      <c r="L2216">
        <f>IF(ISNA(MATCH(Sheet1!F2216,{"successful"},0)),"-",MAX(Sheet6!L$1:L2215)+1)</f>
        <v>1097</v>
      </c>
      <c r="M2216" t="str">
        <f>IF(ISNA(MATCH(Sheet1!F2216,{"failed","canceled"},0)),"-",MAX(Sheet6!M$1:M2215)+1)</f>
        <v>-</v>
      </c>
    </row>
    <row r="2217" spans="1:13" ht="16" x14ac:dyDescent="0.2">
      <c r="A2217" s="18" t="str">
        <f>IFERROR(INDEX(Sheet1!F:F,MATCH(ROWS($1:2216),$L:$L,0)),"")</f>
        <v/>
      </c>
      <c r="B2217" s="15" t="str">
        <f>IFERROR(INDEX(Sheet1!L:L,MATCH(ROWS($1:2216),$L:$L,0)),"")</f>
        <v/>
      </c>
      <c r="D2217" s="18" t="str">
        <f>IFERROR(INDEX(Sheet1!F:F,MATCH(ROWS($1:2216),$M:$M,0)),"")</f>
        <v/>
      </c>
      <c r="E2217" t="str">
        <f>IFERROR(INDEX(Sheet1!L:L,MATCH(ROWS($1:2216),$M:$M,0)),"")</f>
        <v/>
      </c>
      <c r="L2217">
        <f>IF(ISNA(MATCH(Sheet1!F2217,{"successful"},0)),"-",MAX(Sheet6!L$1:L2216)+1)</f>
        <v>1098</v>
      </c>
      <c r="M2217" t="str">
        <f>IF(ISNA(MATCH(Sheet1!F2217,{"failed","canceled"},0)),"-",MAX(Sheet6!M$1:M2216)+1)</f>
        <v>-</v>
      </c>
    </row>
    <row r="2218" spans="1:13" ht="16" x14ac:dyDescent="0.2">
      <c r="A2218" s="18" t="str">
        <f>IFERROR(INDEX(Sheet1!F:F,MATCH(ROWS($1:2217),$L:$L,0)),"")</f>
        <v/>
      </c>
      <c r="B2218" s="15" t="str">
        <f>IFERROR(INDEX(Sheet1!L:L,MATCH(ROWS($1:2217),$L:$L,0)),"")</f>
        <v/>
      </c>
      <c r="D2218" s="18" t="str">
        <f>IFERROR(INDEX(Sheet1!F:F,MATCH(ROWS($1:2217),$M:$M,0)),"")</f>
        <v/>
      </c>
      <c r="E2218" t="str">
        <f>IFERROR(INDEX(Sheet1!L:L,MATCH(ROWS($1:2217),$M:$M,0)),"")</f>
        <v/>
      </c>
      <c r="L2218">
        <f>IF(ISNA(MATCH(Sheet1!F2218,{"successful"},0)),"-",MAX(Sheet6!L$1:L2217)+1)</f>
        <v>1099</v>
      </c>
      <c r="M2218" t="str">
        <f>IF(ISNA(MATCH(Sheet1!F2218,{"failed","canceled"},0)),"-",MAX(Sheet6!M$1:M2217)+1)</f>
        <v>-</v>
      </c>
    </row>
    <row r="2219" spans="1:13" ht="16" x14ac:dyDescent="0.2">
      <c r="A2219" s="18" t="str">
        <f>IFERROR(INDEX(Sheet1!F:F,MATCH(ROWS($1:2218),$L:$L,0)),"")</f>
        <v/>
      </c>
      <c r="B2219" s="15" t="str">
        <f>IFERROR(INDEX(Sheet1!L:L,MATCH(ROWS($1:2218),$L:$L,0)),"")</f>
        <v/>
      </c>
      <c r="D2219" s="18" t="str">
        <f>IFERROR(INDEX(Sheet1!F:F,MATCH(ROWS($1:2218),$M:$M,0)),"")</f>
        <v/>
      </c>
      <c r="E2219" t="str">
        <f>IFERROR(INDEX(Sheet1!L:L,MATCH(ROWS($1:2218),$M:$M,0)),"")</f>
        <v/>
      </c>
      <c r="L2219">
        <f>IF(ISNA(MATCH(Sheet1!F2219,{"successful"},0)),"-",MAX(Sheet6!L$1:L2218)+1)</f>
        <v>1100</v>
      </c>
      <c r="M2219" t="str">
        <f>IF(ISNA(MATCH(Sheet1!F2219,{"failed","canceled"},0)),"-",MAX(Sheet6!M$1:M2218)+1)</f>
        <v>-</v>
      </c>
    </row>
    <row r="2220" spans="1:13" ht="16" x14ac:dyDescent="0.2">
      <c r="A2220" s="18" t="str">
        <f>IFERROR(INDEX(Sheet1!F:F,MATCH(ROWS($1:2219),$L:$L,0)),"")</f>
        <v/>
      </c>
      <c r="B2220" s="15" t="str">
        <f>IFERROR(INDEX(Sheet1!L:L,MATCH(ROWS($1:2219),$L:$L,0)),"")</f>
        <v/>
      </c>
      <c r="D2220" s="18" t="str">
        <f>IFERROR(INDEX(Sheet1!F:F,MATCH(ROWS($1:2219),$M:$M,0)),"")</f>
        <v/>
      </c>
      <c r="E2220" t="str">
        <f>IFERROR(INDEX(Sheet1!L:L,MATCH(ROWS($1:2219),$M:$M,0)),"")</f>
        <v/>
      </c>
      <c r="L2220">
        <f>IF(ISNA(MATCH(Sheet1!F2220,{"successful"},0)),"-",MAX(Sheet6!L$1:L2219)+1)</f>
        <v>1101</v>
      </c>
      <c r="M2220" t="str">
        <f>IF(ISNA(MATCH(Sheet1!F2220,{"failed","canceled"},0)),"-",MAX(Sheet6!M$1:M2219)+1)</f>
        <v>-</v>
      </c>
    </row>
    <row r="2221" spans="1:13" ht="16" x14ac:dyDescent="0.2">
      <c r="A2221" s="18" t="str">
        <f>IFERROR(INDEX(Sheet1!F:F,MATCH(ROWS($1:2220),$L:$L,0)),"")</f>
        <v/>
      </c>
      <c r="B2221" s="15" t="str">
        <f>IFERROR(INDEX(Sheet1!L:L,MATCH(ROWS($1:2220),$L:$L,0)),"")</f>
        <v/>
      </c>
      <c r="D2221" s="18" t="str">
        <f>IFERROR(INDEX(Sheet1!F:F,MATCH(ROWS($1:2220),$M:$M,0)),"")</f>
        <v/>
      </c>
      <c r="E2221" t="str">
        <f>IFERROR(INDEX(Sheet1!L:L,MATCH(ROWS($1:2220),$M:$M,0)),"")</f>
        <v/>
      </c>
      <c r="L2221">
        <f>IF(ISNA(MATCH(Sheet1!F2221,{"successful"},0)),"-",MAX(Sheet6!L$1:L2220)+1)</f>
        <v>1102</v>
      </c>
      <c r="M2221" t="str">
        <f>IF(ISNA(MATCH(Sheet1!F2221,{"failed","canceled"},0)),"-",MAX(Sheet6!M$1:M2220)+1)</f>
        <v>-</v>
      </c>
    </row>
    <row r="2222" spans="1:13" ht="16" x14ac:dyDescent="0.2">
      <c r="A2222" s="18" t="str">
        <f>IFERROR(INDEX(Sheet1!F:F,MATCH(ROWS($1:2221),$L:$L,0)),"")</f>
        <v/>
      </c>
      <c r="B2222" s="15" t="str">
        <f>IFERROR(INDEX(Sheet1!L:L,MATCH(ROWS($1:2221),$L:$L,0)),"")</f>
        <v/>
      </c>
      <c r="D2222" s="18" t="str">
        <f>IFERROR(INDEX(Sheet1!F:F,MATCH(ROWS($1:2221),$M:$M,0)),"")</f>
        <v/>
      </c>
      <c r="E2222" t="str">
        <f>IFERROR(INDEX(Sheet1!L:L,MATCH(ROWS($1:2221),$M:$M,0)),"")</f>
        <v/>
      </c>
      <c r="L2222">
        <f>IF(ISNA(MATCH(Sheet1!F2222,{"successful"},0)),"-",MAX(Sheet6!L$1:L2221)+1)</f>
        <v>1103</v>
      </c>
      <c r="M2222" t="str">
        <f>IF(ISNA(MATCH(Sheet1!F2222,{"failed","canceled"},0)),"-",MAX(Sheet6!M$1:M2221)+1)</f>
        <v>-</v>
      </c>
    </row>
    <row r="2223" spans="1:13" ht="16" x14ac:dyDescent="0.2">
      <c r="A2223" s="18" t="str">
        <f>IFERROR(INDEX(Sheet1!F:F,MATCH(ROWS($1:2222),$L:$L,0)),"")</f>
        <v/>
      </c>
      <c r="B2223" s="15" t="str">
        <f>IFERROR(INDEX(Sheet1!L:L,MATCH(ROWS($1:2222),$L:$L,0)),"")</f>
        <v/>
      </c>
      <c r="D2223" s="18" t="str">
        <f>IFERROR(INDEX(Sheet1!F:F,MATCH(ROWS($1:2222),$M:$M,0)),"")</f>
        <v/>
      </c>
      <c r="E2223" t="str">
        <f>IFERROR(INDEX(Sheet1!L:L,MATCH(ROWS($1:2222),$M:$M,0)),"")</f>
        <v/>
      </c>
      <c r="L2223">
        <f>IF(ISNA(MATCH(Sheet1!F2223,{"successful"},0)),"-",MAX(Sheet6!L$1:L2222)+1)</f>
        <v>1104</v>
      </c>
      <c r="M2223" t="str">
        <f>IF(ISNA(MATCH(Sheet1!F2223,{"failed","canceled"},0)),"-",MAX(Sheet6!M$1:M2222)+1)</f>
        <v>-</v>
      </c>
    </row>
    <row r="2224" spans="1:13" ht="16" x14ac:dyDescent="0.2">
      <c r="A2224" s="18" t="str">
        <f>IFERROR(INDEX(Sheet1!F:F,MATCH(ROWS($1:2223),$L:$L,0)),"")</f>
        <v/>
      </c>
      <c r="B2224" s="15" t="str">
        <f>IFERROR(INDEX(Sheet1!L:L,MATCH(ROWS($1:2223),$L:$L,0)),"")</f>
        <v/>
      </c>
      <c r="D2224" s="18" t="str">
        <f>IFERROR(INDEX(Sheet1!F:F,MATCH(ROWS($1:2223),$M:$M,0)),"")</f>
        <v/>
      </c>
      <c r="E2224" t="str">
        <f>IFERROR(INDEX(Sheet1!L:L,MATCH(ROWS($1:2223),$M:$M,0)),"")</f>
        <v/>
      </c>
      <c r="L2224">
        <f>IF(ISNA(MATCH(Sheet1!F2224,{"successful"},0)),"-",MAX(Sheet6!L$1:L2223)+1)</f>
        <v>1105</v>
      </c>
      <c r="M2224" t="str">
        <f>IF(ISNA(MATCH(Sheet1!F2224,{"failed","canceled"},0)),"-",MAX(Sheet6!M$1:M2223)+1)</f>
        <v>-</v>
      </c>
    </row>
    <row r="2225" spans="1:13" ht="16" x14ac:dyDescent="0.2">
      <c r="A2225" s="18" t="str">
        <f>IFERROR(INDEX(Sheet1!F:F,MATCH(ROWS($1:2224),$L:$L,0)),"")</f>
        <v/>
      </c>
      <c r="B2225" s="15" t="str">
        <f>IFERROR(INDEX(Sheet1!L:L,MATCH(ROWS($1:2224),$L:$L,0)),"")</f>
        <v/>
      </c>
      <c r="D2225" s="18" t="str">
        <f>IFERROR(INDEX(Sheet1!F:F,MATCH(ROWS($1:2224),$M:$M,0)),"")</f>
        <v/>
      </c>
      <c r="E2225" t="str">
        <f>IFERROR(INDEX(Sheet1!L:L,MATCH(ROWS($1:2224),$M:$M,0)),"")</f>
        <v/>
      </c>
      <c r="L2225">
        <f>IF(ISNA(MATCH(Sheet1!F2225,{"successful"},0)),"-",MAX(Sheet6!L$1:L2224)+1)</f>
        <v>1106</v>
      </c>
      <c r="M2225" t="str">
        <f>IF(ISNA(MATCH(Sheet1!F2225,{"failed","canceled"},0)),"-",MAX(Sheet6!M$1:M2224)+1)</f>
        <v>-</v>
      </c>
    </row>
    <row r="2226" spans="1:13" ht="16" x14ac:dyDescent="0.2">
      <c r="A2226" s="18" t="str">
        <f>IFERROR(INDEX(Sheet1!F:F,MATCH(ROWS($1:2225),$L:$L,0)),"")</f>
        <v/>
      </c>
      <c r="B2226" s="15" t="str">
        <f>IFERROR(INDEX(Sheet1!L:L,MATCH(ROWS($1:2225),$L:$L,0)),"")</f>
        <v/>
      </c>
      <c r="D2226" s="18" t="str">
        <f>IFERROR(INDEX(Sheet1!F:F,MATCH(ROWS($1:2225),$M:$M,0)),"")</f>
        <v/>
      </c>
      <c r="E2226" t="str">
        <f>IFERROR(INDEX(Sheet1!L:L,MATCH(ROWS($1:2225),$M:$M,0)),"")</f>
        <v/>
      </c>
      <c r="L2226">
        <f>IF(ISNA(MATCH(Sheet1!F2226,{"successful"},0)),"-",MAX(Sheet6!L$1:L2225)+1)</f>
        <v>1107</v>
      </c>
      <c r="M2226" t="str">
        <f>IF(ISNA(MATCH(Sheet1!F2226,{"failed","canceled"},0)),"-",MAX(Sheet6!M$1:M2225)+1)</f>
        <v>-</v>
      </c>
    </row>
    <row r="2227" spans="1:13" ht="16" x14ac:dyDescent="0.2">
      <c r="A2227" s="18" t="str">
        <f>IFERROR(INDEX(Sheet1!F:F,MATCH(ROWS($1:2226),$L:$L,0)),"")</f>
        <v/>
      </c>
      <c r="B2227" s="15" t="str">
        <f>IFERROR(INDEX(Sheet1!L:L,MATCH(ROWS($1:2226),$L:$L,0)),"")</f>
        <v/>
      </c>
      <c r="D2227" s="18" t="str">
        <f>IFERROR(INDEX(Sheet1!F:F,MATCH(ROWS($1:2226),$M:$M,0)),"")</f>
        <v/>
      </c>
      <c r="E2227" t="str">
        <f>IFERROR(INDEX(Sheet1!L:L,MATCH(ROWS($1:2226),$M:$M,0)),"")</f>
        <v/>
      </c>
      <c r="L2227">
        <f>IF(ISNA(MATCH(Sheet1!F2227,{"successful"},0)),"-",MAX(Sheet6!L$1:L2226)+1)</f>
        <v>1108</v>
      </c>
      <c r="M2227" t="str">
        <f>IF(ISNA(MATCH(Sheet1!F2227,{"failed","canceled"},0)),"-",MAX(Sheet6!M$1:M2226)+1)</f>
        <v>-</v>
      </c>
    </row>
    <row r="2228" spans="1:13" ht="16" x14ac:dyDescent="0.2">
      <c r="A2228" s="18" t="str">
        <f>IFERROR(INDEX(Sheet1!F:F,MATCH(ROWS($1:2227),$L:$L,0)),"")</f>
        <v/>
      </c>
      <c r="B2228" s="15" t="str">
        <f>IFERROR(INDEX(Sheet1!L:L,MATCH(ROWS($1:2227),$L:$L,0)),"")</f>
        <v/>
      </c>
      <c r="D2228" s="18" t="str">
        <f>IFERROR(INDEX(Sheet1!F:F,MATCH(ROWS($1:2227),$M:$M,0)),"")</f>
        <v/>
      </c>
      <c r="E2228" t="str">
        <f>IFERROR(INDEX(Sheet1!L:L,MATCH(ROWS($1:2227),$M:$M,0)),"")</f>
        <v/>
      </c>
      <c r="L2228">
        <f>IF(ISNA(MATCH(Sheet1!F2228,{"successful"},0)),"-",MAX(Sheet6!L$1:L2227)+1)</f>
        <v>1109</v>
      </c>
      <c r="M2228" t="str">
        <f>IF(ISNA(MATCH(Sheet1!F2228,{"failed","canceled"},0)),"-",MAX(Sheet6!M$1:M2227)+1)</f>
        <v>-</v>
      </c>
    </row>
    <row r="2229" spans="1:13" ht="16" x14ac:dyDescent="0.2">
      <c r="A2229" s="18" t="str">
        <f>IFERROR(INDEX(Sheet1!F:F,MATCH(ROWS($1:2228),$L:$L,0)),"")</f>
        <v/>
      </c>
      <c r="B2229" s="15" t="str">
        <f>IFERROR(INDEX(Sheet1!L:L,MATCH(ROWS($1:2228),$L:$L,0)),"")</f>
        <v/>
      </c>
      <c r="D2229" s="18" t="str">
        <f>IFERROR(INDEX(Sheet1!F:F,MATCH(ROWS($1:2228),$M:$M,0)),"")</f>
        <v/>
      </c>
      <c r="E2229" t="str">
        <f>IFERROR(INDEX(Sheet1!L:L,MATCH(ROWS($1:2228),$M:$M,0)),"")</f>
        <v/>
      </c>
      <c r="L2229">
        <f>IF(ISNA(MATCH(Sheet1!F2229,{"successful"},0)),"-",MAX(Sheet6!L$1:L2228)+1)</f>
        <v>1110</v>
      </c>
      <c r="M2229" t="str">
        <f>IF(ISNA(MATCH(Sheet1!F2229,{"failed","canceled"},0)),"-",MAX(Sheet6!M$1:M2228)+1)</f>
        <v>-</v>
      </c>
    </row>
    <row r="2230" spans="1:13" ht="16" x14ac:dyDescent="0.2">
      <c r="A2230" s="18" t="str">
        <f>IFERROR(INDEX(Sheet1!F:F,MATCH(ROWS($1:2229),$L:$L,0)),"")</f>
        <v/>
      </c>
      <c r="B2230" s="15" t="str">
        <f>IFERROR(INDEX(Sheet1!L:L,MATCH(ROWS($1:2229),$L:$L,0)),"")</f>
        <v/>
      </c>
      <c r="D2230" s="18" t="str">
        <f>IFERROR(INDEX(Sheet1!F:F,MATCH(ROWS($1:2229),$M:$M,0)),"")</f>
        <v/>
      </c>
      <c r="E2230" t="str">
        <f>IFERROR(INDEX(Sheet1!L:L,MATCH(ROWS($1:2229),$M:$M,0)),"")</f>
        <v/>
      </c>
      <c r="L2230">
        <f>IF(ISNA(MATCH(Sheet1!F2230,{"successful"},0)),"-",MAX(Sheet6!L$1:L2229)+1)</f>
        <v>1111</v>
      </c>
      <c r="M2230" t="str">
        <f>IF(ISNA(MATCH(Sheet1!F2230,{"failed","canceled"},0)),"-",MAX(Sheet6!M$1:M2229)+1)</f>
        <v>-</v>
      </c>
    </row>
    <row r="2231" spans="1:13" ht="16" x14ac:dyDescent="0.2">
      <c r="A2231" s="18" t="str">
        <f>IFERROR(INDEX(Sheet1!F:F,MATCH(ROWS($1:2230),$L:$L,0)),"")</f>
        <v/>
      </c>
      <c r="B2231" s="15" t="str">
        <f>IFERROR(INDEX(Sheet1!L:L,MATCH(ROWS($1:2230),$L:$L,0)),"")</f>
        <v/>
      </c>
      <c r="D2231" s="18" t="str">
        <f>IFERROR(INDEX(Sheet1!F:F,MATCH(ROWS($1:2230),$M:$M,0)),"")</f>
        <v/>
      </c>
      <c r="E2231" t="str">
        <f>IFERROR(INDEX(Sheet1!L:L,MATCH(ROWS($1:2230),$M:$M,0)),"")</f>
        <v/>
      </c>
      <c r="L2231">
        <f>IF(ISNA(MATCH(Sheet1!F2231,{"successful"},0)),"-",MAX(Sheet6!L$1:L2230)+1)</f>
        <v>1112</v>
      </c>
      <c r="M2231" t="str">
        <f>IF(ISNA(MATCH(Sheet1!F2231,{"failed","canceled"},0)),"-",MAX(Sheet6!M$1:M2230)+1)</f>
        <v>-</v>
      </c>
    </row>
    <row r="2232" spans="1:13" ht="16" x14ac:dyDescent="0.2">
      <c r="A2232" s="18" t="str">
        <f>IFERROR(INDEX(Sheet1!F:F,MATCH(ROWS($1:2231),$L:$L,0)),"")</f>
        <v/>
      </c>
      <c r="B2232" s="15" t="str">
        <f>IFERROR(INDEX(Sheet1!L:L,MATCH(ROWS($1:2231),$L:$L,0)),"")</f>
        <v/>
      </c>
      <c r="D2232" s="18" t="str">
        <f>IFERROR(INDEX(Sheet1!F:F,MATCH(ROWS($1:2231),$M:$M,0)),"")</f>
        <v/>
      </c>
      <c r="E2232" t="str">
        <f>IFERROR(INDEX(Sheet1!L:L,MATCH(ROWS($1:2231),$M:$M,0)),"")</f>
        <v/>
      </c>
      <c r="L2232">
        <f>IF(ISNA(MATCH(Sheet1!F2232,{"successful"},0)),"-",MAX(Sheet6!L$1:L2231)+1)</f>
        <v>1113</v>
      </c>
      <c r="M2232" t="str">
        <f>IF(ISNA(MATCH(Sheet1!F2232,{"failed","canceled"},0)),"-",MAX(Sheet6!M$1:M2231)+1)</f>
        <v>-</v>
      </c>
    </row>
    <row r="2233" spans="1:13" ht="16" x14ac:dyDescent="0.2">
      <c r="A2233" s="18" t="str">
        <f>IFERROR(INDEX(Sheet1!F:F,MATCH(ROWS($1:2232),$L:$L,0)),"")</f>
        <v/>
      </c>
      <c r="B2233" s="15" t="str">
        <f>IFERROR(INDEX(Sheet1!L:L,MATCH(ROWS($1:2232),$L:$L,0)),"")</f>
        <v/>
      </c>
      <c r="D2233" s="18" t="str">
        <f>IFERROR(INDEX(Sheet1!F:F,MATCH(ROWS($1:2232),$M:$M,0)),"")</f>
        <v/>
      </c>
      <c r="E2233" t="str">
        <f>IFERROR(INDEX(Sheet1!L:L,MATCH(ROWS($1:2232),$M:$M,0)),"")</f>
        <v/>
      </c>
      <c r="L2233">
        <f>IF(ISNA(MATCH(Sheet1!F2233,{"successful"},0)),"-",MAX(Sheet6!L$1:L2232)+1)</f>
        <v>1114</v>
      </c>
      <c r="M2233" t="str">
        <f>IF(ISNA(MATCH(Sheet1!F2233,{"failed","canceled"},0)),"-",MAX(Sheet6!M$1:M2232)+1)</f>
        <v>-</v>
      </c>
    </row>
    <row r="2234" spans="1:13" ht="16" x14ac:dyDescent="0.2">
      <c r="A2234" s="18" t="str">
        <f>IFERROR(INDEX(Sheet1!F:F,MATCH(ROWS($1:2233),$L:$L,0)),"")</f>
        <v/>
      </c>
      <c r="B2234" s="15" t="str">
        <f>IFERROR(INDEX(Sheet1!L:L,MATCH(ROWS($1:2233),$L:$L,0)),"")</f>
        <v/>
      </c>
      <c r="D2234" s="18" t="str">
        <f>IFERROR(INDEX(Sheet1!F:F,MATCH(ROWS($1:2233),$M:$M,0)),"")</f>
        <v/>
      </c>
      <c r="E2234" t="str">
        <f>IFERROR(INDEX(Sheet1!L:L,MATCH(ROWS($1:2233),$M:$M,0)),"")</f>
        <v/>
      </c>
      <c r="L2234">
        <f>IF(ISNA(MATCH(Sheet1!F2234,{"successful"},0)),"-",MAX(Sheet6!L$1:L2233)+1)</f>
        <v>1115</v>
      </c>
      <c r="M2234" t="str">
        <f>IF(ISNA(MATCH(Sheet1!F2234,{"failed","canceled"},0)),"-",MAX(Sheet6!M$1:M2233)+1)</f>
        <v>-</v>
      </c>
    </row>
    <row r="2235" spans="1:13" ht="16" x14ac:dyDescent="0.2">
      <c r="A2235" s="18" t="str">
        <f>IFERROR(INDEX(Sheet1!F:F,MATCH(ROWS($1:2234),$L:$L,0)),"")</f>
        <v/>
      </c>
      <c r="B2235" s="15" t="str">
        <f>IFERROR(INDEX(Sheet1!L:L,MATCH(ROWS($1:2234),$L:$L,0)),"")</f>
        <v/>
      </c>
      <c r="D2235" s="18" t="str">
        <f>IFERROR(INDEX(Sheet1!F:F,MATCH(ROWS($1:2234),$M:$M,0)),"")</f>
        <v/>
      </c>
      <c r="E2235" t="str">
        <f>IFERROR(INDEX(Sheet1!L:L,MATCH(ROWS($1:2234),$M:$M,0)),"")</f>
        <v/>
      </c>
      <c r="L2235">
        <f>IF(ISNA(MATCH(Sheet1!F2235,{"successful"},0)),"-",MAX(Sheet6!L$1:L2234)+1)</f>
        <v>1116</v>
      </c>
      <c r="M2235" t="str">
        <f>IF(ISNA(MATCH(Sheet1!F2235,{"failed","canceled"},0)),"-",MAX(Sheet6!M$1:M2234)+1)</f>
        <v>-</v>
      </c>
    </row>
    <row r="2236" spans="1:13" ht="16" x14ac:dyDescent="0.2">
      <c r="A2236" s="18" t="str">
        <f>IFERROR(INDEX(Sheet1!F:F,MATCH(ROWS($1:2235),$L:$L,0)),"")</f>
        <v/>
      </c>
      <c r="B2236" s="15" t="str">
        <f>IFERROR(INDEX(Sheet1!L:L,MATCH(ROWS($1:2235),$L:$L,0)),"")</f>
        <v/>
      </c>
      <c r="D2236" s="18" t="str">
        <f>IFERROR(INDEX(Sheet1!F:F,MATCH(ROWS($1:2235),$M:$M,0)),"")</f>
        <v/>
      </c>
      <c r="E2236" t="str">
        <f>IFERROR(INDEX(Sheet1!L:L,MATCH(ROWS($1:2235),$M:$M,0)),"")</f>
        <v/>
      </c>
      <c r="L2236">
        <f>IF(ISNA(MATCH(Sheet1!F2236,{"successful"},0)),"-",MAX(Sheet6!L$1:L2235)+1)</f>
        <v>1117</v>
      </c>
      <c r="M2236" t="str">
        <f>IF(ISNA(MATCH(Sheet1!F2236,{"failed","canceled"},0)),"-",MAX(Sheet6!M$1:M2235)+1)</f>
        <v>-</v>
      </c>
    </row>
    <row r="2237" spans="1:13" ht="16" x14ac:dyDescent="0.2">
      <c r="A2237" s="18" t="str">
        <f>IFERROR(INDEX(Sheet1!F:F,MATCH(ROWS($1:2236),$L:$L,0)),"")</f>
        <v/>
      </c>
      <c r="B2237" s="15" t="str">
        <f>IFERROR(INDEX(Sheet1!L:L,MATCH(ROWS($1:2236),$L:$L,0)),"")</f>
        <v/>
      </c>
      <c r="D2237" s="18" t="str">
        <f>IFERROR(INDEX(Sheet1!F:F,MATCH(ROWS($1:2236),$M:$M,0)),"")</f>
        <v/>
      </c>
      <c r="E2237" t="str">
        <f>IFERROR(INDEX(Sheet1!L:L,MATCH(ROWS($1:2236),$M:$M,0)),"")</f>
        <v/>
      </c>
      <c r="L2237">
        <f>IF(ISNA(MATCH(Sheet1!F2237,{"successful"},0)),"-",MAX(Sheet6!L$1:L2236)+1)</f>
        <v>1118</v>
      </c>
      <c r="M2237" t="str">
        <f>IF(ISNA(MATCH(Sheet1!F2237,{"failed","canceled"},0)),"-",MAX(Sheet6!M$1:M2236)+1)</f>
        <v>-</v>
      </c>
    </row>
    <row r="2238" spans="1:13" ht="16" x14ac:dyDescent="0.2">
      <c r="A2238" s="18" t="str">
        <f>IFERROR(INDEX(Sheet1!F:F,MATCH(ROWS($1:2237),$L:$L,0)),"")</f>
        <v/>
      </c>
      <c r="B2238" s="15" t="str">
        <f>IFERROR(INDEX(Sheet1!L:L,MATCH(ROWS($1:2237),$L:$L,0)),"")</f>
        <v/>
      </c>
      <c r="D2238" s="18" t="str">
        <f>IFERROR(INDEX(Sheet1!F:F,MATCH(ROWS($1:2237),$M:$M,0)),"")</f>
        <v/>
      </c>
      <c r="E2238" t="str">
        <f>IFERROR(INDEX(Sheet1!L:L,MATCH(ROWS($1:2237),$M:$M,0)),"")</f>
        <v/>
      </c>
      <c r="L2238">
        <f>IF(ISNA(MATCH(Sheet1!F2238,{"successful"},0)),"-",MAX(Sheet6!L$1:L2237)+1)</f>
        <v>1119</v>
      </c>
      <c r="M2238" t="str">
        <f>IF(ISNA(MATCH(Sheet1!F2238,{"failed","canceled"},0)),"-",MAX(Sheet6!M$1:M2237)+1)</f>
        <v>-</v>
      </c>
    </row>
    <row r="2239" spans="1:13" ht="16" x14ac:dyDescent="0.2">
      <c r="A2239" s="18" t="str">
        <f>IFERROR(INDEX(Sheet1!F:F,MATCH(ROWS($1:2238),$L:$L,0)),"")</f>
        <v/>
      </c>
      <c r="B2239" s="15" t="str">
        <f>IFERROR(INDEX(Sheet1!L:L,MATCH(ROWS($1:2238),$L:$L,0)),"")</f>
        <v/>
      </c>
      <c r="D2239" s="18" t="str">
        <f>IFERROR(INDEX(Sheet1!F:F,MATCH(ROWS($1:2238),$M:$M,0)),"")</f>
        <v/>
      </c>
      <c r="E2239" t="str">
        <f>IFERROR(INDEX(Sheet1!L:L,MATCH(ROWS($1:2238),$M:$M,0)),"")</f>
        <v/>
      </c>
      <c r="L2239">
        <f>IF(ISNA(MATCH(Sheet1!F2239,{"successful"},0)),"-",MAX(Sheet6!L$1:L2238)+1)</f>
        <v>1120</v>
      </c>
      <c r="M2239" t="str">
        <f>IF(ISNA(MATCH(Sheet1!F2239,{"failed","canceled"},0)),"-",MAX(Sheet6!M$1:M2238)+1)</f>
        <v>-</v>
      </c>
    </row>
    <row r="2240" spans="1:13" ht="16" x14ac:dyDescent="0.2">
      <c r="A2240" s="18" t="str">
        <f>IFERROR(INDEX(Sheet1!F:F,MATCH(ROWS($1:2239),$L:$L,0)),"")</f>
        <v/>
      </c>
      <c r="B2240" s="15" t="str">
        <f>IFERROR(INDEX(Sheet1!L:L,MATCH(ROWS($1:2239),$L:$L,0)),"")</f>
        <v/>
      </c>
      <c r="D2240" s="18" t="str">
        <f>IFERROR(INDEX(Sheet1!F:F,MATCH(ROWS($1:2239),$M:$M,0)),"")</f>
        <v/>
      </c>
      <c r="E2240" t="str">
        <f>IFERROR(INDEX(Sheet1!L:L,MATCH(ROWS($1:2239),$M:$M,0)),"")</f>
        <v/>
      </c>
      <c r="L2240">
        <f>IF(ISNA(MATCH(Sheet1!F2240,{"successful"},0)),"-",MAX(Sheet6!L$1:L2239)+1)</f>
        <v>1121</v>
      </c>
      <c r="M2240" t="str">
        <f>IF(ISNA(MATCH(Sheet1!F2240,{"failed","canceled"},0)),"-",MAX(Sheet6!M$1:M2239)+1)</f>
        <v>-</v>
      </c>
    </row>
    <row r="2241" spans="1:13" ht="16" x14ac:dyDescent="0.2">
      <c r="A2241" s="18" t="str">
        <f>IFERROR(INDEX(Sheet1!F:F,MATCH(ROWS($1:2240),$L:$L,0)),"")</f>
        <v/>
      </c>
      <c r="B2241" s="15" t="str">
        <f>IFERROR(INDEX(Sheet1!L:L,MATCH(ROWS($1:2240),$L:$L,0)),"")</f>
        <v/>
      </c>
      <c r="D2241" s="18" t="str">
        <f>IFERROR(INDEX(Sheet1!F:F,MATCH(ROWS($1:2240),$M:$M,0)),"")</f>
        <v/>
      </c>
      <c r="E2241" t="str">
        <f>IFERROR(INDEX(Sheet1!L:L,MATCH(ROWS($1:2240),$M:$M,0)),"")</f>
        <v/>
      </c>
      <c r="L2241">
        <f>IF(ISNA(MATCH(Sheet1!F2241,{"successful"},0)),"-",MAX(Sheet6!L$1:L2240)+1)</f>
        <v>1122</v>
      </c>
      <c r="M2241" t="str">
        <f>IF(ISNA(MATCH(Sheet1!F2241,{"failed","canceled"},0)),"-",MAX(Sheet6!M$1:M2240)+1)</f>
        <v>-</v>
      </c>
    </row>
    <row r="2242" spans="1:13" ht="16" x14ac:dyDescent="0.2">
      <c r="A2242" s="18" t="str">
        <f>IFERROR(INDEX(Sheet1!F:F,MATCH(ROWS($1:2241),$L:$L,0)),"")</f>
        <v/>
      </c>
      <c r="B2242" s="15" t="str">
        <f>IFERROR(INDEX(Sheet1!L:L,MATCH(ROWS($1:2241),$L:$L,0)),"")</f>
        <v/>
      </c>
      <c r="D2242" s="18" t="str">
        <f>IFERROR(INDEX(Sheet1!F:F,MATCH(ROWS($1:2241),$M:$M,0)),"")</f>
        <v/>
      </c>
      <c r="E2242" t="str">
        <f>IFERROR(INDEX(Sheet1!L:L,MATCH(ROWS($1:2241),$M:$M,0)),"")</f>
        <v/>
      </c>
      <c r="L2242">
        <f>IF(ISNA(MATCH(Sheet1!F2242,{"successful"},0)),"-",MAX(Sheet6!L$1:L2241)+1)</f>
        <v>1123</v>
      </c>
      <c r="M2242" t="str">
        <f>IF(ISNA(MATCH(Sheet1!F2242,{"failed","canceled"},0)),"-",MAX(Sheet6!M$1:M2241)+1)</f>
        <v>-</v>
      </c>
    </row>
    <row r="2243" spans="1:13" ht="16" x14ac:dyDescent="0.2">
      <c r="A2243" s="18" t="str">
        <f>IFERROR(INDEX(Sheet1!F:F,MATCH(ROWS($1:2242),$L:$L,0)),"")</f>
        <v/>
      </c>
      <c r="B2243" s="15" t="str">
        <f>IFERROR(INDEX(Sheet1!L:L,MATCH(ROWS($1:2242),$L:$L,0)),"")</f>
        <v/>
      </c>
      <c r="D2243" s="18" t="str">
        <f>IFERROR(INDEX(Sheet1!F:F,MATCH(ROWS($1:2242),$M:$M,0)),"")</f>
        <v/>
      </c>
      <c r="E2243" t="str">
        <f>IFERROR(INDEX(Sheet1!L:L,MATCH(ROWS($1:2242),$M:$M,0)),"")</f>
        <v/>
      </c>
      <c r="L2243">
        <f>IF(ISNA(MATCH(Sheet1!F2243,{"successful"},0)),"-",MAX(Sheet6!L$1:L2242)+1)</f>
        <v>1124</v>
      </c>
      <c r="M2243" t="str">
        <f>IF(ISNA(MATCH(Sheet1!F2243,{"failed","canceled"},0)),"-",MAX(Sheet6!M$1:M2242)+1)</f>
        <v>-</v>
      </c>
    </row>
    <row r="2244" spans="1:13" ht="16" x14ac:dyDescent="0.2">
      <c r="A2244" s="18" t="str">
        <f>IFERROR(INDEX(Sheet1!F:F,MATCH(ROWS($1:2243),$L:$L,0)),"")</f>
        <v/>
      </c>
      <c r="B2244" s="15" t="str">
        <f>IFERROR(INDEX(Sheet1!L:L,MATCH(ROWS($1:2243),$L:$L,0)),"")</f>
        <v/>
      </c>
      <c r="D2244" s="18" t="str">
        <f>IFERROR(INDEX(Sheet1!F:F,MATCH(ROWS($1:2243),$M:$M,0)),"")</f>
        <v/>
      </c>
      <c r="E2244" t="str">
        <f>IFERROR(INDEX(Sheet1!L:L,MATCH(ROWS($1:2243),$M:$M,0)),"")</f>
        <v/>
      </c>
      <c r="L2244">
        <f>IF(ISNA(MATCH(Sheet1!F2244,{"successful"},0)),"-",MAX(Sheet6!L$1:L2243)+1)</f>
        <v>1125</v>
      </c>
      <c r="M2244" t="str">
        <f>IF(ISNA(MATCH(Sheet1!F2244,{"failed","canceled"},0)),"-",MAX(Sheet6!M$1:M2243)+1)</f>
        <v>-</v>
      </c>
    </row>
    <row r="2245" spans="1:13" ht="16" x14ac:dyDescent="0.2">
      <c r="A2245" s="18" t="str">
        <f>IFERROR(INDEX(Sheet1!F:F,MATCH(ROWS($1:2244),$L:$L,0)),"")</f>
        <v/>
      </c>
      <c r="B2245" s="15" t="str">
        <f>IFERROR(INDEX(Sheet1!L:L,MATCH(ROWS($1:2244),$L:$L,0)),"")</f>
        <v/>
      </c>
      <c r="D2245" s="18" t="str">
        <f>IFERROR(INDEX(Sheet1!F:F,MATCH(ROWS($1:2244),$M:$M,0)),"")</f>
        <v/>
      </c>
      <c r="E2245" t="str">
        <f>IFERROR(INDEX(Sheet1!L:L,MATCH(ROWS($1:2244),$M:$M,0)),"")</f>
        <v/>
      </c>
      <c r="L2245">
        <f>IF(ISNA(MATCH(Sheet1!F2245,{"successful"},0)),"-",MAX(Sheet6!L$1:L2244)+1)</f>
        <v>1126</v>
      </c>
      <c r="M2245" t="str">
        <f>IF(ISNA(MATCH(Sheet1!F2245,{"failed","canceled"},0)),"-",MAX(Sheet6!M$1:M2244)+1)</f>
        <v>-</v>
      </c>
    </row>
    <row r="2246" spans="1:13" ht="16" x14ac:dyDescent="0.2">
      <c r="A2246" s="18" t="str">
        <f>IFERROR(INDEX(Sheet1!F:F,MATCH(ROWS($1:2245),$L:$L,0)),"")</f>
        <v/>
      </c>
      <c r="B2246" s="15" t="str">
        <f>IFERROR(INDEX(Sheet1!L:L,MATCH(ROWS($1:2245),$L:$L,0)),"")</f>
        <v/>
      </c>
      <c r="D2246" s="18" t="str">
        <f>IFERROR(INDEX(Sheet1!F:F,MATCH(ROWS($1:2245),$M:$M,0)),"")</f>
        <v/>
      </c>
      <c r="E2246" t="str">
        <f>IFERROR(INDEX(Sheet1!L:L,MATCH(ROWS($1:2245),$M:$M,0)),"")</f>
        <v/>
      </c>
      <c r="L2246">
        <f>IF(ISNA(MATCH(Sheet1!F2246,{"successful"},0)),"-",MAX(Sheet6!L$1:L2245)+1)</f>
        <v>1127</v>
      </c>
      <c r="M2246" t="str">
        <f>IF(ISNA(MATCH(Sheet1!F2246,{"failed","canceled"},0)),"-",MAX(Sheet6!M$1:M2245)+1)</f>
        <v>-</v>
      </c>
    </row>
    <row r="2247" spans="1:13" ht="16" x14ac:dyDescent="0.2">
      <c r="A2247" s="18" t="str">
        <f>IFERROR(INDEX(Sheet1!F:F,MATCH(ROWS($1:2246),$L:$L,0)),"")</f>
        <v/>
      </c>
      <c r="B2247" s="15" t="str">
        <f>IFERROR(INDEX(Sheet1!L:L,MATCH(ROWS($1:2246),$L:$L,0)),"")</f>
        <v/>
      </c>
      <c r="D2247" s="18" t="str">
        <f>IFERROR(INDEX(Sheet1!F:F,MATCH(ROWS($1:2246),$M:$M,0)),"")</f>
        <v/>
      </c>
      <c r="E2247" t="str">
        <f>IFERROR(INDEX(Sheet1!L:L,MATCH(ROWS($1:2246),$M:$M,0)),"")</f>
        <v/>
      </c>
      <c r="L2247">
        <f>IF(ISNA(MATCH(Sheet1!F2247,{"successful"},0)),"-",MAX(Sheet6!L$1:L2246)+1)</f>
        <v>1128</v>
      </c>
      <c r="M2247" t="str">
        <f>IF(ISNA(MATCH(Sheet1!F2247,{"failed","canceled"},0)),"-",MAX(Sheet6!M$1:M2246)+1)</f>
        <v>-</v>
      </c>
    </row>
    <row r="2248" spans="1:13" ht="16" x14ac:dyDescent="0.2">
      <c r="A2248" s="18" t="str">
        <f>IFERROR(INDEX(Sheet1!F:F,MATCH(ROWS($1:2247),$L:$L,0)),"")</f>
        <v/>
      </c>
      <c r="B2248" s="15" t="str">
        <f>IFERROR(INDEX(Sheet1!L:L,MATCH(ROWS($1:2247),$L:$L,0)),"")</f>
        <v/>
      </c>
      <c r="D2248" s="18" t="str">
        <f>IFERROR(INDEX(Sheet1!F:F,MATCH(ROWS($1:2247),$M:$M,0)),"")</f>
        <v/>
      </c>
      <c r="E2248" t="str">
        <f>IFERROR(INDEX(Sheet1!L:L,MATCH(ROWS($1:2247),$M:$M,0)),"")</f>
        <v/>
      </c>
      <c r="L2248">
        <f>IF(ISNA(MATCH(Sheet1!F2248,{"successful"},0)),"-",MAX(Sheet6!L$1:L2247)+1)</f>
        <v>1129</v>
      </c>
      <c r="M2248" t="str">
        <f>IF(ISNA(MATCH(Sheet1!F2248,{"failed","canceled"},0)),"-",MAX(Sheet6!M$1:M2247)+1)</f>
        <v>-</v>
      </c>
    </row>
    <row r="2249" spans="1:13" ht="16" x14ac:dyDescent="0.2">
      <c r="A2249" s="18" t="str">
        <f>IFERROR(INDEX(Sheet1!F:F,MATCH(ROWS($1:2248),$L:$L,0)),"")</f>
        <v/>
      </c>
      <c r="B2249" s="15" t="str">
        <f>IFERROR(INDEX(Sheet1!L:L,MATCH(ROWS($1:2248),$L:$L,0)),"")</f>
        <v/>
      </c>
      <c r="D2249" s="18" t="str">
        <f>IFERROR(INDEX(Sheet1!F:F,MATCH(ROWS($1:2248),$M:$M,0)),"")</f>
        <v/>
      </c>
      <c r="E2249" t="str">
        <f>IFERROR(INDEX(Sheet1!L:L,MATCH(ROWS($1:2248),$M:$M,0)),"")</f>
        <v/>
      </c>
      <c r="L2249">
        <f>IF(ISNA(MATCH(Sheet1!F2249,{"successful"},0)),"-",MAX(Sheet6!L$1:L2248)+1)</f>
        <v>1130</v>
      </c>
      <c r="M2249" t="str">
        <f>IF(ISNA(MATCH(Sheet1!F2249,{"failed","canceled"},0)),"-",MAX(Sheet6!M$1:M2248)+1)</f>
        <v>-</v>
      </c>
    </row>
    <row r="2250" spans="1:13" ht="16" x14ac:dyDescent="0.2">
      <c r="A2250" s="18" t="str">
        <f>IFERROR(INDEX(Sheet1!F:F,MATCH(ROWS($1:2249),$L:$L,0)),"")</f>
        <v/>
      </c>
      <c r="B2250" s="15" t="str">
        <f>IFERROR(INDEX(Sheet1!L:L,MATCH(ROWS($1:2249),$L:$L,0)),"")</f>
        <v/>
      </c>
      <c r="D2250" s="18" t="str">
        <f>IFERROR(INDEX(Sheet1!F:F,MATCH(ROWS($1:2249),$M:$M,0)),"")</f>
        <v/>
      </c>
      <c r="E2250" t="str">
        <f>IFERROR(INDEX(Sheet1!L:L,MATCH(ROWS($1:2249),$M:$M,0)),"")</f>
        <v/>
      </c>
      <c r="L2250">
        <f>IF(ISNA(MATCH(Sheet1!F2250,{"successful"},0)),"-",MAX(Sheet6!L$1:L2249)+1)</f>
        <v>1131</v>
      </c>
      <c r="M2250" t="str">
        <f>IF(ISNA(MATCH(Sheet1!F2250,{"failed","canceled"},0)),"-",MAX(Sheet6!M$1:M2249)+1)</f>
        <v>-</v>
      </c>
    </row>
    <row r="2251" spans="1:13" ht="16" x14ac:dyDescent="0.2">
      <c r="A2251" s="18" t="str">
        <f>IFERROR(INDEX(Sheet1!F:F,MATCH(ROWS($1:2250),$L:$L,0)),"")</f>
        <v/>
      </c>
      <c r="B2251" s="15" t="str">
        <f>IFERROR(INDEX(Sheet1!L:L,MATCH(ROWS($1:2250),$L:$L,0)),"")</f>
        <v/>
      </c>
      <c r="D2251" s="18" t="str">
        <f>IFERROR(INDEX(Sheet1!F:F,MATCH(ROWS($1:2250),$M:$M,0)),"")</f>
        <v/>
      </c>
      <c r="E2251" t="str">
        <f>IFERROR(INDEX(Sheet1!L:L,MATCH(ROWS($1:2250),$M:$M,0)),"")</f>
        <v/>
      </c>
      <c r="L2251">
        <f>IF(ISNA(MATCH(Sheet1!F2251,{"successful"},0)),"-",MAX(Sheet6!L$1:L2250)+1)</f>
        <v>1132</v>
      </c>
      <c r="M2251" t="str">
        <f>IF(ISNA(MATCH(Sheet1!F2251,{"failed","canceled"},0)),"-",MAX(Sheet6!M$1:M2250)+1)</f>
        <v>-</v>
      </c>
    </row>
    <row r="2252" spans="1:13" ht="16" x14ac:dyDescent="0.2">
      <c r="A2252" s="18" t="str">
        <f>IFERROR(INDEX(Sheet1!F:F,MATCH(ROWS($1:2251),$L:$L,0)),"")</f>
        <v/>
      </c>
      <c r="B2252" s="15" t="str">
        <f>IFERROR(INDEX(Sheet1!L:L,MATCH(ROWS($1:2251),$L:$L,0)),"")</f>
        <v/>
      </c>
      <c r="D2252" s="18" t="str">
        <f>IFERROR(INDEX(Sheet1!F:F,MATCH(ROWS($1:2251),$M:$M,0)),"")</f>
        <v/>
      </c>
      <c r="E2252" t="str">
        <f>IFERROR(INDEX(Sheet1!L:L,MATCH(ROWS($1:2251),$M:$M,0)),"")</f>
        <v/>
      </c>
      <c r="L2252">
        <f>IF(ISNA(MATCH(Sheet1!F2252,{"successful"},0)),"-",MAX(Sheet6!L$1:L2251)+1)</f>
        <v>1133</v>
      </c>
      <c r="M2252" t="str">
        <f>IF(ISNA(MATCH(Sheet1!F2252,{"failed","canceled"},0)),"-",MAX(Sheet6!M$1:M2251)+1)</f>
        <v>-</v>
      </c>
    </row>
    <row r="2253" spans="1:13" ht="16" x14ac:dyDescent="0.2">
      <c r="A2253" s="18" t="str">
        <f>IFERROR(INDEX(Sheet1!F:F,MATCH(ROWS($1:2252),$L:$L,0)),"")</f>
        <v/>
      </c>
      <c r="B2253" s="15" t="str">
        <f>IFERROR(INDEX(Sheet1!L:L,MATCH(ROWS($1:2252),$L:$L,0)),"")</f>
        <v/>
      </c>
      <c r="D2253" s="18" t="str">
        <f>IFERROR(INDEX(Sheet1!F:F,MATCH(ROWS($1:2252),$M:$M,0)),"")</f>
        <v/>
      </c>
      <c r="E2253" t="str">
        <f>IFERROR(INDEX(Sheet1!L:L,MATCH(ROWS($1:2252),$M:$M,0)),"")</f>
        <v/>
      </c>
      <c r="L2253">
        <f>IF(ISNA(MATCH(Sheet1!F2253,{"successful"},0)),"-",MAX(Sheet6!L$1:L2252)+1)</f>
        <v>1134</v>
      </c>
      <c r="M2253" t="str">
        <f>IF(ISNA(MATCH(Sheet1!F2253,{"failed","canceled"},0)),"-",MAX(Sheet6!M$1:M2252)+1)</f>
        <v>-</v>
      </c>
    </row>
    <row r="2254" spans="1:13" ht="16" x14ac:dyDescent="0.2">
      <c r="A2254" s="18" t="str">
        <f>IFERROR(INDEX(Sheet1!F:F,MATCH(ROWS($1:2253),$L:$L,0)),"")</f>
        <v/>
      </c>
      <c r="B2254" s="15" t="str">
        <f>IFERROR(INDEX(Sheet1!L:L,MATCH(ROWS($1:2253),$L:$L,0)),"")</f>
        <v/>
      </c>
      <c r="D2254" s="18" t="str">
        <f>IFERROR(INDEX(Sheet1!F:F,MATCH(ROWS($1:2253),$M:$M,0)),"")</f>
        <v/>
      </c>
      <c r="E2254" t="str">
        <f>IFERROR(INDEX(Sheet1!L:L,MATCH(ROWS($1:2253),$M:$M,0)),"")</f>
        <v/>
      </c>
      <c r="L2254">
        <f>IF(ISNA(MATCH(Sheet1!F2254,{"successful"},0)),"-",MAX(Sheet6!L$1:L2253)+1)</f>
        <v>1135</v>
      </c>
      <c r="M2254" t="str">
        <f>IF(ISNA(MATCH(Sheet1!F2254,{"failed","canceled"},0)),"-",MAX(Sheet6!M$1:M2253)+1)</f>
        <v>-</v>
      </c>
    </row>
    <row r="2255" spans="1:13" ht="16" x14ac:dyDescent="0.2">
      <c r="A2255" s="18" t="str">
        <f>IFERROR(INDEX(Sheet1!F:F,MATCH(ROWS($1:2254),$L:$L,0)),"")</f>
        <v/>
      </c>
      <c r="B2255" s="15" t="str">
        <f>IFERROR(INDEX(Sheet1!L:L,MATCH(ROWS($1:2254),$L:$L,0)),"")</f>
        <v/>
      </c>
      <c r="D2255" s="18" t="str">
        <f>IFERROR(INDEX(Sheet1!F:F,MATCH(ROWS($1:2254),$M:$M,0)),"")</f>
        <v/>
      </c>
      <c r="E2255" t="str">
        <f>IFERROR(INDEX(Sheet1!L:L,MATCH(ROWS($1:2254),$M:$M,0)),"")</f>
        <v/>
      </c>
      <c r="L2255">
        <f>IF(ISNA(MATCH(Sheet1!F2255,{"successful"},0)),"-",MAX(Sheet6!L$1:L2254)+1)</f>
        <v>1136</v>
      </c>
      <c r="M2255" t="str">
        <f>IF(ISNA(MATCH(Sheet1!F2255,{"failed","canceled"},0)),"-",MAX(Sheet6!M$1:M2254)+1)</f>
        <v>-</v>
      </c>
    </row>
    <row r="2256" spans="1:13" ht="16" x14ac:dyDescent="0.2">
      <c r="A2256" s="18" t="str">
        <f>IFERROR(INDEX(Sheet1!F:F,MATCH(ROWS($1:2255),$L:$L,0)),"")</f>
        <v/>
      </c>
      <c r="B2256" s="15" t="str">
        <f>IFERROR(INDEX(Sheet1!L:L,MATCH(ROWS($1:2255),$L:$L,0)),"")</f>
        <v/>
      </c>
      <c r="D2256" s="18" t="str">
        <f>IFERROR(INDEX(Sheet1!F:F,MATCH(ROWS($1:2255),$M:$M,0)),"")</f>
        <v/>
      </c>
      <c r="E2256" t="str">
        <f>IFERROR(INDEX(Sheet1!L:L,MATCH(ROWS($1:2255),$M:$M,0)),"")</f>
        <v/>
      </c>
      <c r="L2256">
        <f>IF(ISNA(MATCH(Sheet1!F2256,{"successful"},0)),"-",MAX(Sheet6!L$1:L2255)+1)</f>
        <v>1137</v>
      </c>
      <c r="M2256" t="str">
        <f>IF(ISNA(MATCH(Sheet1!F2256,{"failed","canceled"},0)),"-",MAX(Sheet6!M$1:M2255)+1)</f>
        <v>-</v>
      </c>
    </row>
    <row r="2257" spans="1:13" ht="16" x14ac:dyDescent="0.2">
      <c r="A2257" s="18" t="str">
        <f>IFERROR(INDEX(Sheet1!F:F,MATCH(ROWS($1:2256),$L:$L,0)),"")</f>
        <v/>
      </c>
      <c r="B2257" s="15" t="str">
        <f>IFERROR(INDEX(Sheet1!L:L,MATCH(ROWS($1:2256),$L:$L,0)),"")</f>
        <v/>
      </c>
      <c r="D2257" s="18" t="str">
        <f>IFERROR(INDEX(Sheet1!F:F,MATCH(ROWS($1:2256),$M:$M,0)),"")</f>
        <v/>
      </c>
      <c r="E2257" t="str">
        <f>IFERROR(INDEX(Sheet1!L:L,MATCH(ROWS($1:2256),$M:$M,0)),"")</f>
        <v/>
      </c>
      <c r="L2257">
        <f>IF(ISNA(MATCH(Sheet1!F2257,{"successful"},0)),"-",MAX(Sheet6!L$1:L2256)+1)</f>
        <v>1138</v>
      </c>
      <c r="M2257" t="str">
        <f>IF(ISNA(MATCH(Sheet1!F2257,{"failed","canceled"},0)),"-",MAX(Sheet6!M$1:M2256)+1)</f>
        <v>-</v>
      </c>
    </row>
    <row r="2258" spans="1:13" ht="16" x14ac:dyDescent="0.2">
      <c r="A2258" s="18" t="str">
        <f>IFERROR(INDEX(Sheet1!F:F,MATCH(ROWS($1:2257),$L:$L,0)),"")</f>
        <v/>
      </c>
      <c r="B2258" s="15" t="str">
        <f>IFERROR(INDEX(Sheet1!L:L,MATCH(ROWS($1:2257),$L:$L,0)),"")</f>
        <v/>
      </c>
      <c r="D2258" s="18" t="str">
        <f>IFERROR(INDEX(Sheet1!F:F,MATCH(ROWS($1:2257),$M:$M,0)),"")</f>
        <v/>
      </c>
      <c r="E2258" t="str">
        <f>IFERROR(INDEX(Sheet1!L:L,MATCH(ROWS($1:2257),$M:$M,0)),"")</f>
        <v/>
      </c>
      <c r="L2258">
        <f>IF(ISNA(MATCH(Sheet1!F2258,{"successful"},0)),"-",MAX(Sheet6!L$1:L2257)+1)</f>
        <v>1139</v>
      </c>
      <c r="M2258" t="str">
        <f>IF(ISNA(MATCH(Sheet1!F2258,{"failed","canceled"},0)),"-",MAX(Sheet6!M$1:M2257)+1)</f>
        <v>-</v>
      </c>
    </row>
    <row r="2259" spans="1:13" ht="16" x14ac:dyDescent="0.2">
      <c r="A2259" s="18" t="str">
        <f>IFERROR(INDEX(Sheet1!F:F,MATCH(ROWS($1:2258),$L:$L,0)),"")</f>
        <v/>
      </c>
      <c r="B2259" s="15" t="str">
        <f>IFERROR(INDEX(Sheet1!L:L,MATCH(ROWS($1:2258),$L:$L,0)),"")</f>
        <v/>
      </c>
      <c r="D2259" s="18" t="str">
        <f>IFERROR(INDEX(Sheet1!F:F,MATCH(ROWS($1:2258),$M:$M,0)),"")</f>
        <v/>
      </c>
      <c r="E2259" t="str">
        <f>IFERROR(INDEX(Sheet1!L:L,MATCH(ROWS($1:2258),$M:$M,0)),"")</f>
        <v/>
      </c>
      <c r="L2259">
        <f>IF(ISNA(MATCH(Sheet1!F2259,{"successful"},0)),"-",MAX(Sheet6!L$1:L2258)+1)</f>
        <v>1140</v>
      </c>
      <c r="M2259" t="str">
        <f>IF(ISNA(MATCH(Sheet1!F2259,{"failed","canceled"},0)),"-",MAX(Sheet6!M$1:M2258)+1)</f>
        <v>-</v>
      </c>
    </row>
    <row r="2260" spans="1:13" ht="16" x14ac:dyDescent="0.2">
      <c r="A2260" s="18" t="str">
        <f>IFERROR(INDEX(Sheet1!F:F,MATCH(ROWS($1:2259),$L:$L,0)),"")</f>
        <v/>
      </c>
      <c r="B2260" s="15" t="str">
        <f>IFERROR(INDEX(Sheet1!L:L,MATCH(ROWS($1:2259),$L:$L,0)),"")</f>
        <v/>
      </c>
      <c r="D2260" s="18" t="str">
        <f>IFERROR(INDEX(Sheet1!F:F,MATCH(ROWS($1:2259),$M:$M,0)),"")</f>
        <v/>
      </c>
      <c r="E2260" t="str">
        <f>IFERROR(INDEX(Sheet1!L:L,MATCH(ROWS($1:2259),$M:$M,0)),"")</f>
        <v/>
      </c>
      <c r="L2260">
        <f>IF(ISNA(MATCH(Sheet1!F2260,{"successful"},0)),"-",MAX(Sheet6!L$1:L2259)+1)</f>
        <v>1141</v>
      </c>
      <c r="M2260" t="str">
        <f>IF(ISNA(MATCH(Sheet1!F2260,{"failed","canceled"},0)),"-",MAX(Sheet6!M$1:M2259)+1)</f>
        <v>-</v>
      </c>
    </row>
    <row r="2261" spans="1:13" ht="16" x14ac:dyDescent="0.2">
      <c r="A2261" s="18" t="str">
        <f>IFERROR(INDEX(Sheet1!F:F,MATCH(ROWS($1:2260),$L:$L,0)),"")</f>
        <v/>
      </c>
      <c r="B2261" s="15" t="str">
        <f>IFERROR(INDEX(Sheet1!L:L,MATCH(ROWS($1:2260),$L:$L,0)),"")</f>
        <v/>
      </c>
      <c r="D2261" s="18" t="str">
        <f>IFERROR(INDEX(Sheet1!F:F,MATCH(ROWS($1:2260),$M:$M,0)),"")</f>
        <v/>
      </c>
      <c r="E2261" t="str">
        <f>IFERROR(INDEX(Sheet1!L:L,MATCH(ROWS($1:2260),$M:$M,0)),"")</f>
        <v/>
      </c>
      <c r="L2261">
        <f>IF(ISNA(MATCH(Sheet1!F2261,{"successful"},0)),"-",MAX(Sheet6!L$1:L2260)+1)</f>
        <v>1142</v>
      </c>
      <c r="M2261" t="str">
        <f>IF(ISNA(MATCH(Sheet1!F2261,{"failed","canceled"},0)),"-",MAX(Sheet6!M$1:M2260)+1)</f>
        <v>-</v>
      </c>
    </row>
    <row r="2262" spans="1:13" ht="16" x14ac:dyDescent="0.2">
      <c r="A2262" s="18" t="str">
        <f>IFERROR(INDEX(Sheet1!F:F,MATCH(ROWS($1:2261),$L:$L,0)),"")</f>
        <v/>
      </c>
      <c r="B2262" s="15" t="str">
        <f>IFERROR(INDEX(Sheet1!L:L,MATCH(ROWS($1:2261),$L:$L,0)),"")</f>
        <v/>
      </c>
      <c r="D2262" s="18" t="str">
        <f>IFERROR(INDEX(Sheet1!F:F,MATCH(ROWS($1:2261),$M:$M,0)),"")</f>
        <v/>
      </c>
      <c r="E2262" t="str">
        <f>IFERROR(INDEX(Sheet1!L:L,MATCH(ROWS($1:2261),$M:$M,0)),"")</f>
        <v/>
      </c>
      <c r="L2262">
        <f>IF(ISNA(MATCH(Sheet1!F2262,{"successful"},0)),"-",MAX(Sheet6!L$1:L2261)+1)</f>
        <v>1143</v>
      </c>
      <c r="M2262" t="str">
        <f>IF(ISNA(MATCH(Sheet1!F2262,{"failed","canceled"},0)),"-",MAX(Sheet6!M$1:M2261)+1)</f>
        <v>-</v>
      </c>
    </row>
    <row r="2263" spans="1:13" ht="16" x14ac:dyDescent="0.2">
      <c r="A2263" s="18" t="str">
        <f>IFERROR(INDEX(Sheet1!F:F,MATCH(ROWS($1:2262),$L:$L,0)),"")</f>
        <v/>
      </c>
      <c r="B2263" s="15" t="str">
        <f>IFERROR(INDEX(Sheet1!L:L,MATCH(ROWS($1:2262),$L:$L,0)),"")</f>
        <v/>
      </c>
      <c r="D2263" s="18" t="str">
        <f>IFERROR(INDEX(Sheet1!F:F,MATCH(ROWS($1:2262),$M:$M,0)),"")</f>
        <v/>
      </c>
      <c r="E2263" t="str">
        <f>IFERROR(INDEX(Sheet1!L:L,MATCH(ROWS($1:2262),$M:$M,0)),"")</f>
        <v/>
      </c>
      <c r="L2263">
        <f>IF(ISNA(MATCH(Sheet1!F2263,{"successful"},0)),"-",MAX(Sheet6!L$1:L2262)+1)</f>
        <v>1144</v>
      </c>
      <c r="M2263" t="str">
        <f>IF(ISNA(MATCH(Sheet1!F2263,{"failed","canceled"},0)),"-",MAX(Sheet6!M$1:M2262)+1)</f>
        <v>-</v>
      </c>
    </row>
    <row r="2264" spans="1:13" ht="16" x14ac:dyDescent="0.2">
      <c r="A2264" s="18" t="str">
        <f>IFERROR(INDEX(Sheet1!F:F,MATCH(ROWS($1:2263),$L:$L,0)),"")</f>
        <v/>
      </c>
      <c r="B2264" s="15" t="str">
        <f>IFERROR(INDEX(Sheet1!L:L,MATCH(ROWS($1:2263),$L:$L,0)),"")</f>
        <v/>
      </c>
      <c r="D2264" s="18" t="str">
        <f>IFERROR(INDEX(Sheet1!F:F,MATCH(ROWS($1:2263),$M:$M,0)),"")</f>
        <v/>
      </c>
      <c r="E2264" t="str">
        <f>IFERROR(INDEX(Sheet1!L:L,MATCH(ROWS($1:2263),$M:$M,0)),"")</f>
        <v/>
      </c>
      <c r="L2264">
        <f>IF(ISNA(MATCH(Sheet1!F2264,{"successful"},0)),"-",MAX(Sheet6!L$1:L2263)+1)</f>
        <v>1145</v>
      </c>
      <c r="M2264" t="str">
        <f>IF(ISNA(MATCH(Sheet1!F2264,{"failed","canceled"},0)),"-",MAX(Sheet6!M$1:M2263)+1)</f>
        <v>-</v>
      </c>
    </row>
    <row r="2265" spans="1:13" ht="16" x14ac:dyDescent="0.2">
      <c r="A2265" s="18" t="str">
        <f>IFERROR(INDEX(Sheet1!F:F,MATCH(ROWS($1:2264),$L:$L,0)),"")</f>
        <v/>
      </c>
      <c r="B2265" s="15" t="str">
        <f>IFERROR(INDEX(Sheet1!L:L,MATCH(ROWS($1:2264),$L:$L,0)),"")</f>
        <v/>
      </c>
      <c r="D2265" s="18" t="str">
        <f>IFERROR(INDEX(Sheet1!F:F,MATCH(ROWS($1:2264),$M:$M,0)),"")</f>
        <v/>
      </c>
      <c r="E2265" t="str">
        <f>IFERROR(INDEX(Sheet1!L:L,MATCH(ROWS($1:2264),$M:$M,0)),"")</f>
        <v/>
      </c>
      <c r="L2265">
        <f>IF(ISNA(MATCH(Sheet1!F2265,{"successful"},0)),"-",MAX(Sheet6!L$1:L2264)+1)</f>
        <v>1146</v>
      </c>
      <c r="M2265" t="str">
        <f>IF(ISNA(MATCH(Sheet1!F2265,{"failed","canceled"},0)),"-",MAX(Sheet6!M$1:M2264)+1)</f>
        <v>-</v>
      </c>
    </row>
    <row r="2266" spans="1:13" ht="16" x14ac:dyDescent="0.2">
      <c r="A2266" s="18" t="str">
        <f>IFERROR(INDEX(Sheet1!F:F,MATCH(ROWS($1:2265),$L:$L,0)),"")</f>
        <v/>
      </c>
      <c r="B2266" s="15" t="str">
        <f>IFERROR(INDEX(Sheet1!L:L,MATCH(ROWS($1:2265),$L:$L,0)),"")</f>
        <v/>
      </c>
      <c r="D2266" s="18" t="str">
        <f>IFERROR(INDEX(Sheet1!F:F,MATCH(ROWS($1:2265),$M:$M,0)),"")</f>
        <v/>
      </c>
      <c r="E2266" t="str">
        <f>IFERROR(INDEX(Sheet1!L:L,MATCH(ROWS($1:2265),$M:$M,0)),"")</f>
        <v/>
      </c>
      <c r="L2266">
        <f>IF(ISNA(MATCH(Sheet1!F2266,{"successful"},0)),"-",MAX(Sheet6!L$1:L2265)+1)</f>
        <v>1147</v>
      </c>
      <c r="M2266" t="str">
        <f>IF(ISNA(MATCH(Sheet1!F2266,{"failed","canceled"},0)),"-",MAX(Sheet6!M$1:M2265)+1)</f>
        <v>-</v>
      </c>
    </row>
    <row r="2267" spans="1:13" ht="16" x14ac:dyDescent="0.2">
      <c r="A2267" s="18" t="str">
        <f>IFERROR(INDEX(Sheet1!F:F,MATCH(ROWS($1:2266),$L:$L,0)),"")</f>
        <v/>
      </c>
      <c r="B2267" s="15" t="str">
        <f>IFERROR(INDEX(Sheet1!L:L,MATCH(ROWS($1:2266),$L:$L,0)),"")</f>
        <v/>
      </c>
      <c r="D2267" s="18" t="str">
        <f>IFERROR(INDEX(Sheet1!F:F,MATCH(ROWS($1:2266),$M:$M,0)),"")</f>
        <v/>
      </c>
      <c r="E2267" t="str">
        <f>IFERROR(INDEX(Sheet1!L:L,MATCH(ROWS($1:2266),$M:$M,0)),"")</f>
        <v/>
      </c>
      <c r="L2267">
        <f>IF(ISNA(MATCH(Sheet1!F2267,{"successful"},0)),"-",MAX(Sheet6!L$1:L2266)+1)</f>
        <v>1148</v>
      </c>
      <c r="M2267" t="str">
        <f>IF(ISNA(MATCH(Sheet1!F2267,{"failed","canceled"},0)),"-",MAX(Sheet6!M$1:M2266)+1)</f>
        <v>-</v>
      </c>
    </row>
    <row r="2268" spans="1:13" ht="16" x14ac:dyDescent="0.2">
      <c r="A2268" s="18" t="str">
        <f>IFERROR(INDEX(Sheet1!F:F,MATCH(ROWS($1:2267),$L:$L,0)),"")</f>
        <v/>
      </c>
      <c r="B2268" s="15" t="str">
        <f>IFERROR(INDEX(Sheet1!L:L,MATCH(ROWS($1:2267),$L:$L,0)),"")</f>
        <v/>
      </c>
      <c r="D2268" s="18" t="str">
        <f>IFERROR(INDEX(Sheet1!F:F,MATCH(ROWS($1:2267),$M:$M,0)),"")</f>
        <v/>
      </c>
      <c r="E2268" t="str">
        <f>IFERROR(INDEX(Sheet1!L:L,MATCH(ROWS($1:2267),$M:$M,0)),"")</f>
        <v/>
      </c>
      <c r="L2268">
        <f>IF(ISNA(MATCH(Sheet1!F2268,{"successful"},0)),"-",MAX(Sheet6!L$1:L2267)+1)</f>
        <v>1149</v>
      </c>
      <c r="M2268" t="str">
        <f>IF(ISNA(MATCH(Sheet1!F2268,{"failed","canceled"},0)),"-",MAX(Sheet6!M$1:M2267)+1)</f>
        <v>-</v>
      </c>
    </row>
    <row r="2269" spans="1:13" ht="16" x14ac:dyDescent="0.2">
      <c r="A2269" s="18" t="str">
        <f>IFERROR(INDEX(Sheet1!F:F,MATCH(ROWS($1:2268),$L:$L,0)),"")</f>
        <v/>
      </c>
      <c r="B2269" s="15" t="str">
        <f>IFERROR(INDEX(Sheet1!L:L,MATCH(ROWS($1:2268),$L:$L,0)),"")</f>
        <v/>
      </c>
      <c r="D2269" s="18" t="str">
        <f>IFERROR(INDEX(Sheet1!F:F,MATCH(ROWS($1:2268),$M:$M,0)),"")</f>
        <v/>
      </c>
      <c r="E2269" t="str">
        <f>IFERROR(INDEX(Sheet1!L:L,MATCH(ROWS($1:2268),$M:$M,0)),"")</f>
        <v/>
      </c>
      <c r="L2269">
        <f>IF(ISNA(MATCH(Sheet1!F2269,{"successful"},0)),"-",MAX(Sheet6!L$1:L2268)+1)</f>
        <v>1150</v>
      </c>
      <c r="M2269" t="str">
        <f>IF(ISNA(MATCH(Sheet1!F2269,{"failed","canceled"},0)),"-",MAX(Sheet6!M$1:M2268)+1)</f>
        <v>-</v>
      </c>
    </row>
    <row r="2270" spans="1:13" ht="16" x14ac:dyDescent="0.2">
      <c r="A2270" s="18" t="str">
        <f>IFERROR(INDEX(Sheet1!F:F,MATCH(ROWS($1:2269),$L:$L,0)),"")</f>
        <v/>
      </c>
      <c r="B2270" s="15" t="str">
        <f>IFERROR(INDEX(Sheet1!L:L,MATCH(ROWS($1:2269),$L:$L,0)),"")</f>
        <v/>
      </c>
      <c r="D2270" s="18" t="str">
        <f>IFERROR(INDEX(Sheet1!F:F,MATCH(ROWS($1:2269),$M:$M,0)),"")</f>
        <v/>
      </c>
      <c r="E2270" t="str">
        <f>IFERROR(INDEX(Sheet1!L:L,MATCH(ROWS($1:2269),$M:$M,0)),"")</f>
        <v/>
      </c>
      <c r="L2270">
        <f>IF(ISNA(MATCH(Sheet1!F2270,{"successful"},0)),"-",MAX(Sheet6!L$1:L2269)+1)</f>
        <v>1151</v>
      </c>
      <c r="M2270" t="str">
        <f>IF(ISNA(MATCH(Sheet1!F2270,{"failed","canceled"},0)),"-",MAX(Sheet6!M$1:M2269)+1)</f>
        <v>-</v>
      </c>
    </row>
    <row r="2271" spans="1:13" ht="16" x14ac:dyDescent="0.2">
      <c r="A2271" s="18" t="str">
        <f>IFERROR(INDEX(Sheet1!F:F,MATCH(ROWS($1:2270),$L:$L,0)),"")</f>
        <v/>
      </c>
      <c r="B2271" s="15" t="str">
        <f>IFERROR(INDEX(Sheet1!L:L,MATCH(ROWS($1:2270),$L:$L,0)),"")</f>
        <v/>
      </c>
      <c r="D2271" s="18" t="str">
        <f>IFERROR(INDEX(Sheet1!F:F,MATCH(ROWS($1:2270),$M:$M,0)),"")</f>
        <v/>
      </c>
      <c r="E2271" t="str">
        <f>IFERROR(INDEX(Sheet1!L:L,MATCH(ROWS($1:2270),$M:$M,0)),"")</f>
        <v/>
      </c>
      <c r="L2271">
        <f>IF(ISNA(MATCH(Sheet1!F2271,{"successful"},0)),"-",MAX(Sheet6!L$1:L2270)+1)</f>
        <v>1152</v>
      </c>
      <c r="M2271" t="str">
        <f>IF(ISNA(MATCH(Sheet1!F2271,{"failed","canceled"},0)),"-",MAX(Sheet6!M$1:M2270)+1)</f>
        <v>-</v>
      </c>
    </row>
    <row r="2272" spans="1:13" ht="16" x14ac:dyDescent="0.2">
      <c r="A2272" s="18" t="str">
        <f>IFERROR(INDEX(Sheet1!F:F,MATCH(ROWS($1:2271),$L:$L,0)),"")</f>
        <v/>
      </c>
      <c r="B2272" s="15" t="str">
        <f>IFERROR(INDEX(Sheet1!L:L,MATCH(ROWS($1:2271),$L:$L,0)),"")</f>
        <v/>
      </c>
      <c r="D2272" s="18" t="str">
        <f>IFERROR(INDEX(Sheet1!F:F,MATCH(ROWS($1:2271),$M:$M,0)),"")</f>
        <v/>
      </c>
      <c r="E2272" t="str">
        <f>IFERROR(INDEX(Sheet1!L:L,MATCH(ROWS($1:2271),$M:$M,0)),"")</f>
        <v/>
      </c>
      <c r="L2272">
        <f>IF(ISNA(MATCH(Sheet1!F2272,{"successful"},0)),"-",MAX(Sheet6!L$1:L2271)+1)</f>
        <v>1153</v>
      </c>
      <c r="M2272" t="str">
        <f>IF(ISNA(MATCH(Sheet1!F2272,{"failed","canceled"},0)),"-",MAX(Sheet6!M$1:M2271)+1)</f>
        <v>-</v>
      </c>
    </row>
    <row r="2273" spans="1:13" ht="16" x14ac:dyDescent="0.2">
      <c r="A2273" s="18" t="str">
        <f>IFERROR(INDEX(Sheet1!F:F,MATCH(ROWS($1:2272),$L:$L,0)),"")</f>
        <v/>
      </c>
      <c r="B2273" s="15" t="str">
        <f>IFERROR(INDEX(Sheet1!L:L,MATCH(ROWS($1:2272),$L:$L,0)),"")</f>
        <v/>
      </c>
      <c r="D2273" s="18" t="str">
        <f>IFERROR(INDEX(Sheet1!F:F,MATCH(ROWS($1:2272),$M:$M,0)),"")</f>
        <v/>
      </c>
      <c r="E2273" t="str">
        <f>IFERROR(INDEX(Sheet1!L:L,MATCH(ROWS($1:2272),$M:$M,0)),"")</f>
        <v/>
      </c>
      <c r="L2273">
        <f>IF(ISNA(MATCH(Sheet1!F2273,{"successful"},0)),"-",MAX(Sheet6!L$1:L2272)+1)</f>
        <v>1154</v>
      </c>
      <c r="M2273" t="str">
        <f>IF(ISNA(MATCH(Sheet1!F2273,{"failed","canceled"},0)),"-",MAX(Sheet6!M$1:M2272)+1)</f>
        <v>-</v>
      </c>
    </row>
    <row r="2274" spans="1:13" ht="16" x14ac:dyDescent="0.2">
      <c r="A2274" s="18" t="str">
        <f>IFERROR(INDEX(Sheet1!F:F,MATCH(ROWS($1:2273),$L:$L,0)),"")</f>
        <v/>
      </c>
      <c r="B2274" s="15" t="str">
        <f>IFERROR(INDEX(Sheet1!L:L,MATCH(ROWS($1:2273),$L:$L,0)),"")</f>
        <v/>
      </c>
      <c r="D2274" s="18" t="str">
        <f>IFERROR(INDEX(Sheet1!F:F,MATCH(ROWS($1:2273),$M:$M,0)),"")</f>
        <v/>
      </c>
      <c r="E2274" t="str">
        <f>IFERROR(INDEX(Sheet1!L:L,MATCH(ROWS($1:2273),$M:$M,0)),"")</f>
        <v/>
      </c>
      <c r="L2274">
        <f>IF(ISNA(MATCH(Sheet1!F2274,{"successful"},0)),"-",MAX(Sheet6!L$1:L2273)+1)</f>
        <v>1155</v>
      </c>
      <c r="M2274" t="str">
        <f>IF(ISNA(MATCH(Sheet1!F2274,{"failed","canceled"},0)),"-",MAX(Sheet6!M$1:M2273)+1)</f>
        <v>-</v>
      </c>
    </row>
    <row r="2275" spans="1:13" ht="16" x14ac:dyDescent="0.2">
      <c r="A2275" s="18" t="str">
        <f>IFERROR(INDEX(Sheet1!F:F,MATCH(ROWS($1:2274),$L:$L,0)),"")</f>
        <v/>
      </c>
      <c r="B2275" s="15" t="str">
        <f>IFERROR(INDEX(Sheet1!L:L,MATCH(ROWS($1:2274),$L:$L,0)),"")</f>
        <v/>
      </c>
      <c r="D2275" s="18" t="str">
        <f>IFERROR(INDEX(Sheet1!F:F,MATCH(ROWS($1:2274),$M:$M,0)),"")</f>
        <v/>
      </c>
      <c r="E2275" t="str">
        <f>IFERROR(INDEX(Sheet1!L:L,MATCH(ROWS($1:2274),$M:$M,0)),"")</f>
        <v/>
      </c>
      <c r="L2275">
        <f>IF(ISNA(MATCH(Sheet1!F2275,{"successful"},0)),"-",MAX(Sheet6!L$1:L2274)+1)</f>
        <v>1156</v>
      </c>
      <c r="M2275" t="str">
        <f>IF(ISNA(MATCH(Sheet1!F2275,{"failed","canceled"},0)),"-",MAX(Sheet6!M$1:M2274)+1)</f>
        <v>-</v>
      </c>
    </row>
    <row r="2276" spans="1:13" ht="16" x14ac:dyDescent="0.2">
      <c r="A2276" s="18" t="str">
        <f>IFERROR(INDEX(Sheet1!F:F,MATCH(ROWS($1:2275),$L:$L,0)),"")</f>
        <v/>
      </c>
      <c r="B2276" s="15" t="str">
        <f>IFERROR(INDEX(Sheet1!L:L,MATCH(ROWS($1:2275),$L:$L,0)),"")</f>
        <v/>
      </c>
      <c r="D2276" s="18" t="str">
        <f>IFERROR(INDEX(Sheet1!F:F,MATCH(ROWS($1:2275),$M:$M,0)),"")</f>
        <v/>
      </c>
      <c r="E2276" t="str">
        <f>IFERROR(INDEX(Sheet1!L:L,MATCH(ROWS($1:2275),$M:$M,0)),"")</f>
        <v/>
      </c>
      <c r="L2276">
        <f>IF(ISNA(MATCH(Sheet1!F2276,{"successful"},0)),"-",MAX(Sheet6!L$1:L2275)+1)</f>
        <v>1157</v>
      </c>
      <c r="M2276" t="str">
        <f>IF(ISNA(MATCH(Sheet1!F2276,{"failed","canceled"},0)),"-",MAX(Sheet6!M$1:M2275)+1)</f>
        <v>-</v>
      </c>
    </row>
    <row r="2277" spans="1:13" ht="16" x14ac:dyDescent="0.2">
      <c r="A2277" s="18" t="str">
        <f>IFERROR(INDEX(Sheet1!F:F,MATCH(ROWS($1:2276),$L:$L,0)),"")</f>
        <v/>
      </c>
      <c r="B2277" s="15" t="str">
        <f>IFERROR(INDEX(Sheet1!L:L,MATCH(ROWS($1:2276),$L:$L,0)),"")</f>
        <v/>
      </c>
      <c r="D2277" s="18" t="str">
        <f>IFERROR(INDEX(Sheet1!F:F,MATCH(ROWS($1:2276),$M:$M,0)),"")</f>
        <v/>
      </c>
      <c r="E2277" t="str">
        <f>IFERROR(INDEX(Sheet1!L:L,MATCH(ROWS($1:2276),$M:$M,0)),"")</f>
        <v/>
      </c>
      <c r="L2277">
        <f>IF(ISNA(MATCH(Sheet1!F2277,{"successful"},0)),"-",MAX(Sheet6!L$1:L2276)+1)</f>
        <v>1158</v>
      </c>
      <c r="M2277" t="str">
        <f>IF(ISNA(MATCH(Sheet1!F2277,{"failed","canceled"},0)),"-",MAX(Sheet6!M$1:M2276)+1)</f>
        <v>-</v>
      </c>
    </row>
    <row r="2278" spans="1:13" ht="16" x14ac:dyDescent="0.2">
      <c r="A2278" s="18" t="str">
        <f>IFERROR(INDEX(Sheet1!F:F,MATCH(ROWS($1:2277),$L:$L,0)),"")</f>
        <v/>
      </c>
      <c r="B2278" s="15" t="str">
        <f>IFERROR(INDEX(Sheet1!L:L,MATCH(ROWS($1:2277),$L:$L,0)),"")</f>
        <v/>
      </c>
      <c r="D2278" s="18" t="str">
        <f>IFERROR(INDEX(Sheet1!F:F,MATCH(ROWS($1:2277),$M:$M,0)),"")</f>
        <v/>
      </c>
      <c r="E2278" t="str">
        <f>IFERROR(INDEX(Sheet1!L:L,MATCH(ROWS($1:2277),$M:$M,0)),"")</f>
        <v/>
      </c>
      <c r="L2278">
        <f>IF(ISNA(MATCH(Sheet1!F2278,{"successful"},0)),"-",MAX(Sheet6!L$1:L2277)+1)</f>
        <v>1159</v>
      </c>
      <c r="M2278" t="str">
        <f>IF(ISNA(MATCH(Sheet1!F2278,{"failed","canceled"},0)),"-",MAX(Sheet6!M$1:M2277)+1)</f>
        <v>-</v>
      </c>
    </row>
    <row r="2279" spans="1:13" ht="16" x14ac:dyDescent="0.2">
      <c r="A2279" s="18" t="str">
        <f>IFERROR(INDEX(Sheet1!F:F,MATCH(ROWS($1:2278),$L:$L,0)),"")</f>
        <v/>
      </c>
      <c r="B2279" s="15" t="str">
        <f>IFERROR(INDEX(Sheet1!L:L,MATCH(ROWS($1:2278),$L:$L,0)),"")</f>
        <v/>
      </c>
      <c r="D2279" s="18" t="str">
        <f>IFERROR(INDEX(Sheet1!F:F,MATCH(ROWS($1:2278),$M:$M,0)),"")</f>
        <v/>
      </c>
      <c r="E2279" t="str">
        <f>IFERROR(INDEX(Sheet1!L:L,MATCH(ROWS($1:2278),$M:$M,0)),"")</f>
        <v/>
      </c>
      <c r="L2279">
        <f>IF(ISNA(MATCH(Sheet1!F2279,{"successful"},0)),"-",MAX(Sheet6!L$1:L2278)+1)</f>
        <v>1160</v>
      </c>
      <c r="M2279" t="str">
        <f>IF(ISNA(MATCH(Sheet1!F2279,{"failed","canceled"},0)),"-",MAX(Sheet6!M$1:M2278)+1)</f>
        <v>-</v>
      </c>
    </row>
    <row r="2280" spans="1:13" ht="16" x14ac:dyDescent="0.2">
      <c r="A2280" s="18" t="str">
        <f>IFERROR(INDEX(Sheet1!F:F,MATCH(ROWS($1:2279),$L:$L,0)),"")</f>
        <v/>
      </c>
      <c r="B2280" s="15" t="str">
        <f>IFERROR(INDEX(Sheet1!L:L,MATCH(ROWS($1:2279),$L:$L,0)),"")</f>
        <v/>
      </c>
      <c r="D2280" s="18" t="str">
        <f>IFERROR(INDEX(Sheet1!F:F,MATCH(ROWS($1:2279),$M:$M,0)),"")</f>
        <v/>
      </c>
      <c r="E2280" t="str">
        <f>IFERROR(INDEX(Sheet1!L:L,MATCH(ROWS($1:2279),$M:$M,0)),"")</f>
        <v/>
      </c>
      <c r="L2280">
        <f>IF(ISNA(MATCH(Sheet1!F2280,{"successful"},0)),"-",MAX(Sheet6!L$1:L2279)+1)</f>
        <v>1161</v>
      </c>
      <c r="M2280" t="str">
        <f>IF(ISNA(MATCH(Sheet1!F2280,{"failed","canceled"},0)),"-",MAX(Sheet6!M$1:M2279)+1)</f>
        <v>-</v>
      </c>
    </row>
    <row r="2281" spans="1:13" ht="16" x14ac:dyDescent="0.2">
      <c r="A2281" s="18" t="str">
        <f>IFERROR(INDEX(Sheet1!F:F,MATCH(ROWS($1:2280),$L:$L,0)),"")</f>
        <v/>
      </c>
      <c r="B2281" s="15" t="str">
        <f>IFERROR(INDEX(Sheet1!L:L,MATCH(ROWS($1:2280),$L:$L,0)),"")</f>
        <v/>
      </c>
      <c r="D2281" s="18" t="str">
        <f>IFERROR(INDEX(Sheet1!F:F,MATCH(ROWS($1:2280),$M:$M,0)),"")</f>
        <v/>
      </c>
      <c r="E2281" t="str">
        <f>IFERROR(INDEX(Sheet1!L:L,MATCH(ROWS($1:2280),$M:$M,0)),"")</f>
        <v/>
      </c>
      <c r="L2281">
        <f>IF(ISNA(MATCH(Sheet1!F2281,{"successful"},0)),"-",MAX(Sheet6!L$1:L2280)+1)</f>
        <v>1162</v>
      </c>
      <c r="M2281" t="str">
        <f>IF(ISNA(MATCH(Sheet1!F2281,{"failed","canceled"},0)),"-",MAX(Sheet6!M$1:M2280)+1)</f>
        <v>-</v>
      </c>
    </row>
    <row r="2282" spans="1:13" ht="16" x14ac:dyDescent="0.2">
      <c r="A2282" s="18" t="str">
        <f>IFERROR(INDEX(Sheet1!F:F,MATCH(ROWS($1:2281),$L:$L,0)),"")</f>
        <v/>
      </c>
      <c r="B2282" s="15" t="str">
        <f>IFERROR(INDEX(Sheet1!L:L,MATCH(ROWS($1:2281),$L:$L,0)),"")</f>
        <v/>
      </c>
      <c r="D2282" s="18" t="str">
        <f>IFERROR(INDEX(Sheet1!F:F,MATCH(ROWS($1:2281),$M:$M,0)),"")</f>
        <v/>
      </c>
      <c r="E2282" t="str">
        <f>IFERROR(INDEX(Sheet1!L:L,MATCH(ROWS($1:2281),$M:$M,0)),"")</f>
        <v/>
      </c>
      <c r="L2282">
        <f>IF(ISNA(MATCH(Sheet1!F2282,{"successful"},0)),"-",MAX(Sheet6!L$1:L2281)+1)</f>
        <v>1163</v>
      </c>
      <c r="M2282" t="str">
        <f>IF(ISNA(MATCH(Sheet1!F2282,{"failed","canceled"},0)),"-",MAX(Sheet6!M$1:M2281)+1)</f>
        <v>-</v>
      </c>
    </row>
    <row r="2283" spans="1:13" ht="16" x14ac:dyDescent="0.2">
      <c r="A2283" s="18" t="str">
        <f>IFERROR(INDEX(Sheet1!F:F,MATCH(ROWS($1:2282),$L:$L,0)),"")</f>
        <v/>
      </c>
      <c r="B2283" s="15" t="str">
        <f>IFERROR(INDEX(Sheet1!L:L,MATCH(ROWS($1:2282),$L:$L,0)),"")</f>
        <v/>
      </c>
      <c r="D2283" s="18" t="str">
        <f>IFERROR(INDEX(Sheet1!F:F,MATCH(ROWS($1:2282),$M:$M,0)),"")</f>
        <v/>
      </c>
      <c r="E2283" t="str">
        <f>IFERROR(INDEX(Sheet1!L:L,MATCH(ROWS($1:2282),$M:$M,0)),"")</f>
        <v/>
      </c>
      <c r="L2283">
        <f>IF(ISNA(MATCH(Sheet1!F2283,{"successful"},0)),"-",MAX(Sheet6!L$1:L2282)+1)</f>
        <v>1164</v>
      </c>
      <c r="M2283" t="str">
        <f>IF(ISNA(MATCH(Sheet1!F2283,{"failed","canceled"},0)),"-",MAX(Sheet6!M$1:M2282)+1)</f>
        <v>-</v>
      </c>
    </row>
    <row r="2284" spans="1:13" ht="16" x14ac:dyDescent="0.2">
      <c r="A2284" s="18" t="str">
        <f>IFERROR(INDEX(Sheet1!F:F,MATCH(ROWS($1:2283),$L:$L,0)),"")</f>
        <v/>
      </c>
      <c r="B2284" s="15" t="str">
        <f>IFERROR(INDEX(Sheet1!L:L,MATCH(ROWS($1:2283),$L:$L,0)),"")</f>
        <v/>
      </c>
      <c r="D2284" s="18" t="str">
        <f>IFERROR(INDEX(Sheet1!F:F,MATCH(ROWS($1:2283),$M:$M,0)),"")</f>
        <v/>
      </c>
      <c r="E2284" t="str">
        <f>IFERROR(INDEX(Sheet1!L:L,MATCH(ROWS($1:2283),$M:$M,0)),"")</f>
        <v/>
      </c>
      <c r="L2284">
        <f>IF(ISNA(MATCH(Sheet1!F2284,{"successful"},0)),"-",MAX(Sheet6!L$1:L2283)+1)</f>
        <v>1165</v>
      </c>
      <c r="M2284" t="str">
        <f>IF(ISNA(MATCH(Sheet1!F2284,{"failed","canceled"},0)),"-",MAX(Sheet6!M$1:M2283)+1)</f>
        <v>-</v>
      </c>
    </row>
    <row r="2285" spans="1:13" ht="16" x14ac:dyDescent="0.2">
      <c r="A2285" s="18" t="str">
        <f>IFERROR(INDEX(Sheet1!F:F,MATCH(ROWS($1:2284),$L:$L,0)),"")</f>
        <v/>
      </c>
      <c r="B2285" s="15" t="str">
        <f>IFERROR(INDEX(Sheet1!L:L,MATCH(ROWS($1:2284),$L:$L,0)),"")</f>
        <v/>
      </c>
      <c r="D2285" s="18" t="str">
        <f>IFERROR(INDEX(Sheet1!F:F,MATCH(ROWS($1:2284),$M:$M,0)),"")</f>
        <v/>
      </c>
      <c r="E2285" t="str">
        <f>IFERROR(INDEX(Sheet1!L:L,MATCH(ROWS($1:2284),$M:$M,0)),"")</f>
        <v/>
      </c>
      <c r="L2285">
        <f>IF(ISNA(MATCH(Sheet1!F2285,{"successful"},0)),"-",MAX(Sheet6!L$1:L2284)+1)</f>
        <v>1166</v>
      </c>
      <c r="M2285" t="str">
        <f>IF(ISNA(MATCH(Sheet1!F2285,{"failed","canceled"},0)),"-",MAX(Sheet6!M$1:M2284)+1)</f>
        <v>-</v>
      </c>
    </row>
    <row r="2286" spans="1:13" ht="16" x14ac:dyDescent="0.2">
      <c r="A2286" s="18" t="str">
        <f>IFERROR(INDEX(Sheet1!F:F,MATCH(ROWS($1:2285),$L:$L,0)),"")</f>
        <v/>
      </c>
      <c r="B2286" s="15" t="str">
        <f>IFERROR(INDEX(Sheet1!L:L,MATCH(ROWS($1:2285),$L:$L,0)),"")</f>
        <v/>
      </c>
      <c r="D2286" s="18" t="str">
        <f>IFERROR(INDEX(Sheet1!F:F,MATCH(ROWS($1:2285),$M:$M,0)),"")</f>
        <v/>
      </c>
      <c r="E2286" t="str">
        <f>IFERROR(INDEX(Sheet1!L:L,MATCH(ROWS($1:2285),$M:$M,0)),"")</f>
        <v/>
      </c>
      <c r="L2286">
        <f>IF(ISNA(MATCH(Sheet1!F2286,{"successful"},0)),"-",MAX(Sheet6!L$1:L2285)+1)</f>
        <v>1167</v>
      </c>
      <c r="M2286" t="str">
        <f>IF(ISNA(MATCH(Sheet1!F2286,{"failed","canceled"},0)),"-",MAX(Sheet6!M$1:M2285)+1)</f>
        <v>-</v>
      </c>
    </row>
    <row r="2287" spans="1:13" ht="16" x14ac:dyDescent="0.2">
      <c r="A2287" s="18" t="str">
        <f>IFERROR(INDEX(Sheet1!F:F,MATCH(ROWS($1:2286),$L:$L,0)),"")</f>
        <v/>
      </c>
      <c r="B2287" s="15" t="str">
        <f>IFERROR(INDEX(Sheet1!L:L,MATCH(ROWS($1:2286),$L:$L,0)),"")</f>
        <v/>
      </c>
      <c r="D2287" s="18" t="str">
        <f>IFERROR(INDEX(Sheet1!F:F,MATCH(ROWS($1:2286),$M:$M,0)),"")</f>
        <v/>
      </c>
      <c r="E2287" t="str">
        <f>IFERROR(INDEX(Sheet1!L:L,MATCH(ROWS($1:2286),$M:$M,0)),"")</f>
        <v/>
      </c>
      <c r="L2287">
        <f>IF(ISNA(MATCH(Sheet1!F2287,{"successful"},0)),"-",MAX(Sheet6!L$1:L2286)+1)</f>
        <v>1168</v>
      </c>
      <c r="M2287" t="str">
        <f>IF(ISNA(MATCH(Sheet1!F2287,{"failed","canceled"},0)),"-",MAX(Sheet6!M$1:M2286)+1)</f>
        <v>-</v>
      </c>
    </row>
    <row r="2288" spans="1:13" ht="16" x14ac:dyDescent="0.2">
      <c r="A2288" s="18" t="str">
        <f>IFERROR(INDEX(Sheet1!F:F,MATCH(ROWS($1:2287),$L:$L,0)),"")</f>
        <v/>
      </c>
      <c r="B2288" s="15" t="str">
        <f>IFERROR(INDEX(Sheet1!L:L,MATCH(ROWS($1:2287),$L:$L,0)),"")</f>
        <v/>
      </c>
      <c r="D2288" s="18" t="str">
        <f>IFERROR(INDEX(Sheet1!F:F,MATCH(ROWS($1:2287),$M:$M,0)),"")</f>
        <v/>
      </c>
      <c r="E2288" t="str">
        <f>IFERROR(INDEX(Sheet1!L:L,MATCH(ROWS($1:2287),$M:$M,0)),"")</f>
        <v/>
      </c>
      <c r="L2288">
        <f>IF(ISNA(MATCH(Sheet1!F2288,{"successful"},0)),"-",MAX(Sheet6!L$1:L2287)+1)</f>
        <v>1169</v>
      </c>
      <c r="M2288" t="str">
        <f>IF(ISNA(MATCH(Sheet1!F2288,{"failed","canceled"},0)),"-",MAX(Sheet6!M$1:M2287)+1)</f>
        <v>-</v>
      </c>
    </row>
    <row r="2289" spans="1:13" ht="16" x14ac:dyDescent="0.2">
      <c r="A2289" s="18" t="str">
        <f>IFERROR(INDEX(Sheet1!F:F,MATCH(ROWS($1:2288),$L:$L,0)),"")</f>
        <v/>
      </c>
      <c r="B2289" s="15" t="str">
        <f>IFERROR(INDEX(Sheet1!L:L,MATCH(ROWS($1:2288),$L:$L,0)),"")</f>
        <v/>
      </c>
      <c r="D2289" s="18" t="str">
        <f>IFERROR(INDEX(Sheet1!F:F,MATCH(ROWS($1:2288),$M:$M,0)),"")</f>
        <v/>
      </c>
      <c r="E2289" t="str">
        <f>IFERROR(INDEX(Sheet1!L:L,MATCH(ROWS($1:2288),$M:$M,0)),"")</f>
        <v/>
      </c>
      <c r="L2289">
        <f>IF(ISNA(MATCH(Sheet1!F2289,{"successful"},0)),"-",MAX(Sheet6!L$1:L2288)+1)</f>
        <v>1170</v>
      </c>
      <c r="M2289" t="str">
        <f>IF(ISNA(MATCH(Sheet1!F2289,{"failed","canceled"},0)),"-",MAX(Sheet6!M$1:M2288)+1)</f>
        <v>-</v>
      </c>
    </row>
    <row r="2290" spans="1:13" ht="16" x14ac:dyDescent="0.2">
      <c r="A2290" s="18" t="str">
        <f>IFERROR(INDEX(Sheet1!F:F,MATCH(ROWS($1:2289),$L:$L,0)),"")</f>
        <v/>
      </c>
      <c r="B2290" s="15" t="str">
        <f>IFERROR(INDEX(Sheet1!L:L,MATCH(ROWS($1:2289),$L:$L,0)),"")</f>
        <v/>
      </c>
      <c r="D2290" s="18" t="str">
        <f>IFERROR(INDEX(Sheet1!F:F,MATCH(ROWS($1:2289),$M:$M,0)),"")</f>
        <v/>
      </c>
      <c r="E2290" t="str">
        <f>IFERROR(INDEX(Sheet1!L:L,MATCH(ROWS($1:2289),$M:$M,0)),"")</f>
        <v/>
      </c>
      <c r="L2290">
        <f>IF(ISNA(MATCH(Sheet1!F2290,{"successful"},0)),"-",MAX(Sheet6!L$1:L2289)+1)</f>
        <v>1171</v>
      </c>
      <c r="M2290" t="str">
        <f>IF(ISNA(MATCH(Sheet1!F2290,{"failed","canceled"},0)),"-",MAX(Sheet6!M$1:M2289)+1)</f>
        <v>-</v>
      </c>
    </row>
    <row r="2291" spans="1:13" ht="16" x14ac:dyDescent="0.2">
      <c r="A2291" s="18" t="str">
        <f>IFERROR(INDEX(Sheet1!F:F,MATCH(ROWS($1:2290),$L:$L,0)),"")</f>
        <v/>
      </c>
      <c r="B2291" s="15" t="str">
        <f>IFERROR(INDEX(Sheet1!L:L,MATCH(ROWS($1:2290),$L:$L,0)),"")</f>
        <v/>
      </c>
      <c r="D2291" s="18" t="str">
        <f>IFERROR(INDEX(Sheet1!F:F,MATCH(ROWS($1:2290),$M:$M,0)),"")</f>
        <v/>
      </c>
      <c r="E2291" t="str">
        <f>IFERROR(INDEX(Sheet1!L:L,MATCH(ROWS($1:2290),$M:$M,0)),"")</f>
        <v/>
      </c>
      <c r="L2291">
        <f>IF(ISNA(MATCH(Sheet1!F2291,{"successful"},0)),"-",MAX(Sheet6!L$1:L2290)+1)</f>
        <v>1172</v>
      </c>
      <c r="M2291" t="str">
        <f>IF(ISNA(MATCH(Sheet1!F2291,{"failed","canceled"},0)),"-",MAX(Sheet6!M$1:M2290)+1)</f>
        <v>-</v>
      </c>
    </row>
    <row r="2292" spans="1:13" ht="16" x14ac:dyDescent="0.2">
      <c r="A2292" s="18" t="str">
        <f>IFERROR(INDEX(Sheet1!F:F,MATCH(ROWS($1:2291),$L:$L,0)),"")</f>
        <v/>
      </c>
      <c r="B2292" s="15" t="str">
        <f>IFERROR(INDEX(Sheet1!L:L,MATCH(ROWS($1:2291),$L:$L,0)),"")</f>
        <v/>
      </c>
      <c r="D2292" s="18" t="str">
        <f>IFERROR(INDEX(Sheet1!F:F,MATCH(ROWS($1:2291),$M:$M,0)),"")</f>
        <v/>
      </c>
      <c r="E2292" t="str">
        <f>IFERROR(INDEX(Sheet1!L:L,MATCH(ROWS($1:2291),$M:$M,0)),"")</f>
        <v/>
      </c>
      <c r="L2292">
        <f>IF(ISNA(MATCH(Sheet1!F2292,{"successful"},0)),"-",MAX(Sheet6!L$1:L2291)+1)</f>
        <v>1173</v>
      </c>
      <c r="M2292" t="str">
        <f>IF(ISNA(MATCH(Sheet1!F2292,{"failed","canceled"},0)),"-",MAX(Sheet6!M$1:M2291)+1)</f>
        <v>-</v>
      </c>
    </row>
    <row r="2293" spans="1:13" ht="16" x14ac:dyDescent="0.2">
      <c r="A2293" s="18" t="str">
        <f>IFERROR(INDEX(Sheet1!F:F,MATCH(ROWS($1:2292),$L:$L,0)),"")</f>
        <v/>
      </c>
      <c r="B2293" s="15" t="str">
        <f>IFERROR(INDEX(Sheet1!L:L,MATCH(ROWS($1:2292),$L:$L,0)),"")</f>
        <v/>
      </c>
      <c r="D2293" s="18" t="str">
        <f>IFERROR(INDEX(Sheet1!F:F,MATCH(ROWS($1:2292),$M:$M,0)),"")</f>
        <v/>
      </c>
      <c r="E2293" t="str">
        <f>IFERROR(INDEX(Sheet1!L:L,MATCH(ROWS($1:2292),$M:$M,0)),"")</f>
        <v/>
      </c>
      <c r="L2293">
        <f>IF(ISNA(MATCH(Sheet1!F2293,{"successful"},0)),"-",MAX(Sheet6!L$1:L2292)+1)</f>
        <v>1174</v>
      </c>
      <c r="M2293" t="str">
        <f>IF(ISNA(MATCH(Sheet1!F2293,{"failed","canceled"},0)),"-",MAX(Sheet6!M$1:M2292)+1)</f>
        <v>-</v>
      </c>
    </row>
    <row r="2294" spans="1:13" ht="16" x14ac:dyDescent="0.2">
      <c r="A2294" s="18" t="str">
        <f>IFERROR(INDEX(Sheet1!F:F,MATCH(ROWS($1:2293),$L:$L,0)),"")</f>
        <v/>
      </c>
      <c r="B2294" s="15" t="str">
        <f>IFERROR(INDEX(Sheet1!L:L,MATCH(ROWS($1:2293),$L:$L,0)),"")</f>
        <v/>
      </c>
      <c r="D2294" s="18" t="str">
        <f>IFERROR(INDEX(Sheet1!F:F,MATCH(ROWS($1:2293),$M:$M,0)),"")</f>
        <v/>
      </c>
      <c r="E2294" t="str">
        <f>IFERROR(INDEX(Sheet1!L:L,MATCH(ROWS($1:2293),$M:$M,0)),"")</f>
        <v/>
      </c>
      <c r="L2294">
        <f>IF(ISNA(MATCH(Sheet1!F2294,{"successful"},0)),"-",MAX(Sheet6!L$1:L2293)+1)</f>
        <v>1175</v>
      </c>
      <c r="M2294" t="str">
        <f>IF(ISNA(MATCH(Sheet1!F2294,{"failed","canceled"},0)),"-",MAX(Sheet6!M$1:M2293)+1)</f>
        <v>-</v>
      </c>
    </row>
    <row r="2295" spans="1:13" ht="16" x14ac:dyDescent="0.2">
      <c r="A2295" s="18" t="str">
        <f>IFERROR(INDEX(Sheet1!F:F,MATCH(ROWS($1:2294),$L:$L,0)),"")</f>
        <v/>
      </c>
      <c r="B2295" s="15" t="str">
        <f>IFERROR(INDEX(Sheet1!L:L,MATCH(ROWS($1:2294),$L:$L,0)),"")</f>
        <v/>
      </c>
      <c r="D2295" s="18" t="str">
        <f>IFERROR(INDEX(Sheet1!F:F,MATCH(ROWS($1:2294),$M:$M,0)),"")</f>
        <v/>
      </c>
      <c r="E2295" t="str">
        <f>IFERROR(INDEX(Sheet1!L:L,MATCH(ROWS($1:2294),$M:$M,0)),"")</f>
        <v/>
      </c>
      <c r="L2295">
        <f>IF(ISNA(MATCH(Sheet1!F2295,{"successful"},0)),"-",MAX(Sheet6!L$1:L2294)+1)</f>
        <v>1176</v>
      </c>
      <c r="M2295" t="str">
        <f>IF(ISNA(MATCH(Sheet1!F2295,{"failed","canceled"},0)),"-",MAX(Sheet6!M$1:M2294)+1)</f>
        <v>-</v>
      </c>
    </row>
    <row r="2296" spans="1:13" ht="16" x14ac:dyDescent="0.2">
      <c r="A2296" s="18" t="str">
        <f>IFERROR(INDEX(Sheet1!F:F,MATCH(ROWS($1:2295),$L:$L,0)),"")</f>
        <v/>
      </c>
      <c r="B2296" s="15" t="str">
        <f>IFERROR(INDEX(Sheet1!L:L,MATCH(ROWS($1:2295),$L:$L,0)),"")</f>
        <v/>
      </c>
      <c r="D2296" s="18" t="str">
        <f>IFERROR(INDEX(Sheet1!F:F,MATCH(ROWS($1:2295),$M:$M,0)),"")</f>
        <v/>
      </c>
      <c r="E2296" t="str">
        <f>IFERROR(INDEX(Sheet1!L:L,MATCH(ROWS($1:2295),$M:$M,0)),"")</f>
        <v/>
      </c>
      <c r="L2296">
        <f>IF(ISNA(MATCH(Sheet1!F2296,{"successful"},0)),"-",MAX(Sheet6!L$1:L2295)+1)</f>
        <v>1177</v>
      </c>
      <c r="M2296" t="str">
        <f>IF(ISNA(MATCH(Sheet1!F2296,{"failed","canceled"},0)),"-",MAX(Sheet6!M$1:M2295)+1)</f>
        <v>-</v>
      </c>
    </row>
    <row r="2297" spans="1:13" ht="16" x14ac:dyDescent="0.2">
      <c r="A2297" s="18" t="str">
        <f>IFERROR(INDEX(Sheet1!F:F,MATCH(ROWS($1:2296),$L:$L,0)),"")</f>
        <v/>
      </c>
      <c r="B2297" s="15" t="str">
        <f>IFERROR(INDEX(Sheet1!L:L,MATCH(ROWS($1:2296),$L:$L,0)),"")</f>
        <v/>
      </c>
      <c r="D2297" s="18" t="str">
        <f>IFERROR(INDEX(Sheet1!F:F,MATCH(ROWS($1:2296),$M:$M,0)),"")</f>
        <v/>
      </c>
      <c r="E2297" t="str">
        <f>IFERROR(INDEX(Sheet1!L:L,MATCH(ROWS($1:2296),$M:$M,0)),"")</f>
        <v/>
      </c>
      <c r="L2297">
        <f>IF(ISNA(MATCH(Sheet1!F2297,{"successful"},0)),"-",MAX(Sheet6!L$1:L2296)+1)</f>
        <v>1178</v>
      </c>
      <c r="M2297" t="str">
        <f>IF(ISNA(MATCH(Sheet1!F2297,{"failed","canceled"},0)),"-",MAX(Sheet6!M$1:M2296)+1)</f>
        <v>-</v>
      </c>
    </row>
    <row r="2298" spans="1:13" ht="16" x14ac:dyDescent="0.2">
      <c r="A2298" s="18" t="str">
        <f>IFERROR(INDEX(Sheet1!F:F,MATCH(ROWS($1:2297),$L:$L,0)),"")</f>
        <v/>
      </c>
      <c r="B2298" s="15" t="str">
        <f>IFERROR(INDEX(Sheet1!L:L,MATCH(ROWS($1:2297),$L:$L,0)),"")</f>
        <v/>
      </c>
      <c r="D2298" s="18" t="str">
        <f>IFERROR(INDEX(Sheet1!F:F,MATCH(ROWS($1:2297),$M:$M,0)),"")</f>
        <v/>
      </c>
      <c r="E2298" t="str">
        <f>IFERROR(INDEX(Sheet1!L:L,MATCH(ROWS($1:2297),$M:$M,0)),"")</f>
        <v/>
      </c>
      <c r="L2298">
        <f>IF(ISNA(MATCH(Sheet1!F2298,{"successful"},0)),"-",MAX(Sheet6!L$1:L2297)+1)</f>
        <v>1179</v>
      </c>
      <c r="M2298" t="str">
        <f>IF(ISNA(MATCH(Sheet1!F2298,{"failed","canceled"},0)),"-",MAX(Sheet6!M$1:M2297)+1)</f>
        <v>-</v>
      </c>
    </row>
    <row r="2299" spans="1:13" ht="16" x14ac:dyDescent="0.2">
      <c r="A2299" s="18" t="str">
        <f>IFERROR(INDEX(Sheet1!F:F,MATCH(ROWS($1:2298),$L:$L,0)),"")</f>
        <v/>
      </c>
      <c r="B2299" s="15" t="str">
        <f>IFERROR(INDEX(Sheet1!L:L,MATCH(ROWS($1:2298),$L:$L,0)),"")</f>
        <v/>
      </c>
      <c r="D2299" s="18" t="str">
        <f>IFERROR(INDEX(Sheet1!F:F,MATCH(ROWS($1:2298),$M:$M,0)),"")</f>
        <v/>
      </c>
      <c r="E2299" t="str">
        <f>IFERROR(INDEX(Sheet1!L:L,MATCH(ROWS($1:2298),$M:$M,0)),"")</f>
        <v/>
      </c>
      <c r="L2299">
        <f>IF(ISNA(MATCH(Sheet1!F2299,{"successful"},0)),"-",MAX(Sheet6!L$1:L2298)+1)</f>
        <v>1180</v>
      </c>
      <c r="M2299" t="str">
        <f>IF(ISNA(MATCH(Sheet1!F2299,{"failed","canceled"},0)),"-",MAX(Sheet6!M$1:M2298)+1)</f>
        <v>-</v>
      </c>
    </row>
    <row r="2300" spans="1:13" ht="16" x14ac:dyDescent="0.2">
      <c r="A2300" s="18" t="str">
        <f>IFERROR(INDEX(Sheet1!F:F,MATCH(ROWS($1:2299),$L:$L,0)),"")</f>
        <v/>
      </c>
      <c r="B2300" s="15" t="str">
        <f>IFERROR(INDEX(Sheet1!L:L,MATCH(ROWS($1:2299),$L:$L,0)),"")</f>
        <v/>
      </c>
      <c r="D2300" s="18" t="str">
        <f>IFERROR(INDEX(Sheet1!F:F,MATCH(ROWS($1:2299),$M:$M,0)),"")</f>
        <v/>
      </c>
      <c r="E2300" t="str">
        <f>IFERROR(INDEX(Sheet1!L:L,MATCH(ROWS($1:2299),$M:$M,0)),"")</f>
        <v/>
      </c>
      <c r="L2300">
        <f>IF(ISNA(MATCH(Sheet1!F2300,{"successful"},0)),"-",MAX(Sheet6!L$1:L2299)+1)</f>
        <v>1181</v>
      </c>
      <c r="M2300" t="str">
        <f>IF(ISNA(MATCH(Sheet1!F2300,{"failed","canceled"},0)),"-",MAX(Sheet6!M$1:M2299)+1)</f>
        <v>-</v>
      </c>
    </row>
    <row r="2301" spans="1:13" ht="16" x14ac:dyDescent="0.2">
      <c r="A2301" s="18" t="str">
        <f>IFERROR(INDEX(Sheet1!F:F,MATCH(ROWS($1:2300),$L:$L,0)),"")</f>
        <v/>
      </c>
      <c r="B2301" s="15" t="str">
        <f>IFERROR(INDEX(Sheet1!L:L,MATCH(ROWS($1:2300),$L:$L,0)),"")</f>
        <v/>
      </c>
      <c r="D2301" s="18" t="str">
        <f>IFERROR(INDEX(Sheet1!F:F,MATCH(ROWS($1:2300),$M:$M,0)),"")</f>
        <v/>
      </c>
      <c r="E2301" t="str">
        <f>IFERROR(INDEX(Sheet1!L:L,MATCH(ROWS($1:2300),$M:$M,0)),"")</f>
        <v/>
      </c>
      <c r="L2301">
        <f>IF(ISNA(MATCH(Sheet1!F2301,{"successful"},0)),"-",MAX(Sheet6!L$1:L2300)+1)</f>
        <v>1182</v>
      </c>
      <c r="M2301" t="str">
        <f>IF(ISNA(MATCH(Sheet1!F2301,{"failed","canceled"},0)),"-",MAX(Sheet6!M$1:M2300)+1)</f>
        <v>-</v>
      </c>
    </row>
    <row r="2302" spans="1:13" ht="16" x14ac:dyDescent="0.2">
      <c r="A2302" s="18" t="str">
        <f>IFERROR(INDEX(Sheet1!F:F,MATCH(ROWS($1:2301),$L:$L,0)),"")</f>
        <v/>
      </c>
      <c r="B2302" s="15" t="str">
        <f>IFERROR(INDEX(Sheet1!L:L,MATCH(ROWS($1:2301),$L:$L,0)),"")</f>
        <v/>
      </c>
      <c r="D2302" s="18" t="str">
        <f>IFERROR(INDEX(Sheet1!F:F,MATCH(ROWS($1:2301),$M:$M,0)),"")</f>
        <v/>
      </c>
      <c r="E2302" t="str">
        <f>IFERROR(INDEX(Sheet1!L:L,MATCH(ROWS($1:2301),$M:$M,0)),"")</f>
        <v/>
      </c>
      <c r="L2302">
        <f>IF(ISNA(MATCH(Sheet1!F2302,{"successful"},0)),"-",MAX(Sheet6!L$1:L2301)+1)</f>
        <v>1183</v>
      </c>
      <c r="M2302" t="str">
        <f>IF(ISNA(MATCH(Sheet1!F2302,{"failed","canceled"},0)),"-",MAX(Sheet6!M$1:M2301)+1)</f>
        <v>-</v>
      </c>
    </row>
    <row r="2303" spans="1:13" ht="16" x14ac:dyDescent="0.2">
      <c r="A2303" s="18" t="str">
        <f>IFERROR(INDEX(Sheet1!F:F,MATCH(ROWS($1:2302),$L:$L,0)),"")</f>
        <v/>
      </c>
      <c r="B2303" s="15" t="str">
        <f>IFERROR(INDEX(Sheet1!L:L,MATCH(ROWS($1:2302),$L:$L,0)),"")</f>
        <v/>
      </c>
      <c r="D2303" s="18" t="str">
        <f>IFERROR(INDEX(Sheet1!F:F,MATCH(ROWS($1:2302),$M:$M,0)),"")</f>
        <v/>
      </c>
      <c r="E2303" t="str">
        <f>IFERROR(INDEX(Sheet1!L:L,MATCH(ROWS($1:2302),$M:$M,0)),"")</f>
        <v/>
      </c>
      <c r="L2303">
        <f>IF(ISNA(MATCH(Sheet1!F2303,{"successful"},0)),"-",MAX(Sheet6!L$1:L2302)+1)</f>
        <v>1184</v>
      </c>
      <c r="M2303" t="str">
        <f>IF(ISNA(MATCH(Sheet1!F2303,{"failed","canceled"},0)),"-",MAX(Sheet6!M$1:M2302)+1)</f>
        <v>-</v>
      </c>
    </row>
    <row r="2304" spans="1:13" ht="16" x14ac:dyDescent="0.2">
      <c r="A2304" s="18" t="str">
        <f>IFERROR(INDEX(Sheet1!F:F,MATCH(ROWS($1:2303),$L:$L,0)),"")</f>
        <v/>
      </c>
      <c r="B2304" s="15" t="str">
        <f>IFERROR(INDEX(Sheet1!L:L,MATCH(ROWS($1:2303),$L:$L,0)),"")</f>
        <v/>
      </c>
      <c r="D2304" s="18" t="str">
        <f>IFERROR(INDEX(Sheet1!F:F,MATCH(ROWS($1:2303),$M:$M,0)),"")</f>
        <v/>
      </c>
      <c r="E2304" t="str">
        <f>IFERROR(INDEX(Sheet1!L:L,MATCH(ROWS($1:2303),$M:$M,0)),"")</f>
        <v/>
      </c>
      <c r="L2304">
        <f>IF(ISNA(MATCH(Sheet1!F2304,{"successful"},0)),"-",MAX(Sheet6!L$1:L2303)+1)</f>
        <v>1185</v>
      </c>
      <c r="M2304" t="str">
        <f>IF(ISNA(MATCH(Sheet1!F2304,{"failed","canceled"},0)),"-",MAX(Sheet6!M$1:M2303)+1)</f>
        <v>-</v>
      </c>
    </row>
    <row r="2305" spans="1:13" ht="16" x14ac:dyDescent="0.2">
      <c r="A2305" s="18" t="str">
        <f>IFERROR(INDEX(Sheet1!F:F,MATCH(ROWS($1:2304),$L:$L,0)),"")</f>
        <v/>
      </c>
      <c r="B2305" s="15" t="str">
        <f>IFERROR(INDEX(Sheet1!L:L,MATCH(ROWS($1:2304),$L:$L,0)),"")</f>
        <v/>
      </c>
      <c r="D2305" s="18" t="str">
        <f>IFERROR(INDEX(Sheet1!F:F,MATCH(ROWS($1:2304),$M:$M,0)),"")</f>
        <v/>
      </c>
      <c r="E2305" t="str">
        <f>IFERROR(INDEX(Sheet1!L:L,MATCH(ROWS($1:2304),$M:$M,0)),"")</f>
        <v/>
      </c>
      <c r="L2305">
        <f>IF(ISNA(MATCH(Sheet1!F2305,{"successful"},0)),"-",MAX(Sheet6!L$1:L2304)+1)</f>
        <v>1186</v>
      </c>
      <c r="M2305" t="str">
        <f>IF(ISNA(MATCH(Sheet1!F2305,{"failed","canceled"},0)),"-",MAX(Sheet6!M$1:M2304)+1)</f>
        <v>-</v>
      </c>
    </row>
    <row r="2306" spans="1:13" ht="16" x14ac:dyDescent="0.2">
      <c r="A2306" s="18" t="str">
        <f>IFERROR(INDEX(Sheet1!F:F,MATCH(ROWS($1:2305),$L:$L,0)),"")</f>
        <v/>
      </c>
      <c r="B2306" s="15" t="str">
        <f>IFERROR(INDEX(Sheet1!L:L,MATCH(ROWS($1:2305),$L:$L,0)),"")</f>
        <v/>
      </c>
      <c r="D2306" s="18" t="str">
        <f>IFERROR(INDEX(Sheet1!F:F,MATCH(ROWS($1:2305),$M:$M,0)),"")</f>
        <v/>
      </c>
      <c r="E2306" t="str">
        <f>IFERROR(INDEX(Sheet1!L:L,MATCH(ROWS($1:2305),$M:$M,0)),"")</f>
        <v/>
      </c>
      <c r="L2306">
        <f>IF(ISNA(MATCH(Sheet1!F2306,{"successful"},0)),"-",MAX(Sheet6!L$1:L2305)+1)</f>
        <v>1187</v>
      </c>
      <c r="M2306" t="str">
        <f>IF(ISNA(MATCH(Sheet1!F2306,{"failed","canceled"},0)),"-",MAX(Sheet6!M$1:M2305)+1)</f>
        <v>-</v>
      </c>
    </row>
    <row r="2307" spans="1:13" ht="16" x14ac:dyDescent="0.2">
      <c r="A2307" s="18" t="str">
        <f>IFERROR(INDEX(Sheet1!F:F,MATCH(ROWS($1:2306),$L:$L,0)),"")</f>
        <v/>
      </c>
      <c r="B2307" s="15" t="str">
        <f>IFERROR(INDEX(Sheet1!L:L,MATCH(ROWS($1:2306),$L:$L,0)),"")</f>
        <v/>
      </c>
      <c r="D2307" s="18" t="str">
        <f>IFERROR(INDEX(Sheet1!F:F,MATCH(ROWS($1:2306),$M:$M,0)),"")</f>
        <v/>
      </c>
      <c r="E2307" t="str">
        <f>IFERROR(INDEX(Sheet1!L:L,MATCH(ROWS($1:2306),$M:$M,0)),"")</f>
        <v/>
      </c>
      <c r="L2307">
        <f>IF(ISNA(MATCH(Sheet1!F2307,{"successful"},0)),"-",MAX(Sheet6!L$1:L2306)+1)</f>
        <v>1188</v>
      </c>
      <c r="M2307" t="str">
        <f>IF(ISNA(MATCH(Sheet1!F2307,{"failed","canceled"},0)),"-",MAX(Sheet6!M$1:M2306)+1)</f>
        <v>-</v>
      </c>
    </row>
    <row r="2308" spans="1:13" ht="16" x14ac:dyDescent="0.2">
      <c r="A2308" s="18" t="str">
        <f>IFERROR(INDEX(Sheet1!F:F,MATCH(ROWS($1:2307),$L:$L,0)),"")</f>
        <v/>
      </c>
      <c r="B2308" s="15" t="str">
        <f>IFERROR(INDEX(Sheet1!L:L,MATCH(ROWS($1:2307),$L:$L,0)),"")</f>
        <v/>
      </c>
      <c r="D2308" s="18" t="str">
        <f>IFERROR(INDEX(Sheet1!F:F,MATCH(ROWS($1:2307),$M:$M,0)),"")</f>
        <v/>
      </c>
      <c r="E2308" t="str">
        <f>IFERROR(INDEX(Sheet1!L:L,MATCH(ROWS($1:2307),$M:$M,0)),"")</f>
        <v/>
      </c>
      <c r="L2308">
        <f>IF(ISNA(MATCH(Sheet1!F2308,{"successful"},0)),"-",MAX(Sheet6!L$1:L2307)+1)</f>
        <v>1189</v>
      </c>
      <c r="M2308" t="str">
        <f>IF(ISNA(MATCH(Sheet1!F2308,{"failed","canceled"},0)),"-",MAX(Sheet6!M$1:M2307)+1)</f>
        <v>-</v>
      </c>
    </row>
    <row r="2309" spans="1:13" ht="16" x14ac:dyDescent="0.2">
      <c r="A2309" s="18" t="str">
        <f>IFERROR(INDEX(Sheet1!F:F,MATCH(ROWS($1:2308),$L:$L,0)),"")</f>
        <v/>
      </c>
      <c r="B2309" s="15" t="str">
        <f>IFERROR(INDEX(Sheet1!L:L,MATCH(ROWS($1:2308),$L:$L,0)),"")</f>
        <v/>
      </c>
      <c r="D2309" s="18" t="str">
        <f>IFERROR(INDEX(Sheet1!F:F,MATCH(ROWS($1:2308),$M:$M,0)),"")</f>
        <v/>
      </c>
      <c r="E2309" t="str">
        <f>IFERROR(INDEX(Sheet1!L:L,MATCH(ROWS($1:2308),$M:$M,0)),"")</f>
        <v/>
      </c>
      <c r="L2309">
        <f>IF(ISNA(MATCH(Sheet1!F2309,{"successful"},0)),"-",MAX(Sheet6!L$1:L2308)+1)</f>
        <v>1190</v>
      </c>
      <c r="M2309" t="str">
        <f>IF(ISNA(MATCH(Sheet1!F2309,{"failed","canceled"},0)),"-",MAX(Sheet6!M$1:M2308)+1)</f>
        <v>-</v>
      </c>
    </row>
    <row r="2310" spans="1:13" ht="16" x14ac:dyDescent="0.2">
      <c r="A2310" s="18" t="str">
        <f>IFERROR(INDEX(Sheet1!F:F,MATCH(ROWS($1:2309),$L:$L,0)),"")</f>
        <v/>
      </c>
      <c r="B2310" s="15" t="str">
        <f>IFERROR(INDEX(Sheet1!L:L,MATCH(ROWS($1:2309),$L:$L,0)),"")</f>
        <v/>
      </c>
      <c r="D2310" s="18" t="str">
        <f>IFERROR(INDEX(Sheet1!F:F,MATCH(ROWS($1:2309),$M:$M,0)),"")</f>
        <v/>
      </c>
      <c r="E2310" t="str">
        <f>IFERROR(INDEX(Sheet1!L:L,MATCH(ROWS($1:2309),$M:$M,0)),"")</f>
        <v/>
      </c>
      <c r="L2310">
        <f>IF(ISNA(MATCH(Sheet1!F2310,{"successful"},0)),"-",MAX(Sheet6!L$1:L2309)+1)</f>
        <v>1191</v>
      </c>
      <c r="M2310" t="str">
        <f>IF(ISNA(MATCH(Sheet1!F2310,{"failed","canceled"},0)),"-",MAX(Sheet6!M$1:M2309)+1)</f>
        <v>-</v>
      </c>
    </row>
    <row r="2311" spans="1:13" ht="16" x14ac:dyDescent="0.2">
      <c r="A2311" s="18" t="str">
        <f>IFERROR(INDEX(Sheet1!F:F,MATCH(ROWS($1:2310),$L:$L,0)),"")</f>
        <v/>
      </c>
      <c r="B2311" s="15" t="str">
        <f>IFERROR(INDEX(Sheet1!L:L,MATCH(ROWS($1:2310),$L:$L,0)),"")</f>
        <v/>
      </c>
      <c r="D2311" s="18" t="str">
        <f>IFERROR(INDEX(Sheet1!F:F,MATCH(ROWS($1:2310),$M:$M,0)),"")</f>
        <v/>
      </c>
      <c r="E2311" t="str">
        <f>IFERROR(INDEX(Sheet1!L:L,MATCH(ROWS($1:2310),$M:$M,0)),"")</f>
        <v/>
      </c>
      <c r="L2311">
        <f>IF(ISNA(MATCH(Sheet1!F2311,{"successful"},0)),"-",MAX(Sheet6!L$1:L2310)+1)</f>
        <v>1192</v>
      </c>
      <c r="M2311" t="str">
        <f>IF(ISNA(MATCH(Sheet1!F2311,{"failed","canceled"},0)),"-",MAX(Sheet6!M$1:M2310)+1)</f>
        <v>-</v>
      </c>
    </row>
    <row r="2312" spans="1:13" ht="16" x14ac:dyDescent="0.2">
      <c r="A2312" s="18" t="str">
        <f>IFERROR(INDEX(Sheet1!F:F,MATCH(ROWS($1:2311),$L:$L,0)),"")</f>
        <v/>
      </c>
      <c r="B2312" s="15" t="str">
        <f>IFERROR(INDEX(Sheet1!L:L,MATCH(ROWS($1:2311),$L:$L,0)),"")</f>
        <v/>
      </c>
      <c r="D2312" s="18" t="str">
        <f>IFERROR(INDEX(Sheet1!F:F,MATCH(ROWS($1:2311),$M:$M,0)),"")</f>
        <v/>
      </c>
      <c r="E2312" t="str">
        <f>IFERROR(INDEX(Sheet1!L:L,MATCH(ROWS($1:2311),$M:$M,0)),"")</f>
        <v/>
      </c>
      <c r="L2312">
        <f>IF(ISNA(MATCH(Sheet1!F2312,{"successful"},0)),"-",MAX(Sheet6!L$1:L2311)+1)</f>
        <v>1193</v>
      </c>
      <c r="M2312" t="str">
        <f>IF(ISNA(MATCH(Sheet1!F2312,{"failed","canceled"},0)),"-",MAX(Sheet6!M$1:M2311)+1)</f>
        <v>-</v>
      </c>
    </row>
    <row r="2313" spans="1:13" ht="16" x14ac:dyDescent="0.2">
      <c r="A2313" s="18" t="str">
        <f>IFERROR(INDEX(Sheet1!F:F,MATCH(ROWS($1:2312),$L:$L,0)),"")</f>
        <v/>
      </c>
      <c r="B2313" s="15" t="str">
        <f>IFERROR(INDEX(Sheet1!L:L,MATCH(ROWS($1:2312),$L:$L,0)),"")</f>
        <v/>
      </c>
      <c r="D2313" s="18" t="str">
        <f>IFERROR(INDEX(Sheet1!F:F,MATCH(ROWS($1:2312),$M:$M,0)),"")</f>
        <v/>
      </c>
      <c r="E2313" t="str">
        <f>IFERROR(INDEX(Sheet1!L:L,MATCH(ROWS($1:2312),$M:$M,0)),"")</f>
        <v/>
      </c>
      <c r="L2313">
        <f>IF(ISNA(MATCH(Sheet1!F2313,{"successful"},0)),"-",MAX(Sheet6!L$1:L2312)+1)</f>
        <v>1194</v>
      </c>
      <c r="M2313" t="str">
        <f>IF(ISNA(MATCH(Sheet1!F2313,{"failed","canceled"},0)),"-",MAX(Sheet6!M$1:M2312)+1)</f>
        <v>-</v>
      </c>
    </row>
    <row r="2314" spans="1:13" ht="16" x14ac:dyDescent="0.2">
      <c r="A2314" s="18" t="str">
        <f>IFERROR(INDEX(Sheet1!F:F,MATCH(ROWS($1:2313),$L:$L,0)),"")</f>
        <v/>
      </c>
      <c r="B2314" s="15" t="str">
        <f>IFERROR(INDEX(Sheet1!L:L,MATCH(ROWS($1:2313),$L:$L,0)),"")</f>
        <v/>
      </c>
      <c r="D2314" s="18" t="str">
        <f>IFERROR(INDEX(Sheet1!F:F,MATCH(ROWS($1:2313),$M:$M,0)),"")</f>
        <v/>
      </c>
      <c r="E2314" t="str">
        <f>IFERROR(INDEX(Sheet1!L:L,MATCH(ROWS($1:2313),$M:$M,0)),"")</f>
        <v/>
      </c>
      <c r="L2314">
        <f>IF(ISNA(MATCH(Sheet1!F2314,{"successful"},0)),"-",MAX(Sheet6!L$1:L2313)+1)</f>
        <v>1195</v>
      </c>
      <c r="M2314" t="str">
        <f>IF(ISNA(MATCH(Sheet1!F2314,{"failed","canceled"},0)),"-",MAX(Sheet6!M$1:M2313)+1)</f>
        <v>-</v>
      </c>
    </row>
    <row r="2315" spans="1:13" ht="16" x14ac:dyDescent="0.2">
      <c r="A2315" s="18" t="str">
        <f>IFERROR(INDEX(Sheet1!F:F,MATCH(ROWS($1:2314),$L:$L,0)),"")</f>
        <v/>
      </c>
      <c r="B2315" s="15" t="str">
        <f>IFERROR(INDEX(Sheet1!L:L,MATCH(ROWS($1:2314),$L:$L,0)),"")</f>
        <v/>
      </c>
      <c r="D2315" s="18" t="str">
        <f>IFERROR(INDEX(Sheet1!F:F,MATCH(ROWS($1:2314),$M:$M,0)),"")</f>
        <v/>
      </c>
      <c r="E2315" t="str">
        <f>IFERROR(INDEX(Sheet1!L:L,MATCH(ROWS($1:2314),$M:$M,0)),"")</f>
        <v/>
      </c>
      <c r="L2315">
        <f>IF(ISNA(MATCH(Sheet1!F2315,{"successful"},0)),"-",MAX(Sheet6!L$1:L2314)+1)</f>
        <v>1196</v>
      </c>
      <c r="M2315" t="str">
        <f>IF(ISNA(MATCH(Sheet1!F2315,{"failed","canceled"},0)),"-",MAX(Sheet6!M$1:M2314)+1)</f>
        <v>-</v>
      </c>
    </row>
    <row r="2316" spans="1:13" ht="16" x14ac:dyDescent="0.2">
      <c r="A2316" s="18" t="str">
        <f>IFERROR(INDEX(Sheet1!F:F,MATCH(ROWS($1:2315),$L:$L,0)),"")</f>
        <v/>
      </c>
      <c r="B2316" s="15" t="str">
        <f>IFERROR(INDEX(Sheet1!L:L,MATCH(ROWS($1:2315),$L:$L,0)),"")</f>
        <v/>
      </c>
      <c r="D2316" s="18" t="str">
        <f>IFERROR(INDEX(Sheet1!F:F,MATCH(ROWS($1:2315),$M:$M,0)),"")</f>
        <v/>
      </c>
      <c r="E2316" t="str">
        <f>IFERROR(INDEX(Sheet1!L:L,MATCH(ROWS($1:2315),$M:$M,0)),"")</f>
        <v/>
      </c>
      <c r="L2316">
        <f>IF(ISNA(MATCH(Sheet1!F2316,{"successful"},0)),"-",MAX(Sheet6!L$1:L2315)+1)</f>
        <v>1197</v>
      </c>
      <c r="M2316" t="str">
        <f>IF(ISNA(MATCH(Sheet1!F2316,{"failed","canceled"},0)),"-",MAX(Sheet6!M$1:M2315)+1)</f>
        <v>-</v>
      </c>
    </row>
    <row r="2317" spans="1:13" ht="16" x14ac:dyDescent="0.2">
      <c r="A2317" s="18" t="str">
        <f>IFERROR(INDEX(Sheet1!F:F,MATCH(ROWS($1:2316),$L:$L,0)),"")</f>
        <v/>
      </c>
      <c r="B2317" s="15" t="str">
        <f>IFERROR(INDEX(Sheet1!L:L,MATCH(ROWS($1:2316),$L:$L,0)),"")</f>
        <v/>
      </c>
      <c r="D2317" s="18" t="str">
        <f>IFERROR(INDEX(Sheet1!F:F,MATCH(ROWS($1:2316),$M:$M,0)),"")</f>
        <v/>
      </c>
      <c r="E2317" t="str">
        <f>IFERROR(INDEX(Sheet1!L:L,MATCH(ROWS($1:2316),$M:$M,0)),"")</f>
        <v/>
      </c>
      <c r="L2317">
        <f>IF(ISNA(MATCH(Sheet1!F2317,{"successful"},0)),"-",MAX(Sheet6!L$1:L2316)+1)</f>
        <v>1198</v>
      </c>
      <c r="M2317" t="str">
        <f>IF(ISNA(MATCH(Sheet1!F2317,{"failed","canceled"},0)),"-",MAX(Sheet6!M$1:M2316)+1)</f>
        <v>-</v>
      </c>
    </row>
    <row r="2318" spans="1:13" ht="16" x14ac:dyDescent="0.2">
      <c r="A2318" s="18" t="str">
        <f>IFERROR(INDEX(Sheet1!F:F,MATCH(ROWS($1:2317),$L:$L,0)),"")</f>
        <v/>
      </c>
      <c r="B2318" s="15" t="str">
        <f>IFERROR(INDEX(Sheet1!L:L,MATCH(ROWS($1:2317),$L:$L,0)),"")</f>
        <v/>
      </c>
      <c r="D2318" s="18" t="str">
        <f>IFERROR(INDEX(Sheet1!F:F,MATCH(ROWS($1:2317),$M:$M,0)),"")</f>
        <v/>
      </c>
      <c r="E2318" t="str">
        <f>IFERROR(INDEX(Sheet1!L:L,MATCH(ROWS($1:2317),$M:$M,0)),"")</f>
        <v/>
      </c>
      <c r="L2318">
        <f>IF(ISNA(MATCH(Sheet1!F2318,{"successful"},0)),"-",MAX(Sheet6!L$1:L2317)+1)</f>
        <v>1199</v>
      </c>
      <c r="M2318" t="str">
        <f>IF(ISNA(MATCH(Sheet1!F2318,{"failed","canceled"},0)),"-",MAX(Sheet6!M$1:M2317)+1)</f>
        <v>-</v>
      </c>
    </row>
    <row r="2319" spans="1:13" ht="16" x14ac:dyDescent="0.2">
      <c r="A2319" s="18" t="str">
        <f>IFERROR(INDEX(Sheet1!F:F,MATCH(ROWS($1:2318),$L:$L,0)),"")</f>
        <v/>
      </c>
      <c r="B2319" s="15" t="str">
        <f>IFERROR(INDEX(Sheet1!L:L,MATCH(ROWS($1:2318),$L:$L,0)),"")</f>
        <v/>
      </c>
      <c r="D2319" s="18" t="str">
        <f>IFERROR(INDEX(Sheet1!F:F,MATCH(ROWS($1:2318),$M:$M,0)),"")</f>
        <v/>
      </c>
      <c r="E2319" t="str">
        <f>IFERROR(INDEX(Sheet1!L:L,MATCH(ROWS($1:2318),$M:$M,0)),"")</f>
        <v/>
      </c>
      <c r="L2319">
        <f>IF(ISNA(MATCH(Sheet1!F2319,{"successful"},0)),"-",MAX(Sheet6!L$1:L2318)+1)</f>
        <v>1200</v>
      </c>
      <c r="M2319" t="str">
        <f>IF(ISNA(MATCH(Sheet1!F2319,{"failed","canceled"},0)),"-",MAX(Sheet6!M$1:M2318)+1)</f>
        <v>-</v>
      </c>
    </row>
    <row r="2320" spans="1:13" ht="16" x14ac:dyDescent="0.2">
      <c r="A2320" s="18" t="str">
        <f>IFERROR(INDEX(Sheet1!F:F,MATCH(ROWS($1:2319),$L:$L,0)),"")</f>
        <v/>
      </c>
      <c r="B2320" s="15" t="str">
        <f>IFERROR(INDEX(Sheet1!L:L,MATCH(ROWS($1:2319),$L:$L,0)),"")</f>
        <v/>
      </c>
      <c r="D2320" s="18" t="str">
        <f>IFERROR(INDEX(Sheet1!F:F,MATCH(ROWS($1:2319),$M:$M,0)),"")</f>
        <v/>
      </c>
      <c r="E2320" t="str">
        <f>IFERROR(INDEX(Sheet1!L:L,MATCH(ROWS($1:2319),$M:$M,0)),"")</f>
        <v/>
      </c>
      <c r="L2320">
        <f>IF(ISNA(MATCH(Sheet1!F2320,{"successful"},0)),"-",MAX(Sheet6!L$1:L2319)+1)</f>
        <v>1201</v>
      </c>
      <c r="M2320" t="str">
        <f>IF(ISNA(MATCH(Sheet1!F2320,{"failed","canceled"},0)),"-",MAX(Sheet6!M$1:M2319)+1)</f>
        <v>-</v>
      </c>
    </row>
    <row r="2321" spans="1:13" ht="16" x14ac:dyDescent="0.2">
      <c r="A2321" s="18" t="str">
        <f>IFERROR(INDEX(Sheet1!F:F,MATCH(ROWS($1:2320),$L:$L,0)),"")</f>
        <v/>
      </c>
      <c r="B2321" s="15" t="str">
        <f>IFERROR(INDEX(Sheet1!L:L,MATCH(ROWS($1:2320),$L:$L,0)),"")</f>
        <v/>
      </c>
      <c r="D2321" s="18" t="str">
        <f>IFERROR(INDEX(Sheet1!F:F,MATCH(ROWS($1:2320),$M:$M,0)),"")</f>
        <v/>
      </c>
      <c r="E2321" t="str">
        <f>IFERROR(INDEX(Sheet1!L:L,MATCH(ROWS($1:2320),$M:$M,0)),"")</f>
        <v/>
      </c>
      <c r="L2321">
        <f>IF(ISNA(MATCH(Sheet1!F2321,{"successful"},0)),"-",MAX(Sheet6!L$1:L2320)+1)</f>
        <v>1202</v>
      </c>
      <c r="M2321" t="str">
        <f>IF(ISNA(MATCH(Sheet1!F2321,{"failed","canceled"},0)),"-",MAX(Sheet6!M$1:M2320)+1)</f>
        <v>-</v>
      </c>
    </row>
    <row r="2322" spans="1:13" ht="16" x14ac:dyDescent="0.2">
      <c r="A2322" s="18" t="str">
        <f>IFERROR(INDEX(Sheet1!F:F,MATCH(ROWS($1:2321),$L:$L,0)),"")</f>
        <v/>
      </c>
      <c r="B2322" s="15" t="str">
        <f>IFERROR(INDEX(Sheet1!L:L,MATCH(ROWS($1:2321),$L:$L,0)),"")</f>
        <v/>
      </c>
      <c r="D2322" s="18" t="str">
        <f>IFERROR(INDEX(Sheet1!F:F,MATCH(ROWS($1:2321),$M:$M,0)),"")</f>
        <v/>
      </c>
      <c r="E2322" t="str">
        <f>IFERROR(INDEX(Sheet1!L:L,MATCH(ROWS($1:2321),$M:$M,0)),"")</f>
        <v/>
      </c>
      <c r="L2322">
        <f>IF(ISNA(MATCH(Sheet1!F2322,{"successful"},0)),"-",MAX(Sheet6!L$1:L2321)+1)</f>
        <v>1203</v>
      </c>
      <c r="M2322" t="str">
        <f>IF(ISNA(MATCH(Sheet1!F2322,{"failed","canceled"},0)),"-",MAX(Sheet6!M$1:M2321)+1)</f>
        <v>-</v>
      </c>
    </row>
    <row r="2323" spans="1:13" ht="16" x14ac:dyDescent="0.2">
      <c r="A2323" s="18" t="str">
        <f>IFERROR(INDEX(Sheet1!F:F,MATCH(ROWS($1:2322),$L:$L,0)),"")</f>
        <v/>
      </c>
      <c r="B2323" s="15" t="str">
        <f>IFERROR(INDEX(Sheet1!L:L,MATCH(ROWS($1:2322),$L:$L,0)),"")</f>
        <v/>
      </c>
      <c r="D2323" s="18" t="str">
        <f>IFERROR(INDEX(Sheet1!F:F,MATCH(ROWS($1:2322),$M:$M,0)),"")</f>
        <v/>
      </c>
      <c r="E2323" t="str">
        <f>IFERROR(INDEX(Sheet1!L:L,MATCH(ROWS($1:2322),$M:$M,0)),"")</f>
        <v/>
      </c>
      <c r="L2323" t="str">
        <f>IF(ISNA(MATCH(Sheet1!F2323,{"successful"},0)),"-",MAX(Sheet6!L$1:L2322)+1)</f>
        <v>-</v>
      </c>
      <c r="M2323" t="str">
        <f>IF(ISNA(MATCH(Sheet1!F2323,{"failed","canceled"},0)),"-",MAX(Sheet6!M$1:M2322)+1)</f>
        <v>-</v>
      </c>
    </row>
    <row r="2324" spans="1:13" ht="16" x14ac:dyDescent="0.2">
      <c r="A2324" s="18" t="str">
        <f>IFERROR(INDEX(Sheet1!F:F,MATCH(ROWS($1:2323),$L:$L,0)),"")</f>
        <v/>
      </c>
      <c r="B2324" s="15" t="str">
        <f>IFERROR(INDEX(Sheet1!L:L,MATCH(ROWS($1:2323),$L:$L,0)),"")</f>
        <v/>
      </c>
      <c r="D2324" s="18" t="str">
        <f>IFERROR(INDEX(Sheet1!F:F,MATCH(ROWS($1:2323),$M:$M,0)),"")</f>
        <v/>
      </c>
      <c r="E2324" t="str">
        <f>IFERROR(INDEX(Sheet1!L:L,MATCH(ROWS($1:2323),$M:$M,0)),"")</f>
        <v/>
      </c>
      <c r="L2324" t="str">
        <f>IF(ISNA(MATCH(Sheet1!F2324,{"successful"},0)),"-",MAX(Sheet6!L$1:L2323)+1)</f>
        <v>-</v>
      </c>
      <c r="M2324" t="str">
        <f>IF(ISNA(MATCH(Sheet1!F2324,{"failed","canceled"},0)),"-",MAX(Sheet6!M$1:M2323)+1)</f>
        <v>-</v>
      </c>
    </row>
    <row r="2325" spans="1:13" ht="16" x14ac:dyDescent="0.2">
      <c r="A2325" s="18" t="str">
        <f>IFERROR(INDEX(Sheet1!F:F,MATCH(ROWS($1:2324),$L:$L,0)),"")</f>
        <v/>
      </c>
      <c r="B2325" s="15" t="str">
        <f>IFERROR(INDEX(Sheet1!L:L,MATCH(ROWS($1:2324),$L:$L,0)),"")</f>
        <v/>
      </c>
      <c r="D2325" s="18" t="str">
        <f>IFERROR(INDEX(Sheet1!F:F,MATCH(ROWS($1:2324),$M:$M,0)),"")</f>
        <v/>
      </c>
      <c r="E2325" t="str">
        <f>IFERROR(INDEX(Sheet1!L:L,MATCH(ROWS($1:2324),$M:$M,0)),"")</f>
        <v/>
      </c>
      <c r="L2325" t="str">
        <f>IF(ISNA(MATCH(Sheet1!F2325,{"successful"},0)),"-",MAX(Sheet6!L$1:L2324)+1)</f>
        <v>-</v>
      </c>
      <c r="M2325" t="str">
        <f>IF(ISNA(MATCH(Sheet1!F2325,{"failed","canceled"},0)),"-",MAX(Sheet6!M$1:M2324)+1)</f>
        <v>-</v>
      </c>
    </row>
    <row r="2326" spans="1:13" ht="16" x14ac:dyDescent="0.2">
      <c r="A2326" s="18" t="str">
        <f>IFERROR(INDEX(Sheet1!F:F,MATCH(ROWS($1:2325),$L:$L,0)),"")</f>
        <v/>
      </c>
      <c r="B2326" s="15" t="str">
        <f>IFERROR(INDEX(Sheet1!L:L,MATCH(ROWS($1:2325),$L:$L,0)),"")</f>
        <v/>
      </c>
      <c r="D2326" s="18" t="str">
        <f>IFERROR(INDEX(Sheet1!F:F,MATCH(ROWS($1:2325),$M:$M,0)),"")</f>
        <v/>
      </c>
      <c r="E2326" t="str">
        <f>IFERROR(INDEX(Sheet1!L:L,MATCH(ROWS($1:2325),$M:$M,0)),"")</f>
        <v/>
      </c>
      <c r="L2326" t="str">
        <f>IF(ISNA(MATCH(Sheet1!F2326,{"successful"},0)),"-",MAX(Sheet6!L$1:L2325)+1)</f>
        <v>-</v>
      </c>
      <c r="M2326" t="str">
        <f>IF(ISNA(MATCH(Sheet1!F2326,{"failed","canceled"},0)),"-",MAX(Sheet6!M$1:M2325)+1)</f>
        <v>-</v>
      </c>
    </row>
    <row r="2327" spans="1:13" ht="16" x14ac:dyDescent="0.2">
      <c r="A2327" s="18" t="str">
        <f>IFERROR(INDEX(Sheet1!F:F,MATCH(ROWS($1:2326),$L:$L,0)),"")</f>
        <v/>
      </c>
      <c r="B2327" s="15" t="str">
        <f>IFERROR(INDEX(Sheet1!L:L,MATCH(ROWS($1:2326),$L:$L,0)),"")</f>
        <v/>
      </c>
      <c r="D2327" s="18" t="str">
        <f>IFERROR(INDEX(Sheet1!F:F,MATCH(ROWS($1:2326),$M:$M,0)),"")</f>
        <v/>
      </c>
      <c r="E2327" t="str">
        <f>IFERROR(INDEX(Sheet1!L:L,MATCH(ROWS($1:2326),$M:$M,0)),"")</f>
        <v/>
      </c>
      <c r="L2327" t="str">
        <f>IF(ISNA(MATCH(Sheet1!F2327,{"successful"},0)),"-",MAX(Sheet6!L$1:L2326)+1)</f>
        <v>-</v>
      </c>
      <c r="M2327" t="str">
        <f>IF(ISNA(MATCH(Sheet1!F2327,{"failed","canceled"},0)),"-",MAX(Sheet6!M$1:M2326)+1)</f>
        <v>-</v>
      </c>
    </row>
    <row r="2328" spans="1:13" ht="16" x14ac:dyDescent="0.2">
      <c r="A2328" s="18" t="str">
        <f>IFERROR(INDEX(Sheet1!F:F,MATCH(ROWS($1:2327),$L:$L,0)),"")</f>
        <v/>
      </c>
      <c r="B2328" s="15" t="str">
        <f>IFERROR(INDEX(Sheet1!L:L,MATCH(ROWS($1:2327),$L:$L,0)),"")</f>
        <v/>
      </c>
      <c r="D2328" s="18" t="str">
        <f>IFERROR(INDEX(Sheet1!F:F,MATCH(ROWS($1:2327),$M:$M,0)),"")</f>
        <v/>
      </c>
      <c r="E2328" t="str">
        <f>IFERROR(INDEX(Sheet1!L:L,MATCH(ROWS($1:2327),$M:$M,0)),"")</f>
        <v/>
      </c>
      <c r="L2328" t="str">
        <f>IF(ISNA(MATCH(Sheet1!F2328,{"successful"},0)),"-",MAX(Sheet6!L$1:L2327)+1)</f>
        <v>-</v>
      </c>
      <c r="M2328" t="str">
        <f>IF(ISNA(MATCH(Sheet1!F2328,{"failed","canceled"},0)),"-",MAX(Sheet6!M$1:M2327)+1)</f>
        <v>-</v>
      </c>
    </row>
    <row r="2329" spans="1:13" ht="16" x14ac:dyDescent="0.2">
      <c r="A2329" s="18" t="str">
        <f>IFERROR(INDEX(Sheet1!F:F,MATCH(ROWS($1:2328),$L:$L,0)),"")</f>
        <v/>
      </c>
      <c r="B2329" s="15" t="str">
        <f>IFERROR(INDEX(Sheet1!L:L,MATCH(ROWS($1:2328),$L:$L,0)),"")</f>
        <v/>
      </c>
      <c r="D2329" s="18" t="str">
        <f>IFERROR(INDEX(Sheet1!F:F,MATCH(ROWS($1:2328),$M:$M,0)),"")</f>
        <v/>
      </c>
      <c r="E2329" t="str">
        <f>IFERROR(INDEX(Sheet1!L:L,MATCH(ROWS($1:2328),$M:$M,0)),"")</f>
        <v/>
      </c>
      <c r="L2329">
        <f>IF(ISNA(MATCH(Sheet1!F2329,{"successful"},0)),"-",MAX(Sheet6!L$1:L2328)+1)</f>
        <v>1204</v>
      </c>
      <c r="M2329" t="str">
        <f>IF(ISNA(MATCH(Sheet1!F2329,{"failed","canceled"},0)),"-",MAX(Sheet6!M$1:M2328)+1)</f>
        <v>-</v>
      </c>
    </row>
    <row r="2330" spans="1:13" ht="16" x14ac:dyDescent="0.2">
      <c r="A2330" s="18" t="str">
        <f>IFERROR(INDEX(Sheet1!F:F,MATCH(ROWS($1:2329),$L:$L,0)),"")</f>
        <v/>
      </c>
      <c r="B2330" s="15" t="str">
        <f>IFERROR(INDEX(Sheet1!L:L,MATCH(ROWS($1:2329),$L:$L,0)),"")</f>
        <v/>
      </c>
      <c r="D2330" s="18" t="str">
        <f>IFERROR(INDEX(Sheet1!F:F,MATCH(ROWS($1:2329),$M:$M,0)),"")</f>
        <v/>
      </c>
      <c r="E2330" t="str">
        <f>IFERROR(INDEX(Sheet1!L:L,MATCH(ROWS($1:2329),$M:$M,0)),"")</f>
        <v/>
      </c>
      <c r="L2330">
        <f>IF(ISNA(MATCH(Sheet1!F2330,{"successful"},0)),"-",MAX(Sheet6!L$1:L2329)+1)</f>
        <v>1205</v>
      </c>
      <c r="M2330" t="str">
        <f>IF(ISNA(MATCH(Sheet1!F2330,{"failed","canceled"},0)),"-",MAX(Sheet6!M$1:M2329)+1)</f>
        <v>-</v>
      </c>
    </row>
    <row r="2331" spans="1:13" ht="16" x14ac:dyDescent="0.2">
      <c r="A2331" s="18" t="str">
        <f>IFERROR(INDEX(Sheet1!F:F,MATCH(ROWS($1:2330),$L:$L,0)),"")</f>
        <v/>
      </c>
      <c r="B2331" s="15" t="str">
        <f>IFERROR(INDEX(Sheet1!L:L,MATCH(ROWS($1:2330),$L:$L,0)),"")</f>
        <v/>
      </c>
      <c r="D2331" s="18" t="str">
        <f>IFERROR(INDEX(Sheet1!F:F,MATCH(ROWS($1:2330),$M:$M,0)),"")</f>
        <v/>
      </c>
      <c r="E2331" t="str">
        <f>IFERROR(INDEX(Sheet1!L:L,MATCH(ROWS($1:2330),$M:$M,0)),"")</f>
        <v/>
      </c>
      <c r="L2331">
        <f>IF(ISNA(MATCH(Sheet1!F2331,{"successful"},0)),"-",MAX(Sheet6!L$1:L2330)+1)</f>
        <v>1206</v>
      </c>
      <c r="M2331" t="str">
        <f>IF(ISNA(MATCH(Sheet1!F2331,{"failed","canceled"},0)),"-",MAX(Sheet6!M$1:M2330)+1)</f>
        <v>-</v>
      </c>
    </row>
    <row r="2332" spans="1:13" ht="16" x14ac:dyDescent="0.2">
      <c r="A2332" s="18" t="str">
        <f>IFERROR(INDEX(Sheet1!F:F,MATCH(ROWS($1:2331),$L:$L,0)),"")</f>
        <v/>
      </c>
      <c r="B2332" s="15" t="str">
        <f>IFERROR(INDEX(Sheet1!L:L,MATCH(ROWS($1:2331),$L:$L,0)),"")</f>
        <v/>
      </c>
      <c r="D2332" s="18" t="str">
        <f>IFERROR(INDEX(Sheet1!F:F,MATCH(ROWS($1:2331),$M:$M,0)),"")</f>
        <v/>
      </c>
      <c r="E2332" t="str">
        <f>IFERROR(INDEX(Sheet1!L:L,MATCH(ROWS($1:2331),$M:$M,0)),"")</f>
        <v/>
      </c>
      <c r="L2332">
        <f>IF(ISNA(MATCH(Sheet1!F2332,{"successful"},0)),"-",MAX(Sheet6!L$1:L2331)+1)</f>
        <v>1207</v>
      </c>
      <c r="M2332" t="str">
        <f>IF(ISNA(MATCH(Sheet1!F2332,{"failed","canceled"},0)),"-",MAX(Sheet6!M$1:M2331)+1)</f>
        <v>-</v>
      </c>
    </row>
    <row r="2333" spans="1:13" ht="16" x14ac:dyDescent="0.2">
      <c r="A2333" s="18" t="str">
        <f>IFERROR(INDEX(Sheet1!F:F,MATCH(ROWS($1:2332),$L:$L,0)),"")</f>
        <v/>
      </c>
      <c r="B2333" s="15" t="str">
        <f>IFERROR(INDEX(Sheet1!L:L,MATCH(ROWS($1:2332),$L:$L,0)),"")</f>
        <v/>
      </c>
      <c r="D2333" s="18" t="str">
        <f>IFERROR(INDEX(Sheet1!F:F,MATCH(ROWS($1:2332),$M:$M,0)),"")</f>
        <v/>
      </c>
      <c r="E2333" t="str">
        <f>IFERROR(INDEX(Sheet1!L:L,MATCH(ROWS($1:2332),$M:$M,0)),"")</f>
        <v/>
      </c>
      <c r="L2333">
        <f>IF(ISNA(MATCH(Sheet1!F2333,{"successful"},0)),"-",MAX(Sheet6!L$1:L2332)+1)</f>
        <v>1208</v>
      </c>
      <c r="M2333" t="str">
        <f>IF(ISNA(MATCH(Sheet1!F2333,{"failed","canceled"},0)),"-",MAX(Sheet6!M$1:M2332)+1)</f>
        <v>-</v>
      </c>
    </row>
    <row r="2334" spans="1:13" ht="16" x14ac:dyDescent="0.2">
      <c r="A2334" s="18" t="str">
        <f>IFERROR(INDEX(Sheet1!F:F,MATCH(ROWS($1:2333),$L:$L,0)),"")</f>
        <v/>
      </c>
      <c r="B2334" s="15" t="str">
        <f>IFERROR(INDEX(Sheet1!L:L,MATCH(ROWS($1:2333),$L:$L,0)),"")</f>
        <v/>
      </c>
      <c r="D2334" s="18" t="str">
        <f>IFERROR(INDEX(Sheet1!F:F,MATCH(ROWS($1:2333),$M:$M,0)),"")</f>
        <v/>
      </c>
      <c r="E2334" t="str">
        <f>IFERROR(INDEX(Sheet1!L:L,MATCH(ROWS($1:2333),$M:$M,0)),"")</f>
        <v/>
      </c>
      <c r="L2334">
        <f>IF(ISNA(MATCH(Sheet1!F2334,{"successful"},0)),"-",MAX(Sheet6!L$1:L2333)+1)</f>
        <v>1209</v>
      </c>
      <c r="M2334" t="str">
        <f>IF(ISNA(MATCH(Sheet1!F2334,{"failed","canceled"},0)),"-",MAX(Sheet6!M$1:M2333)+1)</f>
        <v>-</v>
      </c>
    </row>
    <row r="2335" spans="1:13" ht="16" x14ac:dyDescent="0.2">
      <c r="A2335" s="18" t="str">
        <f>IFERROR(INDEX(Sheet1!F:F,MATCH(ROWS($1:2334),$L:$L,0)),"")</f>
        <v/>
      </c>
      <c r="B2335" s="15" t="str">
        <f>IFERROR(INDEX(Sheet1!L:L,MATCH(ROWS($1:2334),$L:$L,0)),"")</f>
        <v/>
      </c>
      <c r="D2335" s="18" t="str">
        <f>IFERROR(INDEX(Sheet1!F:F,MATCH(ROWS($1:2334),$M:$M,0)),"")</f>
        <v/>
      </c>
      <c r="E2335" t="str">
        <f>IFERROR(INDEX(Sheet1!L:L,MATCH(ROWS($1:2334),$M:$M,0)),"")</f>
        <v/>
      </c>
      <c r="L2335">
        <f>IF(ISNA(MATCH(Sheet1!F2335,{"successful"},0)),"-",MAX(Sheet6!L$1:L2334)+1)</f>
        <v>1210</v>
      </c>
      <c r="M2335" t="str">
        <f>IF(ISNA(MATCH(Sheet1!F2335,{"failed","canceled"},0)),"-",MAX(Sheet6!M$1:M2334)+1)</f>
        <v>-</v>
      </c>
    </row>
    <row r="2336" spans="1:13" ht="16" x14ac:dyDescent="0.2">
      <c r="A2336" s="18" t="str">
        <f>IFERROR(INDEX(Sheet1!F:F,MATCH(ROWS($1:2335),$L:$L,0)),"")</f>
        <v/>
      </c>
      <c r="B2336" s="15" t="str">
        <f>IFERROR(INDEX(Sheet1!L:L,MATCH(ROWS($1:2335),$L:$L,0)),"")</f>
        <v/>
      </c>
      <c r="D2336" s="18" t="str">
        <f>IFERROR(INDEX(Sheet1!F:F,MATCH(ROWS($1:2335),$M:$M,0)),"")</f>
        <v/>
      </c>
      <c r="E2336" t="str">
        <f>IFERROR(INDEX(Sheet1!L:L,MATCH(ROWS($1:2335),$M:$M,0)),"")</f>
        <v/>
      </c>
      <c r="L2336">
        <f>IF(ISNA(MATCH(Sheet1!F2336,{"successful"},0)),"-",MAX(Sheet6!L$1:L2335)+1)</f>
        <v>1211</v>
      </c>
      <c r="M2336" t="str">
        <f>IF(ISNA(MATCH(Sheet1!F2336,{"failed","canceled"},0)),"-",MAX(Sheet6!M$1:M2335)+1)</f>
        <v>-</v>
      </c>
    </row>
    <row r="2337" spans="1:13" ht="16" x14ac:dyDescent="0.2">
      <c r="A2337" s="18" t="str">
        <f>IFERROR(INDEX(Sheet1!F:F,MATCH(ROWS($1:2336),$L:$L,0)),"")</f>
        <v/>
      </c>
      <c r="B2337" s="15" t="str">
        <f>IFERROR(INDEX(Sheet1!L:L,MATCH(ROWS($1:2336),$L:$L,0)),"")</f>
        <v/>
      </c>
      <c r="D2337" s="18" t="str">
        <f>IFERROR(INDEX(Sheet1!F:F,MATCH(ROWS($1:2336),$M:$M,0)),"")</f>
        <v/>
      </c>
      <c r="E2337" t="str">
        <f>IFERROR(INDEX(Sheet1!L:L,MATCH(ROWS($1:2336),$M:$M,0)),"")</f>
        <v/>
      </c>
      <c r="L2337">
        <f>IF(ISNA(MATCH(Sheet1!F2337,{"successful"},0)),"-",MAX(Sheet6!L$1:L2336)+1)</f>
        <v>1212</v>
      </c>
      <c r="M2337" t="str">
        <f>IF(ISNA(MATCH(Sheet1!F2337,{"failed","canceled"},0)),"-",MAX(Sheet6!M$1:M2336)+1)</f>
        <v>-</v>
      </c>
    </row>
    <row r="2338" spans="1:13" ht="16" x14ac:dyDescent="0.2">
      <c r="A2338" s="18" t="str">
        <f>IFERROR(INDEX(Sheet1!F:F,MATCH(ROWS($1:2337),$L:$L,0)),"")</f>
        <v/>
      </c>
      <c r="B2338" s="15" t="str">
        <f>IFERROR(INDEX(Sheet1!L:L,MATCH(ROWS($1:2337),$L:$L,0)),"")</f>
        <v/>
      </c>
      <c r="D2338" s="18" t="str">
        <f>IFERROR(INDEX(Sheet1!F:F,MATCH(ROWS($1:2337),$M:$M,0)),"")</f>
        <v/>
      </c>
      <c r="E2338" t="str">
        <f>IFERROR(INDEX(Sheet1!L:L,MATCH(ROWS($1:2337),$M:$M,0)),"")</f>
        <v/>
      </c>
      <c r="L2338">
        <f>IF(ISNA(MATCH(Sheet1!F2338,{"successful"},0)),"-",MAX(Sheet6!L$1:L2337)+1)</f>
        <v>1213</v>
      </c>
      <c r="M2338" t="str">
        <f>IF(ISNA(MATCH(Sheet1!F2338,{"failed","canceled"},0)),"-",MAX(Sheet6!M$1:M2337)+1)</f>
        <v>-</v>
      </c>
    </row>
    <row r="2339" spans="1:13" ht="16" x14ac:dyDescent="0.2">
      <c r="A2339" s="18" t="str">
        <f>IFERROR(INDEX(Sheet1!F:F,MATCH(ROWS($1:2338),$L:$L,0)),"")</f>
        <v/>
      </c>
      <c r="B2339" s="15" t="str">
        <f>IFERROR(INDEX(Sheet1!L:L,MATCH(ROWS($1:2338),$L:$L,0)),"")</f>
        <v/>
      </c>
      <c r="D2339" s="18" t="str">
        <f>IFERROR(INDEX(Sheet1!F:F,MATCH(ROWS($1:2338),$M:$M,0)),"")</f>
        <v/>
      </c>
      <c r="E2339" t="str">
        <f>IFERROR(INDEX(Sheet1!L:L,MATCH(ROWS($1:2338),$M:$M,0)),"")</f>
        <v/>
      </c>
      <c r="L2339">
        <f>IF(ISNA(MATCH(Sheet1!F2339,{"successful"},0)),"-",MAX(Sheet6!L$1:L2338)+1)</f>
        <v>1214</v>
      </c>
      <c r="M2339" t="str">
        <f>IF(ISNA(MATCH(Sheet1!F2339,{"failed","canceled"},0)),"-",MAX(Sheet6!M$1:M2338)+1)</f>
        <v>-</v>
      </c>
    </row>
    <row r="2340" spans="1:13" ht="16" x14ac:dyDescent="0.2">
      <c r="A2340" s="18" t="str">
        <f>IFERROR(INDEX(Sheet1!F:F,MATCH(ROWS($1:2339),$L:$L,0)),"")</f>
        <v/>
      </c>
      <c r="B2340" s="15" t="str">
        <f>IFERROR(INDEX(Sheet1!L:L,MATCH(ROWS($1:2339),$L:$L,0)),"")</f>
        <v/>
      </c>
      <c r="D2340" s="18" t="str">
        <f>IFERROR(INDEX(Sheet1!F:F,MATCH(ROWS($1:2339),$M:$M,0)),"")</f>
        <v/>
      </c>
      <c r="E2340" t="str">
        <f>IFERROR(INDEX(Sheet1!L:L,MATCH(ROWS($1:2339),$M:$M,0)),"")</f>
        <v/>
      </c>
      <c r="L2340">
        <f>IF(ISNA(MATCH(Sheet1!F2340,{"successful"},0)),"-",MAX(Sheet6!L$1:L2339)+1)</f>
        <v>1215</v>
      </c>
      <c r="M2340" t="str">
        <f>IF(ISNA(MATCH(Sheet1!F2340,{"failed","canceled"},0)),"-",MAX(Sheet6!M$1:M2339)+1)</f>
        <v>-</v>
      </c>
    </row>
    <row r="2341" spans="1:13" ht="16" x14ac:dyDescent="0.2">
      <c r="A2341" s="18" t="str">
        <f>IFERROR(INDEX(Sheet1!F:F,MATCH(ROWS($1:2340),$L:$L,0)),"")</f>
        <v/>
      </c>
      <c r="B2341" s="15" t="str">
        <f>IFERROR(INDEX(Sheet1!L:L,MATCH(ROWS($1:2340),$L:$L,0)),"")</f>
        <v/>
      </c>
      <c r="D2341" s="18" t="str">
        <f>IFERROR(INDEX(Sheet1!F:F,MATCH(ROWS($1:2340),$M:$M,0)),"")</f>
        <v/>
      </c>
      <c r="E2341" t="str">
        <f>IFERROR(INDEX(Sheet1!L:L,MATCH(ROWS($1:2340),$M:$M,0)),"")</f>
        <v/>
      </c>
      <c r="L2341">
        <f>IF(ISNA(MATCH(Sheet1!F2341,{"successful"},0)),"-",MAX(Sheet6!L$1:L2340)+1)</f>
        <v>1216</v>
      </c>
      <c r="M2341" t="str">
        <f>IF(ISNA(MATCH(Sheet1!F2341,{"failed","canceled"},0)),"-",MAX(Sheet6!M$1:M2340)+1)</f>
        <v>-</v>
      </c>
    </row>
    <row r="2342" spans="1:13" ht="16" x14ac:dyDescent="0.2">
      <c r="A2342" s="18" t="str">
        <f>IFERROR(INDEX(Sheet1!F:F,MATCH(ROWS($1:2341),$L:$L,0)),"")</f>
        <v/>
      </c>
      <c r="B2342" s="15" t="str">
        <f>IFERROR(INDEX(Sheet1!L:L,MATCH(ROWS($1:2341),$L:$L,0)),"")</f>
        <v/>
      </c>
      <c r="D2342" s="18" t="str">
        <f>IFERROR(INDEX(Sheet1!F:F,MATCH(ROWS($1:2341),$M:$M,0)),"")</f>
        <v/>
      </c>
      <c r="E2342" t="str">
        <f>IFERROR(INDEX(Sheet1!L:L,MATCH(ROWS($1:2341),$M:$M,0)),"")</f>
        <v/>
      </c>
      <c r="L2342">
        <f>IF(ISNA(MATCH(Sheet1!F2342,{"successful"},0)),"-",MAX(Sheet6!L$1:L2341)+1)</f>
        <v>1217</v>
      </c>
      <c r="M2342" t="str">
        <f>IF(ISNA(MATCH(Sheet1!F2342,{"failed","canceled"},0)),"-",MAX(Sheet6!M$1:M2341)+1)</f>
        <v>-</v>
      </c>
    </row>
    <row r="2343" spans="1:13" ht="16" x14ac:dyDescent="0.2">
      <c r="A2343" s="18" t="str">
        <f>IFERROR(INDEX(Sheet1!F:F,MATCH(ROWS($1:2342),$L:$L,0)),"")</f>
        <v/>
      </c>
      <c r="B2343" s="15" t="str">
        <f>IFERROR(INDEX(Sheet1!L:L,MATCH(ROWS($1:2342),$L:$L,0)),"")</f>
        <v/>
      </c>
      <c r="D2343" s="18" t="str">
        <f>IFERROR(INDEX(Sheet1!F:F,MATCH(ROWS($1:2342),$M:$M,0)),"")</f>
        <v/>
      </c>
      <c r="E2343" t="str">
        <f>IFERROR(INDEX(Sheet1!L:L,MATCH(ROWS($1:2342),$M:$M,0)),"")</f>
        <v/>
      </c>
      <c r="L2343" t="str">
        <f>IF(ISNA(MATCH(Sheet1!F2343,{"successful"},0)),"-",MAX(Sheet6!L$1:L2342)+1)</f>
        <v>-</v>
      </c>
      <c r="M2343">
        <f>IF(ISNA(MATCH(Sheet1!F2343,{"failed","canceled"},0)),"-",MAX(Sheet6!M$1:M2342)+1)</f>
        <v>1099</v>
      </c>
    </row>
    <row r="2344" spans="1:13" ht="16" x14ac:dyDescent="0.2">
      <c r="A2344" s="18" t="str">
        <f>IFERROR(INDEX(Sheet1!F:F,MATCH(ROWS($1:2343),$L:$L,0)),"")</f>
        <v/>
      </c>
      <c r="B2344" s="15" t="str">
        <f>IFERROR(INDEX(Sheet1!L:L,MATCH(ROWS($1:2343),$L:$L,0)),"")</f>
        <v/>
      </c>
      <c r="D2344" s="18" t="str">
        <f>IFERROR(INDEX(Sheet1!F:F,MATCH(ROWS($1:2343),$M:$M,0)),"")</f>
        <v/>
      </c>
      <c r="E2344" t="str">
        <f>IFERROR(INDEX(Sheet1!L:L,MATCH(ROWS($1:2343),$M:$M,0)),"")</f>
        <v/>
      </c>
      <c r="L2344" t="str">
        <f>IF(ISNA(MATCH(Sheet1!F2344,{"successful"},0)),"-",MAX(Sheet6!L$1:L2343)+1)</f>
        <v>-</v>
      </c>
      <c r="M2344">
        <f>IF(ISNA(MATCH(Sheet1!F2344,{"failed","canceled"},0)),"-",MAX(Sheet6!M$1:M2343)+1)</f>
        <v>1100</v>
      </c>
    </row>
    <row r="2345" spans="1:13" ht="16" x14ac:dyDescent="0.2">
      <c r="A2345" s="18" t="str">
        <f>IFERROR(INDEX(Sheet1!F:F,MATCH(ROWS($1:2344),$L:$L,0)),"")</f>
        <v/>
      </c>
      <c r="B2345" s="15" t="str">
        <f>IFERROR(INDEX(Sheet1!L:L,MATCH(ROWS($1:2344),$L:$L,0)),"")</f>
        <v/>
      </c>
      <c r="D2345" s="18" t="str">
        <f>IFERROR(INDEX(Sheet1!F:F,MATCH(ROWS($1:2344),$M:$M,0)),"")</f>
        <v/>
      </c>
      <c r="E2345" t="str">
        <f>IFERROR(INDEX(Sheet1!L:L,MATCH(ROWS($1:2344),$M:$M,0)),"")</f>
        <v/>
      </c>
      <c r="L2345" t="str">
        <f>IF(ISNA(MATCH(Sheet1!F2345,{"successful"},0)),"-",MAX(Sheet6!L$1:L2344)+1)</f>
        <v>-</v>
      </c>
      <c r="M2345">
        <f>IF(ISNA(MATCH(Sheet1!F2345,{"failed","canceled"},0)),"-",MAX(Sheet6!M$1:M2344)+1)</f>
        <v>1101</v>
      </c>
    </row>
    <row r="2346" spans="1:13" ht="16" x14ac:dyDescent="0.2">
      <c r="A2346" s="18" t="str">
        <f>IFERROR(INDEX(Sheet1!F:F,MATCH(ROWS($1:2345),$L:$L,0)),"")</f>
        <v/>
      </c>
      <c r="B2346" s="15" t="str">
        <f>IFERROR(INDEX(Sheet1!L:L,MATCH(ROWS($1:2345),$L:$L,0)),"")</f>
        <v/>
      </c>
      <c r="D2346" s="18" t="str">
        <f>IFERROR(INDEX(Sheet1!F:F,MATCH(ROWS($1:2345),$M:$M,0)),"")</f>
        <v/>
      </c>
      <c r="E2346" t="str">
        <f>IFERROR(INDEX(Sheet1!L:L,MATCH(ROWS($1:2345),$M:$M,0)),"")</f>
        <v/>
      </c>
      <c r="L2346" t="str">
        <f>IF(ISNA(MATCH(Sheet1!F2346,{"successful"},0)),"-",MAX(Sheet6!L$1:L2345)+1)</f>
        <v>-</v>
      </c>
      <c r="M2346">
        <f>IF(ISNA(MATCH(Sheet1!F2346,{"failed","canceled"},0)),"-",MAX(Sheet6!M$1:M2345)+1)</f>
        <v>1102</v>
      </c>
    </row>
    <row r="2347" spans="1:13" ht="16" x14ac:dyDescent="0.2">
      <c r="A2347" s="18" t="str">
        <f>IFERROR(INDEX(Sheet1!F:F,MATCH(ROWS($1:2346),$L:$L,0)),"")</f>
        <v/>
      </c>
      <c r="B2347" s="15" t="str">
        <f>IFERROR(INDEX(Sheet1!L:L,MATCH(ROWS($1:2346),$L:$L,0)),"")</f>
        <v/>
      </c>
      <c r="D2347" s="18" t="str">
        <f>IFERROR(INDEX(Sheet1!F:F,MATCH(ROWS($1:2346),$M:$M,0)),"")</f>
        <v/>
      </c>
      <c r="E2347" t="str">
        <f>IFERROR(INDEX(Sheet1!L:L,MATCH(ROWS($1:2346),$M:$M,0)),"")</f>
        <v/>
      </c>
      <c r="L2347" t="str">
        <f>IF(ISNA(MATCH(Sheet1!F2347,{"successful"},0)),"-",MAX(Sheet6!L$1:L2346)+1)</f>
        <v>-</v>
      </c>
      <c r="M2347">
        <f>IF(ISNA(MATCH(Sheet1!F2347,{"failed","canceled"},0)),"-",MAX(Sheet6!M$1:M2346)+1)</f>
        <v>1103</v>
      </c>
    </row>
    <row r="2348" spans="1:13" ht="16" x14ac:dyDescent="0.2">
      <c r="A2348" s="18" t="str">
        <f>IFERROR(INDEX(Sheet1!F:F,MATCH(ROWS($1:2347),$L:$L,0)),"")</f>
        <v/>
      </c>
      <c r="B2348" s="15" t="str">
        <f>IFERROR(INDEX(Sheet1!L:L,MATCH(ROWS($1:2347),$L:$L,0)),"")</f>
        <v/>
      </c>
      <c r="D2348" s="18" t="str">
        <f>IFERROR(INDEX(Sheet1!F:F,MATCH(ROWS($1:2347),$M:$M,0)),"")</f>
        <v/>
      </c>
      <c r="E2348" t="str">
        <f>IFERROR(INDEX(Sheet1!L:L,MATCH(ROWS($1:2347),$M:$M,0)),"")</f>
        <v/>
      </c>
      <c r="L2348" t="str">
        <f>IF(ISNA(MATCH(Sheet1!F2348,{"successful"},0)),"-",MAX(Sheet6!L$1:L2347)+1)</f>
        <v>-</v>
      </c>
      <c r="M2348">
        <f>IF(ISNA(MATCH(Sheet1!F2348,{"failed","canceled"},0)),"-",MAX(Sheet6!M$1:M2347)+1)</f>
        <v>1104</v>
      </c>
    </row>
    <row r="2349" spans="1:13" ht="16" x14ac:dyDescent="0.2">
      <c r="A2349" s="18" t="str">
        <f>IFERROR(INDEX(Sheet1!F:F,MATCH(ROWS($1:2348),$L:$L,0)),"")</f>
        <v/>
      </c>
      <c r="B2349" s="15" t="str">
        <f>IFERROR(INDEX(Sheet1!L:L,MATCH(ROWS($1:2348),$L:$L,0)),"")</f>
        <v/>
      </c>
      <c r="D2349" s="18" t="str">
        <f>IFERROR(INDEX(Sheet1!F:F,MATCH(ROWS($1:2348),$M:$M,0)),"")</f>
        <v/>
      </c>
      <c r="E2349" t="str">
        <f>IFERROR(INDEX(Sheet1!L:L,MATCH(ROWS($1:2348),$M:$M,0)),"")</f>
        <v/>
      </c>
      <c r="L2349" t="str">
        <f>IF(ISNA(MATCH(Sheet1!F2349,{"successful"},0)),"-",MAX(Sheet6!L$1:L2348)+1)</f>
        <v>-</v>
      </c>
      <c r="M2349">
        <f>IF(ISNA(MATCH(Sheet1!F2349,{"failed","canceled"},0)),"-",MAX(Sheet6!M$1:M2348)+1)</f>
        <v>1105</v>
      </c>
    </row>
    <row r="2350" spans="1:13" ht="16" x14ac:dyDescent="0.2">
      <c r="A2350" s="18" t="str">
        <f>IFERROR(INDEX(Sheet1!F:F,MATCH(ROWS($1:2349),$L:$L,0)),"")</f>
        <v/>
      </c>
      <c r="B2350" s="15" t="str">
        <f>IFERROR(INDEX(Sheet1!L:L,MATCH(ROWS($1:2349),$L:$L,0)),"")</f>
        <v/>
      </c>
      <c r="D2350" s="18" t="str">
        <f>IFERROR(INDEX(Sheet1!F:F,MATCH(ROWS($1:2349),$M:$M,0)),"")</f>
        <v/>
      </c>
      <c r="E2350" t="str">
        <f>IFERROR(INDEX(Sheet1!L:L,MATCH(ROWS($1:2349),$M:$M,0)),"")</f>
        <v/>
      </c>
      <c r="L2350" t="str">
        <f>IF(ISNA(MATCH(Sheet1!F2350,{"successful"},0)),"-",MAX(Sheet6!L$1:L2349)+1)</f>
        <v>-</v>
      </c>
      <c r="M2350">
        <f>IF(ISNA(MATCH(Sheet1!F2350,{"failed","canceled"},0)),"-",MAX(Sheet6!M$1:M2349)+1)</f>
        <v>1106</v>
      </c>
    </row>
    <row r="2351" spans="1:13" ht="16" x14ac:dyDescent="0.2">
      <c r="A2351" s="18" t="str">
        <f>IFERROR(INDEX(Sheet1!F:F,MATCH(ROWS($1:2350),$L:$L,0)),"")</f>
        <v/>
      </c>
      <c r="B2351" s="15" t="str">
        <f>IFERROR(INDEX(Sheet1!L:L,MATCH(ROWS($1:2350),$L:$L,0)),"")</f>
        <v/>
      </c>
      <c r="D2351" s="18" t="str">
        <f>IFERROR(INDEX(Sheet1!F:F,MATCH(ROWS($1:2350),$M:$M,0)),"")</f>
        <v/>
      </c>
      <c r="E2351" t="str">
        <f>IFERROR(INDEX(Sheet1!L:L,MATCH(ROWS($1:2350),$M:$M,0)),"")</f>
        <v/>
      </c>
      <c r="L2351" t="str">
        <f>IF(ISNA(MATCH(Sheet1!F2351,{"successful"},0)),"-",MAX(Sheet6!L$1:L2350)+1)</f>
        <v>-</v>
      </c>
      <c r="M2351">
        <f>IF(ISNA(MATCH(Sheet1!F2351,{"failed","canceled"},0)),"-",MAX(Sheet6!M$1:M2350)+1)</f>
        <v>1107</v>
      </c>
    </row>
    <row r="2352" spans="1:13" ht="16" x14ac:dyDescent="0.2">
      <c r="A2352" s="18" t="str">
        <f>IFERROR(INDEX(Sheet1!F:F,MATCH(ROWS($1:2351),$L:$L,0)),"")</f>
        <v/>
      </c>
      <c r="B2352" s="15" t="str">
        <f>IFERROR(INDEX(Sheet1!L:L,MATCH(ROWS($1:2351),$L:$L,0)),"")</f>
        <v/>
      </c>
      <c r="D2352" s="18" t="str">
        <f>IFERROR(INDEX(Sheet1!F:F,MATCH(ROWS($1:2351),$M:$M,0)),"")</f>
        <v/>
      </c>
      <c r="E2352" t="str">
        <f>IFERROR(INDEX(Sheet1!L:L,MATCH(ROWS($1:2351),$M:$M,0)),"")</f>
        <v/>
      </c>
      <c r="L2352" t="str">
        <f>IF(ISNA(MATCH(Sheet1!F2352,{"successful"},0)),"-",MAX(Sheet6!L$1:L2351)+1)</f>
        <v>-</v>
      </c>
      <c r="M2352">
        <f>IF(ISNA(MATCH(Sheet1!F2352,{"failed","canceled"},0)),"-",MAX(Sheet6!M$1:M2351)+1)</f>
        <v>1108</v>
      </c>
    </row>
    <row r="2353" spans="1:13" ht="16" x14ac:dyDescent="0.2">
      <c r="A2353" s="18" t="str">
        <f>IFERROR(INDEX(Sheet1!F:F,MATCH(ROWS($1:2352),$L:$L,0)),"")</f>
        <v/>
      </c>
      <c r="B2353" s="15" t="str">
        <f>IFERROR(INDEX(Sheet1!L:L,MATCH(ROWS($1:2352),$L:$L,0)),"")</f>
        <v/>
      </c>
      <c r="D2353" s="18" t="str">
        <f>IFERROR(INDEX(Sheet1!F:F,MATCH(ROWS($1:2352),$M:$M,0)),"")</f>
        <v/>
      </c>
      <c r="E2353" t="str">
        <f>IFERROR(INDEX(Sheet1!L:L,MATCH(ROWS($1:2352),$M:$M,0)),"")</f>
        <v/>
      </c>
      <c r="L2353" t="str">
        <f>IF(ISNA(MATCH(Sheet1!F2353,{"successful"},0)),"-",MAX(Sheet6!L$1:L2352)+1)</f>
        <v>-</v>
      </c>
      <c r="M2353">
        <f>IF(ISNA(MATCH(Sheet1!F2353,{"failed","canceled"},0)),"-",MAX(Sheet6!M$1:M2352)+1)</f>
        <v>1109</v>
      </c>
    </row>
    <row r="2354" spans="1:13" ht="16" x14ac:dyDescent="0.2">
      <c r="A2354" s="18" t="str">
        <f>IFERROR(INDEX(Sheet1!F:F,MATCH(ROWS($1:2353),$L:$L,0)),"")</f>
        <v/>
      </c>
      <c r="B2354" s="15" t="str">
        <f>IFERROR(INDEX(Sheet1!L:L,MATCH(ROWS($1:2353),$L:$L,0)),"")</f>
        <v/>
      </c>
      <c r="D2354" s="18" t="str">
        <f>IFERROR(INDEX(Sheet1!F:F,MATCH(ROWS($1:2353),$M:$M,0)),"")</f>
        <v/>
      </c>
      <c r="E2354" t="str">
        <f>IFERROR(INDEX(Sheet1!L:L,MATCH(ROWS($1:2353),$M:$M,0)),"")</f>
        <v/>
      </c>
      <c r="L2354" t="str">
        <f>IF(ISNA(MATCH(Sheet1!F2354,{"successful"},0)),"-",MAX(Sheet6!L$1:L2353)+1)</f>
        <v>-</v>
      </c>
      <c r="M2354">
        <f>IF(ISNA(MATCH(Sheet1!F2354,{"failed","canceled"},0)),"-",MAX(Sheet6!M$1:M2353)+1)</f>
        <v>1110</v>
      </c>
    </row>
    <row r="2355" spans="1:13" ht="16" x14ac:dyDescent="0.2">
      <c r="A2355" s="18" t="str">
        <f>IFERROR(INDEX(Sheet1!F:F,MATCH(ROWS($1:2354),$L:$L,0)),"")</f>
        <v/>
      </c>
      <c r="B2355" s="15" t="str">
        <f>IFERROR(INDEX(Sheet1!L:L,MATCH(ROWS($1:2354),$L:$L,0)),"")</f>
        <v/>
      </c>
      <c r="D2355" s="18" t="str">
        <f>IFERROR(INDEX(Sheet1!F:F,MATCH(ROWS($1:2354),$M:$M,0)),"")</f>
        <v/>
      </c>
      <c r="E2355" t="str">
        <f>IFERROR(INDEX(Sheet1!L:L,MATCH(ROWS($1:2354),$M:$M,0)),"")</f>
        <v/>
      </c>
      <c r="L2355" t="str">
        <f>IF(ISNA(MATCH(Sheet1!F2355,{"successful"},0)),"-",MAX(Sheet6!L$1:L2354)+1)</f>
        <v>-</v>
      </c>
      <c r="M2355">
        <f>IF(ISNA(MATCH(Sheet1!F2355,{"failed","canceled"},0)),"-",MAX(Sheet6!M$1:M2354)+1)</f>
        <v>1111</v>
      </c>
    </row>
    <row r="2356" spans="1:13" ht="16" x14ac:dyDescent="0.2">
      <c r="A2356" s="18" t="str">
        <f>IFERROR(INDEX(Sheet1!F:F,MATCH(ROWS($1:2355),$L:$L,0)),"")</f>
        <v/>
      </c>
      <c r="B2356" s="15" t="str">
        <f>IFERROR(INDEX(Sheet1!L:L,MATCH(ROWS($1:2355),$L:$L,0)),"")</f>
        <v/>
      </c>
      <c r="D2356" s="18" t="str">
        <f>IFERROR(INDEX(Sheet1!F:F,MATCH(ROWS($1:2355),$M:$M,0)),"")</f>
        <v/>
      </c>
      <c r="E2356" t="str">
        <f>IFERROR(INDEX(Sheet1!L:L,MATCH(ROWS($1:2355),$M:$M,0)),"")</f>
        <v/>
      </c>
      <c r="L2356" t="str">
        <f>IF(ISNA(MATCH(Sheet1!F2356,{"successful"},0)),"-",MAX(Sheet6!L$1:L2355)+1)</f>
        <v>-</v>
      </c>
      <c r="M2356">
        <f>IF(ISNA(MATCH(Sheet1!F2356,{"failed","canceled"},0)),"-",MAX(Sheet6!M$1:M2355)+1)</f>
        <v>1112</v>
      </c>
    </row>
    <row r="2357" spans="1:13" ht="16" x14ac:dyDescent="0.2">
      <c r="A2357" s="18" t="str">
        <f>IFERROR(INDEX(Sheet1!F:F,MATCH(ROWS($1:2356),$L:$L,0)),"")</f>
        <v/>
      </c>
      <c r="B2357" s="15" t="str">
        <f>IFERROR(INDEX(Sheet1!L:L,MATCH(ROWS($1:2356),$L:$L,0)),"")</f>
        <v/>
      </c>
      <c r="D2357" s="18" t="str">
        <f>IFERROR(INDEX(Sheet1!F:F,MATCH(ROWS($1:2356),$M:$M,0)),"")</f>
        <v/>
      </c>
      <c r="E2357" t="str">
        <f>IFERROR(INDEX(Sheet1!L:L,MATCH(ROWS($1:2356),$M:$M,0)),"")</f>
        <v/>
      </c>
      <c r="L2357" t="str">
        <f>IF(ISNA(MATCH(Sheet1!F2357,{"successful"},0)),"-",MAX(Sheet6!L$1:L2356)+1)</f>
        <v>-</v>
      </c>
      <c r="M2357">
        <f>IF(ISNA(MATCH(Sheet1!F2357,{"failed","canceled"},0)),"-",MAX(Sheet6!M$1:M2356)+1)</f>
        <v>1113</v>
      </c>
    </row>
    <row r="2358" spans="1:13" ht="16" x14ac:dyDescent="0.2">
      <c r="A2358" s="18" t="str">
        <f>IFERROR(INDEX(Sheet1!F:F,MATCH(ROWS($1:2357),$L:$L,0)),"")</f>
        <v/>
      </c>
      <c r="B2358" s="15" t="str">
        <f>IFERROR(INDEX(Sheet1!L:L,MATCH(ROWS($1:2357),$L:$L,0)),"")</f>
        <v/>
      </c>
      <c r="D2358" s="18" t="str">
        <f>IFERROR(INDEX(Sheet1!F:F,MATCH(ROWS($1:2357),$M:$M,0)),"")</f>
        <v/>
      </c>
      <c r="E2358" t="str">
        <f>IFERROR(INDEX(Sheet1!L:L,MATCH(ROWS($1:2357),$M:$M,0)),"")</f>
        <v/>
      </c>
      <c r="L2358" t="str">
        <f>IF(ISNA(MATCH(Sheet1!F2358,{"successful"},0)),"-",MAX(Sheet6!L$1:L2357)+1)</f>
        <v>-</v>
      </c>
      <c r="M2358">
        <f>IF(ISNA(MATCH(Sheet1!F2358,{"failed","canceled"},0)),"-",MAX(Sheet6!M$1:M2357)+1)</f>
        <v>1114</v>
      </c>
    </row>
    <row r="2359" spans="1:13" ht="16" x14ac:dyDescent="0.2">
      <c r="A2359" s="18" t="str">
        <f>IFERROR(INDEX(Sheet1!F:F,MATCH(ROWS($1:2358),$L:$L,0)),"")</f>
        <v/>
      </c>
      <c r="B2359" s="15" t="str">
        <f>IFERROR(INDEX(Sheet1!L:L,MATCH(ROWS($1:2358),$L:$L,0)),"")</f>
        <v/>
      </c>
      <c r="D2359" s="18" t="str">
        <f>IFERROR(INDEX(Sheet1!F:F,MATCH(ROWS($1:2358),$M:$M,0)),"")</f>
        <v/>
      </c>
      <c r="E2359" t="str">
        <f>IFERROR(INDEX(Sheet1!L:L,MATCH(ROWS($1:2358),$M:$M,0)),"")</f>
        <v/>
      </c>
      <c r="L2359" t="str">
        <f>IF(ISNA(MATCH(Sheet1!F2359,{"successful"},0)),"-",MAX(Sheet6!L$1:L2358)+1)</f>
        <v>-</v>
      </c>
      <c r="M2359">
        <f>IF(ISNA(MATCH(Sheet1!F2359,{"failed","canceled"},0)),"-",MAX(Sheet6!M$1:M2358)+1)</f>
        <v>1115</v>
      </c>
    </row>
    <row r="2360" spans="1:13" ht="16" x14ac:dyDescent="0.2">
      <c r="A2360" s="18" t="str">
        <f>IFERROR(INDEX(Sheet1!F:F,MATCH(ROWS($1:2359),$L:$L,0)),"")</f>
        <v/>
      </c>
      <c r="B2360" s="15" t="str">
        <f>IFERROR(INDEX(Sheet1!L:L,MATCH(ROWS($1:2359),$L:$L,0)),"")</f>
        <v/>
      </c>
      <c r="D2360" s="18" t="str">
        <f>IFERROR(INDEX(Sheet1!F:F,MATCH(ROWS($1:2359),$M:$M,0)),"")</f>
        <v/>
      </c>
      <c r="E2360" t="str">
        <f>IFERROR(INDEX(Sheet1!L:L,MATCH(ROWS($1:2359),$M:$M,0)),"")</f>
        <v/>
      </c>
      <c r="L2360" t="str">
        <f>IF(ISNA(MATCH(Sheet1!F2360,{"successful"},0)),"-",MAX(Sheet6!L$1:L2359)+1)</f>
        <v>-</v>
      </c>
      <c r="M2360">
        <f>IF(ISNA(MATCH(Sheet1!F2360,{"failed","canceled"},0)),"-",MAX(Sheet6!M$1:M2359)+1)</f>
        <v>1116</v>
      </c>
    </row>
    <row r="2361" spans="1:13" ht="16" x14ac:dyDescent="0.2">
      <c r="A2361" s="18" t="str">
        <f>IFERROR(INDEX(Sheet1!F:F,MATCH(ROWS($1:2360),$L:$L,0)),"")</f>
        <v/>
      </c>
      <c r="B2361" s="15" t="str">
        <f>IFERROR(INDEX(Sheet1!L:L,MATCH(ROWS($1:2360),$L:$L,0)),"")</f>
        <v/>
      </c>
      <c r="D2361" s="18" t="str">
        <f>IFERROR(INDEX(Sheet1!F:F,MATCH(ROWS($1:2360),$M:$M,0)),"")</f>
        <v/>
      </c>
      <c r="E2361" t="str">
        <f>IFERROR(INDEX(Sheet1!L:L,MATCH(ROWS($1:2360),$M:$M,0)),"")</f>
        <v/>
      </c>
      <c r="L2361" t="str">
        <f>IF(ISNA(MATCH(Sheet1!F2361,{"successful"},0)),"-",MAX(Sheet6!L$1:L2360)+1)</f>
        <v>-</v>
      </c>
      <c r="M2361">
        <f>IF(ISNA(MATCH(Sheet1!F2361,{"failed","canceled"},0)),"-",MAX(Sheet6!M$1:M2360)+1)</f>
        <v>1117</v>
      </c>
    </row>
    <row r="2362" spans="1:13" ht="16" x14ac:dyDescent="0.2">
      <c r="A2362" s="18" t="str">
        <f>IFERROR(INDEX(Sheet1!F:F,MATCH(ROWS($1:2361),$L:$L,0)),"")</f>
        <v/>
      </c>
      <c r="B2362" s="15" t="str">
        <f>IFERROR(INDEX(Sheet1!L:L,MATCH(ROWS($1:2361),$L:$L,0)),"")</f>
        <v/>
      </c>
      <c r="D2362" s="18" t="str">
        <f>IFERROR(INDEX(Sheet1!F:F,MATCH(ROWS($1:2361),$M:$M,0)),"")</f>
        <v/>
      </c>
      <c r="E2362" t="str">
        <f>IFERROR(INDEX(Sheet1!L:L,MATCH(ROWS($1:2361),$M:$M,0)),"")</f>
        <v/>
      </c>
      <c r="L2362" t="str">
        <f>IF(ISNA(MATCH(Sheet1!F2362,{"successful"},0)),"-",MAX(Sheet6!L$1:L2361)+1)</f>
        <v>-</v>
      </c>
      <c r="M2362">
        <f>IF(ISNA(MATCH(Sheet1!F2362,{"failed","canceled"},0)),"-",MAX(Sheet6!M$1:M2361)+1)</f>
        <v>1118</v>
      </c>
    </row>
    <row r="2363" spans="1:13" ht="16" x14ac:dyDescent="0.2">
      <c r="A2363" s="18" t="str">
        <f>IFERROR(INDEX(Sheet1!F:F,MATCH(ROWS($1:2362),$L:$L,0)),"")</f>
        <v/>
      </c>
      <c r="B2363" s="15" t="str">
        <f>IFERROR(INDEX(Sheet1!L:L,MATCH(ROWS($1:2362),$L:$L,0)),"")</f>
        <v/>
      </c>
      <c r="D2363" s="18" t="str">
        <f>IFERROR(INDEX(Sheet1!F:F,MATCH(ROWS($1:2362),$M:$M,0)),"")</f>
        <v/>
      </c>
      <c r="E2363" t="str">
        <f>IFERROR(INDEX(Sheet1!L:L,MATCH(ROWS($1:2362),$M:$M,0)),"")</f>
        <v/>
      </c>
      <c r="L2363" t="str">
        <f>IF(ISNA(MATCH(Sheet1!F2363,{"successful"},0)),"-",MAX(Sheet6!L$1:L2362)+1)</f>
        <v>-</v>
      </c>
      <c r="M2363">
        <f>IF(ISNA(MATCH(Sheet1!F2363,{"failed","canceled"},0)),"-",MAX(Sheet6!M$1:M2362)+1)</f>
        <v>1119</v>
      </c>
    </row>
    <row r="2364" spans="1:13" ht="16" x14ac:dyDescent="0.2">
      <c r="A2364" s="18" t="str">
        <f>IFERROR(INDEX(Sheet1!F:F,MATCH(ROWS($1:2363),$L:$L,0)),"")</f>
        <v/>
      </c>
      <c r="B2364" s="15" t="str">
        <f>IFERROR(INDEX(Sheet1!L:L,MATCH(ROWS($1:2363),$L:$L,0)),"")</f>
        <v/>
      </c>
      <c r="D2364" s="18" t="str">
        <f>IFERROR(INDEX(Sheet1!F:F,MATCH(ROWS($1:2363),$M:$M,0)),"")</f>
        <v/>
      </c>
      <c r="E2364" t="str">
        <f>IFERROR(INDEX(Sheet1!L:L,MATCH(ROWS($1:2363),$M:$M,0)),"")</f>
        <v/>
      </c>
      <c r="L2364" t="str">
        <f>IF(ISNA(MATCH(Sheet1!F2364,{"successful"},0)),"-",MAX(Sheet6!L$1:L2363)+1)</f>
        <v>-</v>
      </c>
      <c r="M2364">
        <f>IF(ISNA(MATCH(Sheet1!F2364,{"failed","canceled"},0)),"-",MAX(Sheet6!M$1:M2363)+1)</f>
        <v>1120</v>
      </c>
    </row>
    <row r="2365" spans="1:13" ht="16" x14ac:dyDescent="0.2">
      <c r="A2365" s="18" t="str">
        <f>IFERROR(INDEX(Sheet1!F:F,MATCH(ROWS($1:2364),$L:$L,0)),"")</f>
        <v/>
      </c>
      <c r="B2365" s="15" t="str">
        <f>IFERROR(INDEX(Sheet1!L:L,MATCH(ROWS($1:2364),$L:$L,0)),"")</f>
        <v/>
      </c>
      <c r="D2365" s="18" t="str">
        <f>IFERROR(INDEX(Sheet1!F:F,MATCH(ROWS($1:2364),$M:$M,0)),"")</f>
        <v/>
      </c>
      <c r="E2365" t="str">
        <f>IFERROR(INDEX(Sheet1!L:L,MATCH(ROWS($1:2364),$M:$M,0)),"")</f>
        <v/>
      </c>
      <c r="L2365" t="str">
        <f>IF(ISNA(MATCH(Sheet1!F2365,{"successful"},0)),"-",MAX(Sheet6!L$1:L2364)+1)</f>
        <v>-</v>
      </c>
      <c r="M2365">
        <f>IF(ISNA(MATCH(Sheet1!F2365,{"failed","canceled"},0)),"-",MAX(Sheet6!M$1:M2364)+1)</f>
        <v>1121</v>
      </c>
    </row>
    <row r="2366" spans="1:13" ht="16" x14ac:dyDescent="0.2">
      <c r="A2366" s="18" t="str">
        <f>IFERROR(INDEX(Sheet1!F:F,MATCH(ROWS($1:2365),$L:$L,0)),"")</f>
        <v/>
      </c>
      <c r="B2366" s="15" t="str">
        <f>IFERROR(INDEX(Sheet1!L:L,MATCH(ROWS($1:2365),$L:$L,0)),"")</f>
        <v/>
      </c>
      <c r="D2366" s="18" t="str">
        <f>IFERROR(INDEX(Sheet1!F:F,MATCH(ROWS($1:2365),$M:$M,0)),"")</f>
        <v/>
      </c>
      <c r="E2366" t="str">
        <f>IFERROR(INDEX(Sheet1!L:L,MATCH(ROWS($1:2365),$M:$M,0)),"")</f>
        <v/>
      </c>
      <c r="L2366" t="str">
        <f>IF(ISNA(MATCH(Sheet1!F2366,{"successful"},0)),"-",MAX(Sheet6!L$1:L2365)+1)</f>
        <v>-</v>
      </c>
      <c r="M2366">
        <f>IF(ISNA(MATCH(Sheet1!F2366,{"failed","canceled"},0)),"-",MAX(Sheet6!M$1:M2365)+1)</f>
        <v>1122</v>
      </c>
    </row>
    <row r="2367" spans="1:13" ht="16" x14ac:dyDescent="0.2">
      <c r="A2367" s="18" t="str">
        <f>IFERROR(INDEX(Sheet1!F:F,MATCH(ROWS($1:2366),$L:$L,0)),"")</f>
        <v/>
      </c>
      <c r="B2367" s="15" t="str">
        <f>IFERROR(INDEX(Sheet1!L:L,MATCH(ROWS($1:2366),$L:$L,0)),"")</f>
        <v/>
      </c>
      <c r="D2367" s="18" t="str">
        <f>IFERROR(INDEX(Sheet1!F:F,MATCH(ROWS($1:2366),$M:$M,0)),"")</f>
        <v/>
      </c>
      <c r="E2367" t="str">
        <f>IFERROR(INDEX(Sheet1!L:L,MATCH(ROWS($1:2366),$M:$M,0)),"")</f>
        <v/>
      </c>
      <c r="L2367" t="str">
        <f>IF(ISNA(MATCH(Sheet1!F2367,{"successful"},0)),"-",MAX(Sheet6!L$1:L2366)+1)</f>
        <v>-</v>
      </c>
      <c r="M2367">
        <f>IF(ISNA(MATCH(Sheet1!F2367,{"failed","canceled"},0)),"-",MAX(Sheet6!M$1:M2366)+1)</f>
        <v>1123</v>
      </c>
    </row>
    <row r="2368" spans="1:13" ht="16" x14ac:dyDescent="0.2">
      <c r="A2368" s="18" t="str">
        <f>IFERROR(INDEX(Sheet1!F:F,MATCH(ROWS($1:2367),$L:$L,0)),"")</f>
        <v/>
      </c>
      <c r="B2368" s="15" t="str">
        <f>IFERROR(INDEX(Sheet1!L:L,MATCH(ROWS($1:2367),$L:$L,0)),"")</f>
        <v/>
      </c>
      <c r="D2368" s="18" t="str">
        <f>IFERROR(INDEX(Sheet1!F:F,MATCH(ROWS($1:2367),$M:$M,0)),"")</f>
        <v/>
      </c>
      <c r="E2368" t="str">
        <f>IFERROR(INDEX(Sheet1!L:L,MATCH(ROWS($1:2367),$M:$M,0)),"")</f>
        <v/>
      </c>
      <c r="L2368" t="str">
        <f>IF(ISNA(MATCH(Sheet1!F2368,{"successful"},0)),"-",MAX(Sheet6!L$1:L2367)+1)</f>
        <v>-</v>
      </c>
      <c r="M2368">
        <f>IF(ISNA(MATCH(Sheet1!F2368,{"failed","canceled"},0)),"-",MAX(Sheet6!M$1:M2367)+1)</f>
        <v>1124</v>
      </c>
    </row>
    <row r="2369" spans="1:13" ht="16" x14ac:dyDescent="0.2">
      <c r="A2369" s="18" t="str">
        <f>IFERROR(INDEX(Sheet1!F:F,MATCH(ROWS($1:2368),$L:$L,0)),"")</f>
        <v/>
      </c>
      <c r="B2369" s="15" t="str">
        <f>IFERROR(INDEX(Sheet1!L:L,MATCH(ROWS($1:2368),$L:$L,0)),"")</f>
        <v/>
      </c>
      <c r="D2369" s="18" t="str">
        <f>IFERROR(INDEX(Sheet1!F:F,MATCH(ROWS($1:2368),$M:$M,0)),"")</f>
        <v/>
      </c>
      <c r="E2369" t="str">
        <f>IFERROR(INDEX(Sheet1!L:L,MATCH(ROWS($1:2368),$M:$M,0)),"")</f>
        <v/>
      </c>
      <c r="L2369" t="str">
        <f>IF(ISNA(MATCH(Sheet1!F2369,{"successful"},0)),"-",MAX(Sheet6!L$1:L2368)+1)</f>
        <v>-</v>
      </c>
      <c r="M2369">
        <f>IF(ISNA(MATCH(Sheet1!F2369,{"failed","canceled"},0)),"-",MAX(Sheet6!M$1:M2368)+1)</f>
        <v>1125</v>
      </c>
    </row>
    <row r="2370" spans="1:13" ht="16" x14ac:dyDescent="0.2">
      <c r="A2370" s="18" t="str">
        <f>IFERROR(INDEX(Sheet1!F:F,MATCH(ROWS($1:2369),$L:$L,0)),"")</f>
        <v/>
      </c>
      <c r="B2370" s="15" t="str">
        <f>IFERROR(INDEX(Sheet1!L:L,MATCH(ROWS($1:2369),$L:$L,0)),"")</f>
        <v/>
      </c>
      <c r="D2370" s="18" t="str">
        <f>IFERROR(INDEX(Sheet1!F:F,MATCH(ROWS($1:2369),$M:$M,0)),"")</f>
        <v/>
      </c>
      <c r="E2370" t="str">
        <f>IFERROR(INDEX(Sheet1!L:L,MATCH(ROWS($1:2369),$M:$M,0)),"")</f>
        <v/>
      </c>
      <c r="L2370" t="str">
        <f>IF(ISNA(MATCH(Sheet1!F2370,{"successful"},0)),"-",MAX(Sheet6!L$1:L2369)+1)</f>
        <v>-</v>
      </c>
      <c r="M2370">
        <f>IF(ISNA(MATCH(Sheet1!F2370,{"failed","canceled"},0)),"-",MAX(Sheet6!M$1:M2369)+1)</f>
        <v>1126</v>
      </c>
    </row>
    <row r="2371" spans="1:13" ht="16" x14ac:dyDescent="0.2">
      <c r="A2371" s="18" t="str">
        <f>IFERROR(INDEX(Sheet1!F:F,MATCH(ROWS($1:2370),$L:$L,0)),"")</f>
        <v/>
      </c>
      <c r="B2371" s="15" t="str">
        <f>IFERROR(INDEX(Sheet1!L:L,MATCH(ROWS($1:2370),$L:$L,0)),"")</f>
        <v/>
      </c>
      <c r="D2371" s="18" t="str">
        <f>IFERROR(INDEX(Sheet1!F:F,MATCH(ROWS($1:2370),$M:$M,0)),"")</f>
        <v/>
      </c>
      <c r="E2371" t="str">
        <f>IFERROR(INDEX(Sheet1!L:L,MATCH(ROWS($1:2370),$M:$M,0)),"")</f>
        <v/>
      </c>
      <c r="L2371" t="str">
        <f>IF(ISNA(MATCH(Sheet1!F2371,{"successful"},0)),"-",MAX(Sheet6!L$1:L2370)+1)</f>
        <v>-</v>
      </c>
      <c r="M2371">
        <f>IF(ISNA(MATCH(Sheet1!F2371,{"failed","canceled"},0)),"-",MAX(Sheet6!M$1:M2370)+1)</f>
        <v>1127</v>
      </c>
    </row>
    <row r="2372" spans="1:13" ht="16" x14ac:dyDescent="0.2">
      <c r="A2372" s="18" t="str">
        <f>IFERROR(INDEX(Sheet1!F:F,MATCH(ROWS($1:2371),$L:$L,0)),"")</f>
        <v/>
      </c>
      <c r="B2372" s="15" t="str">
        <f>IFERROR(INDEX(Sheet1!L:L,MATCH(ROWS($1:2371),$L:$L,0)),"")</f>
        <v/>
      </c>
      <c r="D2372" s="18" t="str">
        <f>IFERROR(INDEX(Sheet1!F:F,MATCH(ROWS($1:2371),$M:$M,0)),"")</f>
        <v/>
      </c>
      <c r="E2372" t="str">
        <f>IFERROR(INDEX(Sheet1!L:L,MATCH(ROWS($1:2371),$M:$M,0)),"")</f>
        <v/>
      </c>
      <c r="L2372" t="str">
        <f>IF(ISNA(MATCH(Sheet1!F2372,{"successful"},0)),"-",MAX(Sheet6!L$1:L2371)+1)</f>
        <v>-</v>
      </c>
      <c r="M2372">
        <f>IF(ISNA(MATCH(Sheet1!F2372,{"failed","canceled"},0)),"-",MAX(Sheet6!M$1:M2371)+1)</f>
        <v>1128</v>
      </c>
    </row>
    <row r="2373" spans="1:13" ht="16" x14ac:dyDescent="0.2">
      <c r="A2373" s="18" t="str">
        <f>IFERROR(INDEX(Sheet1!F:F,MATCH(ROWS($1:2372),$L:$L,0)),"")</f>
        <v/>
      </c>
      <c r="B2373" s="15" t="str">
        <f>IFERROR(INDEX(Sheet1!L:L,MATCH(ROWS($1:2372),$L:$L,0)),"")</f>
        <v/>
      </c>
      <c r="D2373" s="18" t="str">
        <f>IFERROR(INDEX(Sheet1!F:F,MATCH(ROWS($1:2372),$M:$M,0)),"")</f>
        <v/>
      </c>
      <c r="E2373" t="str">
        <f>IFERROR(INDEX(Sheet1!L:L,MATCH(ROWS($1:2372),$M:$M,0)),"")</f>
        <v/>
      </c>
      <c r="L2373" t="str">
        <f>IF(ISNA(MATCH(Sheet1!F2373,{"successful"},0)),"-",MAX(Sheet6!L$1:L2372)+1)</f>
        <v>-</v>
      </c>
      <c r="M2373">
        <f>IF(ISNA(MATCH(Sheet1!F2373,{"failed","canceled"},0)),"-",MAX(Sheet6!M$1:M2372)+1)</f>
        <v>1129</v>
      </c>
    </row>
    <row r="2374" spans="1:13" ht="16" x14ac:dyDescent="0.2">
      <c r="A2374" s="18" t="str">
        <f>IFERROR(INDEX(Sheet1!F:F,MATCH(ROWS($1:2373),$L:$L,0)),"")</f>
        <v/>
      </c>
      <c r="B2374" s="15" t="str">
        <f>IFERROR(INDEX(Sheet1!L:L,MATCH(ROWS($1:2373),$L:$L,0)),"")</f>
        <v/>
      </c>
      <c r="D2374" s="18" t="str">
        <f>IFERROR(INDEX(Sheet1!F:F,MATCH(ROWS($1:2373),$M:$M,0)),"")</f>
        <v/>
      </c>
      <c r="E2374" t="str">
        <f>IFERROR(INDEX(Sheet1!L:L,MATCH(ROWS($1:2373),$M:$M,0)),"")</f>
        <v/>
      </c>
      <c r="L2374" t="str">
        <f>IF(ISNA(MATCH(Sheet1!F2374,{"successful"},0)),"-",MAX(Sheet6!L$1:L2373)+1)</f>
        <v>-</v>
      </c>
      <c r="M2374">
        <f>IF(ISNA(MATCH(Sheet1!F2374,{"failed","canceled"},0)),"-",MAX(Sheet6!M$1:M2373)+1)</f>
        <v>1130</v>
      </c>
    </row>
    <row r="2375" spans="1:13" ht="16" x14ac:dyDescent="0.2">
      <c r="A2375" s="18" t="str">
        <f>IFERROR(INDEX(Sheet1!F:F,MATCH(ROWS($1:2374),$L:$L,0)),"")</f>
        <v/>
      </c>
      <c r="B2375" s="15" t="str">
        <f>IFERROR(INDEX(Sheet1!L:L,MATCH(ROWS($1:2374),$L:$L,0)),"")</f>
        <v/>
      </c>
      <c r="D2375" s="18" t="str">
        <f>IFERROR(INDEX(Sheet1!F:F,MATCH(ROWS($1:2374),$M:$M,0)),"")</f>
        <v/>
      </c>
      <c r="E2375" t="str">
        <f>IFERROR(INDEX(Sheet1!L:L,MATCH(ROWS($1:2374),$M:$M,0)),"")</f>
        <v/>
      </c>
      <c r="L2375" t="str">
        <f>IF(ISNA(MATCH(Sheet1!F2375,{"successful"},0)),"-",MAX(Sheet6!L$1:L2374)+1)</f>
        <v>-</v>
      </c>
      <c r="M2375">
        <f>IF(ISNA(MATCH(Sheet1!F2375,{"failed","canceled"},0)),"-",MAX(Sheet6!M$1:M2374)+1)</f>
        <v>1131</v>
      </c>
    </row>
    <row r="2376" spans="1:13" ht="16" x14ac:dyDescent="0.2">
      <c r="A2376" s="18" t="str">
        <f>IFERROR(INDEX(Sheet1!F:F,MATCH(ROWS($1:2375),$L:$L,0)),"")</f>
        <v/>
      </c>
      <c r="B2376" s="15" t="str">
        <f>IFERROR(INDEX(Sheet1!L:L,MATCH(ROWS($1:2375),$L:$L,0)),"")</f>
        <v/>
      </c>
      <c r="D2376" s="18" t="str">
        <f>IFERROR(INDEX(Sheet1!F:F,MATCH(ROWS($1:2375),$M:$M,0)),"")</f>
        <v/>
      </c>
      <c r="E2376" t="str">
        <f>IFERROR(INDEX(Sheet1!L:L,MATCH(ROWS($1:2375),$M:$M,0)),"")</f>
        <v/>
      </c>
      <c r="L2376" t="str">
        <f>IF(ISNA(MATCH(Sheet1!F2376,{"successful"},0)),"-",MAX(Sheet6!L$1:L2375)+1)</f>
        <v>-</v>
      </c>
      <c r="M2376">
        <f>IF(ISNA(MATCH(Sheet1!F2376,{"failed","canceled"},0)),"-",MAX(Sheet6!M$1:M2375)+1)</f>
        <v>1132</v>
      </c>
    </row>
    <row r="2377" spans="1:13" ht="16" x14ac:dyDescent="0.2">
      <c r="A2377" s="18" t="str">
        <f>IFERROR(INDEX(Sheet1!F:F,MATCH(ROWS($1:2376),$L:$L,0)),"")</f>
        <v/>
      </c>
      <c r="B2377" s="15" t="str">
        <f>IFERROR(INDEX(Sheet1!L:L,MATCH(ROWS($1:2376),$L:$L,0)),"")</f>
        <v/>
      </c>
      <c r="D2377" s="18" t="str">
        <f>IFERROR(INDEX(Sheet1!F:F,MATCH(ROWS($1:2376),$M:$M,0)),"")</f>
        <v/>
      </c>
      <c r="E2377" t="str">
        <f>IFERROR(INDEX(Sheet1!L:L,MATCH(ROWS($1:2376),$M:$M,0)),"")</f>
        <v/>
      </c>
      <c r="L2377" t="str">
        <f>IF(ISNA(MATCH(Sheet1!F2377,{"successful"},0)),"-",MAX(Sheet6!L$1:L2376)+1)</f>
        <v>-</v>
      </c>
      <c r="M2377">
        <f>IF(ISNA(MATCH(Sheet1!F2377,{"failed","canceled"},0)),"-",MAX(Sheet6!M$1:M2376)+1)</f>
        <v>1133</v>
      </c>
    </row>
    <row r="2378" spans="1:13" ht="16" x14ac:dyDescent="0.2">
      <c r="A2378" s="18" t="str">
        <f>IFERROR(INDEX(Sheet1!F:F,MATCH(ROWS($1:2377),$L:$L,0)),"")</f>
        <v/>
      </c>
      <c r="B2378" s="15" t="str">
        <f>IFERROR(INDEX(Sheet1!L:L,MATCH(ROWS($1:2377),$L:$L,0)),"")</f>
        <v/>
      </c>
      <c r="D2378" s="18" t="str">
        <f>IFERROR(INDEX(Sheet1!F:F,MATCH(ROWS($1:2377),$M:$M,0)),"")</f>
        <v/>
      </c>
      <c r="E2378" t="str">
        <f>IFERROR(INDEX(Sheet1!L:L,MATCH(ROWS($1:2377),$M:$M,0)),"")</f>
        <v/>
      </c>
      <c r="L2378" t="str">
        <f>IF(ISNA(MATCH(Sheet1!F2378,{"successful"},0)),"-",MAX(Sheet6!L$1:L2377)+1)</f>
        <v>-</v>
      </c>
      <c r="M2378">
        <f>IF(ISNA(MATCH(Sheet1!F2378,{"failed","canceled"},0)),"-",MAX(Sheet6!M$1:M2377)+1)</f>
        <v>1134</v>
      </c>
    </row>
    <row r="2379" spans="1:13" ht="16" x14ac:dyDescent="0.2">
      <c r="A2379" s="18" t="str">
        <f>IFERROR(INDEX(Sheet1!F:F,MATCH(ROWS($1:2378),$L:$L,0)),"")</f>
        <v/>
      </c>
      <c r="B2379" s="15" t="str">
        <f>IFERROR(INDEX(Sheet1!L:L,MATCH(ROWS($1:2378),$L:$L,0)),"")</f>
        <v/>
      </c>
      <c r="D2379" s="18" t="str">
        <f>IFERROR(INDEX(Sheet1!F:F,MATCH(ROWS($1:2378),$M:$M,0)),"")</f>
        <v/>
      </c>
      <c r="E2379" t="str">
        <f>IFERROR(INDEX(Sheet1!L:L,MATCH(ROWS($1:2378),$M:$M,0)),"")</f>
        <v/>
      </c>
      <c r="L2379" t="str">
        <f>IF(ISNA(MATCH(Sheet1!F2379,{"successful"},0)),"-",MAX(Sheet6!L$1:L2378)+1)</f>
        <v>-</v>
      </c>
      <c r="M2379">
        <f>IF(ISNA(MATCH(Sheet1!F2379,{"failed","canceled"},0)),"-",MAX(Sheet6!M$1:M2378)+1)</f>
        <v>1135</v>
      </c>
    </row>
    <row r="2380" spans="1:13" ht="16" x14ac:dyDescent="0.2">
      <c r="A2380" s="18" t="str">
        <f>IFERROR(INDEX(Sheet1!F:F,MATCH(ROWS($1:2379),$L:$L,0)),"")</f>
        <v/>
      </c>
      <c r="B2380" s="15" t="str">
        <f>IFERROR(INDEX(Sheet1!L:L,MATCH(ROWS($1:2379),$L:$L,0)),"")</f>
        <v/>
      </c>
      <c r="D2380" s="18" t="str">
        <f>IFERROR(INDEX(Sheet1!F:F,MATCH(ROWS($1:2379),$M:$M,0)),"")</f>
        <v/>
      </c>
      <c r="E2380" t="str">
        <f>IFERROR(INDEX(Sheet1!L:L,MATCH(ROWS($1:2379),$M:$M,0)),"")</f>
        <v/>
      </c>
      <c r="L2380" t="str">
        <f>IF(ISNA(MATCH(Sheet1!F2380,{"successful"},0)),"-",MAX(Sheet6!L$1:L2379)+1)</f>
        <v>-</v>
      </c>
      <c r="M2380">
        <f>IF(ISNA(MATCH(Sheet1!F2380,{"failed","canceled"},0)),"-",MAX(Sheet6!M$1:M2379)+1)</f>
        <v>1136</v>
      </c>
    </row>
    <row r="2381" spans="1:13" ht="16" x14ac:dyDescent="0.2">
      <c r="A2381" s="18" t="str">
        <f>IFERROR(INDEX(Sheet1!F:F,MATCH(ROWS($1:2380),$L:$L,0)),"")</f>
        <v/>
      </c>
      <c r="B2381" s="15" t="str">
        <f>IFERROR(INDEX(Sheet1!L:L,MATCH(ROWS($1:2380),$L:$L,0)),"")</f>
        <v/>
      </c>
      <c r="D2381" s="18" t="str">
        <f>IFERROR(INDEX(Sheet1!F:F,MATCH(ROWS($1:2380),$M:$M,0)),"")</f>
        <v/>
      </c>
      <c r="E2381" t="str">
        <f>IFERROR(INDEX(Sheet1!L:L,MATCH(ROWS($1:2380),$M:$M,0)),"")</f>
        <v/>
      </c>
      <c r="L2381" t="str">
        <f>IF(ISNA(MATCH(Sheet1!F2381,{"successful"},0)),"-",MAX(Sheet6!L$1:L2380)+1)</f>
        <v>-</v>
      </c>
      <c r="M2381">
        <f>IF(ISNA(MATCH(Sheet1!F2381,{"failed","canceled"},0)),"-",MAX(Sheet6!M$1:M2380)+1)</f>
        <v>1137</v>
      </c>
    </row>
    <row r="2382" spans="1:13" ht="16" x14ac:dyDescent="0.2">
      <c r="A2382" s="18" t="str">
        <f>IFERROR(INDEX(Sheet1!F:F,MATCH(ROWS($1:2381),$L:$L,0)),"")</f>
        <v/>
      </c>
      <c r="B2382" s="15" t="str">
        <f>IFERROR(INDEX(Sheet1!L:L,MATCH(ROWS($1:2381),$L:$L,0)),"")</f>
        <v/>
      </c>
      <c r="D2382" s="18" t="str">
        <f>IFERROR(INDEX(Sheet1!F:F,MATCH(ROWS($1:2381),$M:$M,0)),"")</f>
        <v/>
      </c>
      <c r="E2382" t="str">
        <f>IFERROR(INDEX(Sheet1!L:L,MATCH(ROWS($1:2381),$M:$M,0)),"")</f>
        <v/>
      </c>
      <c r="L2382" t="str">
        <f>IF(ISNA(MATCH(Sheet1!F2382,{"successful"},0)),"-",MAX(Sheet6!L$1:L2381)+1)</f>
        <v>-</v>
      </c>
      <c r="M2382">
        <f>IF(ISNA(MATCH(Sheet1!F2382,{"failed","canceled"},0)),"-",MAX(Sheet6!M$1:M2381)+1)</f>
        <v>1138</v>
      </c>
    </row>
    <row r="2383" spans="1:13" ht="16" x14ac:dyDescent="0.2">
      <c r="A2383" s="18" t="str">
        <f>IFERROR(INDEX(Sheet1!F:F,MATCH(ROWS($1:2382),$L:$L,0)),"")</f>
        <v/>
      </c>
      <c r="B2383" s="15" t="str">
        <f>IFERROR(INDEX(Sheet1!L:L,MATCH(ROWS($1:2382),$L:$L,0)),"")</f>
        <v/>
      </c>
      <c r="D2383" s="18" t="str">
        <f>IFERROR(INDEX(Sheet1!F:F,MATCH(ROWS($1:2382),$M:$M,0)),"")</f>
        <v/>
      </c>
      <c r="E2383" t="str">
        <f>IFERROR(INDEX(Sheet1!L:L,MATCH(ROWS($1:2382),$M:$M,0)),"")</f>
        <v/>
      </c>
      <c r="L2383" t="str">
        <f>IF(ISNA(MATCH(Sheet1!F2383,{"successful"},0)),"-",MAX(Sheet6!L$1:L2382)+1)</f>
        <v>-</v>
      </c>
      <c r="M2383">
        <f>IF(ISNA(MATCH(Sheet1!F2383,{"failed","canceled"},0)),"-",MAX(Sheet6!M$1:M2382)+1)</f>
        <v>1139</v>
      </c>
    </row>
    <row r="2384" spans="1:13" ht="16" x14ac:dyDescent="0.2">
      <c r="A2384" s="18" t="str">
        <f>IFERROR(INDEX(Sheet1!F:F,MATCH(ROWS($1:2383),$L:$L,0)),"")</f>
        <v/>
      </c>
      <c r="B2384" s="15" t="str">
        <f>IFERROR(INDEX(Sheet1!L:L,MATCH(ROWS($1:2383),$L:$L,0)),"")</f>
        <v/>
      </c>
      <c r="D2384" s="18" t="str">
        <f>IFERROR(INDEX(Sheet1!F:F,MATCH(ROWS($1:2383),$M:$M,0)),"")</f>
        <v/>
      </c>
      <c r="E2384" t="str">
        <f>IFERROR(INDEX(Sheet1!L:L,MATCH(ROWS($1:2383),$M:$M,0)),"")</f>
        <v/>
      </c>
      <c r="L2384" t="str">
        <f>IF(ISNA(MATCH(Sheet1!F2384,{"successful"},0)),"-",MAX(Sheet6!L$1:L2383)+1)</f>
        <v>-</v>
      </c>
      <c r="M2384">
        <f>IF(ISNA(MATCH(Sheet1!F2384,{"failed","canceled"},0)),"-",MAX(Sheet6!M$1:M2383)+1)</f>
        <v>1140</v>
      </c>
    </row>
    <row r="2385" spans="1:13" ht="16" x14ac:dyDescent="0.2">
      <c r="A2385" s="18" t="str">
        <f>IFERROR(INDEX(Sheet1!F:F,MATCH(ROWS($1:2384),$L:$L,0)),"")</f>
        <v/>
      </c>
      <c r="B2385" s="15" t="str">
        <f>IFERROR(INDEX(Sheet1!L:L,MATCH(ROWS($1:2384),$L:$L,0)),"")</f>
        <v/>
      </c>
      <c r="D2385" s="18" t="str">
        <f>IFERROR(INDEX(Sheet1!F:F,MATCH(ROWS($1:2384),$M:$M,0)),"")</f>
        <v/>
      </c>
      <c r="E2385" t="str">
        <f>IFERROR(INDEX(Sheet1!L:L,MATCH(ROWS($1:2384),$M:$M,0)),"")</f>
        <v/>
      </c>
      <c r="L2385" t="str">
        <f>IF(ISNA(MATCH(Sheet1!F2385,{"successful"},0)),"-",MAX(Sheet6!L$1:L2384)+1)</f>
        <v>-</v>
      </c>
      <c r="M2385">
        <f>IF(ISNA(MATCH(Sheet1!F2385,{"failed","canceled"},0)),"-",MAX(Sheet6!M$1:M2384)+1)</f>
        <v>1141</v>
      </c>
    </row>
    <row r="2386" spans="1:13" ht="16" x14ac:dyDescent="0.2">
      <c r="A2386" s="18" t="str">
        <f>IFERROR(INDEX(Sheet1!F:F,MATCH(ROWS($1:2385),$L:$L,0)),"")</f>
        <v/>
      </c>
      <c r="B2386" s="15" t="str">
        <f>IFERROR(INDEX(Sheet1!L:L,MATCH(ROWS($1:2385),$L:$L,0)),"")</f>
        <v/>
      </c>
      <c r="D2386" s="18" t="str">
        <f>IFERROR(INDEX(Sheet1!F:F,MATCH(ROWS($1:2385),$M:$M,0)),"")</f>
        <v/>
      </c>
      <c r="E2386" t="str">
        <f>IFERROR(INDEX(Sheet1!L:L,MATCH(ROWS($1:2385),$M:$M,0)),"")</f>
        <v/>
      </c>
      <c r="L2386" t="str">
        <f>IF(ISNA(MATCH(Sheet1!F2386,{"successful"},0)),"-",MAX(Sheet6!L$1:L2385)+1)</f>
        <v>-</v>
      </c>
      <c r="M2386">
        <f>IF(ISNA(MATCH(Sheet1!F2386,{"failed","canceled"},0)),"-",MAX(Sheet6!M$1:M2385)+1)</f>
        <v>1142</v>
      </c>
    </row>
    <row r="2387" spans="1:13" ht="16" x14ac:dyDescent="0.2">
      <c r="A2387" s="18" t="str">
        <f>IFERROR(INDEX(Sheet1!F:F,MATCH(ROWS($1:2386),$L:$L,0)),"")</f>
        <v/>
      </c>
      <c r="B2387" s="15" t="str">
        <f>IFERROR(INDEX(Sheet1!L:L,MATCH(ROWS($1:2386),$L:$L,0)),"")</f>
        <v/>
      </c>
      <c r="D2387" s="18" t="str">
        <f>IFERROR(INDEX(Sheet1!F:F,MATCH(ROWS($1:2386),$M:$M,0)),"")</f>
        <v/>
      </c>
      <c r="E2387" t="str">
        <f>IFERROR(INDEX(Sheet1!L:L,MATCH(ROWS($1:2386),$M:$M,0)),"")</f>
        <v/>
      </c>
      <c r="L2387" t="str">
        <f>IF(ISNA(MATCH(Sheet1!F2387,{"successful"},0)),"-",MAX(Sheet6!L$1:L2386)+1)</f>
        <v>-</v>
      </c>
      <c r="M2387">
        <f>IF(ISNA(MATCH(Sheet1!F2387,{"failed","canceled"},0)),"-",MAX(Sheet6!M$1:M2386)+1)</f>
        <v>1143</v>
      </c>
    </row>
    <row r="2388" spans="1:13" ht="16" x14ac:dyDescent="0.2">
      <c r="A2388" s="18" t="str">
        <f>IFERROR(INDEX(Sheet1!F:F,MATCH(ROWS($1:2387),$L:$L,0)),"")</f>
        <v/>
      </c>
      <c r="B2388" s="15" t="str">
        <f>IFERROR(INDEX(Sheet1!L:L,MATCH(ROWS($1:2387),$L:$L,0)),"")</f>
        <v/>
      </c>
      <c r="D2388" s="18" t="str">
        <f>IFERROR(INDEX(Sheet1!F:F,MATCH(ROWS($1:2387),$M:$M,0)),"")</f>
        <v/>
      </c>
      <c r="E2388" t="str">
        <f>IFERROR(INDEX(Sheet1!L:L,MATCH(ROWS($1:2387),$M:$M,0)),"")</f>
        <v/>
      </c>
      <c r="L2388" t="str">
        <f>IF(ISNA(MATCH(Sheet1!F2388,{"successful"},0)),"-",MAX(Sheet6!L$1:L2387)+1)</f>
        <v>-</v>
      </c>
      <c r="M2388">
        <f>IF(ISNA(MATCH(Sheet1!F2388,{"failed","canceled"},0)),"-",MAX(Sheet6!M$1:M2387)+1)</f>
        <v>1144</v>
      </c>
    </row>
    <row r="2389" spans="1:13" ht="16" x14ac:dyDescent="0.2">
      <c r="A2389" s="18" t="str">
        <f>IFERROR(INDEX(Sheet1!F:F,MATCH(ROWS($1:2388),$L:$L,0)),"")</f>
        <v/>
      </c>
      <c r="B2389" s="15" t="str">
        <f>IFERROR(INDEX(Sheet1!L:L,MATCH(ROWS($1:2388),$L:$L,0)),"")</f>
        <v/>
      </c>
      <c r="D2389" s="18" t="str">
        <f>IFERROR(INDEX(Sheet1!F:F,MATCH(ROWS($1:2388),$M:$M,0)),"")</f>
        <v/>
      </c>
      <c r="E2389" t="str">
        <f>IFERROR(INDEX(Sheet1!L:L,MATCH(ROWS($1:2388),$M:$M,0)),"")</f>
        <v/>
      </c>
      <c r="L2389" t="str">
        <f>IF(ISNA(MATCH(Sheet1!F2389,{"successful"},0)),"-",MAX(Sheet6!L$1:L2388)+1)</f>
        <v>-</v>
      </c>
      <c r="M2389">
        <f>IF(ISNA(MATCH(Sheet1!F2389,{"failed","canceled"},0)),"-",MAX(Sheet6!M$1:M2388)+1)</f>
        <v>1145</v>
      </c>
    </row>
    <row r="2390" spans="1:13" ht="16" x14ac:dyDescent="0.2">
      <c r="A2390" s="18" t="str">
        <f>IFERROR(INDEX(Sheet1!F:F,MATCH(ROWS($1:2389),$L:$L,0)),"")</f>
        <v/>
      </c>
      <c r="B2390" s="15" t="str">
        <f>IFERROR(INDEX(Sheet1!L:L,MATCH(ROWS($1:2389),$L:$L,0)),"")</f>
        <v/>
      </c>
      <c r="D2390" s="18" t="str">
        <f>IFERROR(INDEX(Sheet1!F:F,MATCH(ROWS($1:2389),$M:$M,0)),"")</f>
        <v/>
      </c>
      <c r="E2390" t="str">
        <f>IFERROR(INDEX(Sheet1!L:L,MATCH(ROWS($1:2389),$M:$M,0)),"")</f>
        <v/>
      </c>
      <c r="L2390" t="str">
        <f>IF(ISNA(MATCH(Sheet1!F2390,{"successful"},0)),"-",MAX(Sheet6!L$1:L2389)+1)</f>
        <v>-</v>
      </c>
      <c r="M2390">
        <f>IF(ISNA(MATCH(Sheet1!F2390,{"failed","canceled"},0)),"-",MAX(Sheet6!M$1:M2389)+1)</f>
        <v>1146</v>
      </c>
    </row>
    <row r="2391" spans="1:13" ht="16" x14ac:dyDescent="0.2">
      <c r="A2391" s="18" t="str">
        <f>IFERROR(INDEX(Sheet1!F:F,MATCH(ROWS($1:2390),$L:$L,0)),"")</f>
        <v/>
      </c>
      <c r="B2391" s="15" t="str">
        <f>IFERROR(INDEX(Sheet1!L:L,MATCH(ROWS($1:2390),$L:$L,0)),"")</f>
        <v/>
      </c>
      <c r="D2391" s="18" t="str">
        <f>IFERROR(INDEX(Sheet1!F:F,MATCH(ROWS($1:2390),$M:$M,0)),"")</f>
        <v/>
      </c>
      <c r="E2391" t="str">
        <f>IFERROR(INDEX(Sheet1!L:L,MATCH(ROWS($1:2390),$M:$M,0)),"")</f>
        <v/>
      </c>
      <c r="L2391" t="str">
        <f>IF(ISNA(MATCH(Sheet1!F2391,{"successful"},0)),"-",MAX(Sheet6!L$1:L2390)+1)</f>
        <v>-</v>
      </c>
      <c r="M2391">
        <f>IF(ISNA(MATCH(Sheet1!F2391,{"failed","canceled"},0)),"-",MAX(Sheet6!M$1:M2390)+1)</f>
        <v>1147</v>
      </c>
    </row>
    <row r="2392" spans="1:13" ht="16" x14ac:dyDescent="0.2">
      <c r="A2392" s="18" t="str">
        <f>IFERROR(INDEX(Sheet1!F:F,MATCH(ROWS($1:2391),$L:$L,0)),"")</f>
        <v/>
      </c>
      <c r="B2392" s="15" t="str">
        <f>IFERROR(INDEX(Sheet1!L:L,MATCH(ROWS($1:2391),$L:$L,0)),"")</f>
        <v/>
      </c>
      <c r="D2392" s="18" t="str">
        <f>IFERROR(INDEX(Sheet1!F:F,MATCH(ROWS($1:2391),$M:$M,0)),"")</f>
        <v/>
      </c>
      <c r="E2392" t="str">
        <f>IFERROR(INDEX(Sheet1!L:L,MATCH(ROWS($1:2391),$M:$M,0)),"")</f>
        <v/>
      </c>
      <c r="L2392" t="str">
        <f>IF(ISNA(MATCH(Sheet1!F2392,{"successful"},0)),"-",MAX(Sheet6!L$1:L2391)+1)</f>
        <v>-</v>
      </c>
      <c r="M2392">
        <f>IF(ISNA(MATCH(Sheet1!F2392,{"failed","canceled"},0)),"-",MAX(Sheet6!M$1:M2391)+1)</f>
        <v>1148</v>
      </c>
    </row>
    <row r="2393" spans="1:13" ht="16" x14ac:dyDescent="0.2">
      <c r="A2393" s="18" t="str">
        <f>IFERROR(INDEX(Sheet1!F:F,MATCH(ROWS($1:2392),$L:$L,0)),"")</f>
        <v/>
      </c>
      <c r="B2393" s="15" t="str">
        <f>IFERROR(INDEX(Sheet1!L:L,MATCH(ROWS($1:2392),$L:$L,0)),"")</f>
        <v/>
      </c>
      <c r="D2393" s="18" t="str">
        <f>IFERROR(INDEX(Sheet1!F:F,MATCH(ROWS($1:2392),$M:$M,0)),"")</f>
        <v/>
      </c>
      <c r="E2393" t="str">
        <f>IFERROR(INDEX(Sheet1!L:L,MATCH(ROWS($1:2392),$M:$M,0)),"")</f>
        <v/>
      </c>
      <c r="L2393" t="str">
        <f>IF(ISNA(MATCH(Sheet1!F2393,{"successful"},0)),"-",MAX(Sheet6!L$1:L2392)+1)</f>
        <v>-</v>
      </c>
      <c r="M2393">
        <f>IF(ISNA(MATCH(Sheet1!F2393,{"failed","canceled"},0)),"-",MAX(Sheet6!M$1:M2392)+1)</f>
        <v>1149</v>
      </c>
    </row>
    <row r="2394" spans="1:13" ht="16" x14ac:dyDescent="0.2">
      <c r="A2394" s="18" t="str">
        <f>IFERROR(INDEX(Sheet1!F:F,MATCH(ROWS($1:2393),$L:$L,0)),"")</f>
        <v/>
      </c>
      <c r="B2394" s="15" t="str">
        <f>IFERROR(INDEX(Sheet1!L:L,MATCH(ROWS($1:2393),$L:$L,0)),"")</f>
        <v/>
      </c>
      <c r="D2394" s="18" t="str">
        <f>IFERROR(INDEX(Sheet1!F:F,MATCH(ROWS($1:2393),$M:$M,0)),"")</f>
        <v/>
      </c>
      <c r="E2394" t="str">
        <f>IFERROR(INDEX(Sheet1!L:L,MATCH(ROWS($1:2393),$M:$M,0)),"")</f>
        <v/>
      </c>
      <c r="L2394" t="str">
        <f>IF(ISNA(MATCH(Sheet1!F2394,{"successful"},0)),"-",MAX(Sheet6!L$1:L2393)+1)</f>
        <v>-</v>
      </c>
      <c r="M2394">
        <f>IF(ISNA(MATCH(Sheet1!F2394,{"failed","canceled"},0)),"-",MAX(Sheet6!M$1:M2393)+1)</f>
        <v>1150</v>
      </c>
    </row>
    <row r="2395" spans="1:13" ht="16" x14ac:dyDescent="0.2">
      <c r="A2395" s="18" t="str">
        <f>IFERROR(INDEX(Sheet1!F:F,MATCH(ROWS($1:2394),$L:$L,0)),"")</f>
        <v/>
      </c>
      <c r="B2395" s="15" t="str">
        <f>IFERROR(INDEX(Sheet1!L:L,MATCH(ROWS($1:2394),$L:$L,0)),"")</f>
        <v/>
      </c>
      <c r="D2395" s="18" t="str">
        <f>IFERROR(INDEX(Sheet1!F:F,MATCH(ROWS($1:2394),$M:$M,0)),"")</f>
        <v/>
      </c>
      <c r="E2395" t="str">
        <f>IFERROR(INDEX(Sheet1!L:L,MATCH(ROWS($1:2394),$M:$M,0)),"")</f>
        <v/>
      </c>
      <c r="L2395" t="str">
        <f>IF(ISNA(MATCH(Sheet1!F2395,{"successful"},0)),"-",MAX(Sheet6!L$1:L2394)+1)</f>
        <v>-</v>
      </c>
      <c r="M2395">
        <f>IF(ISNA(MATCH(Sheet1!F2395,{"failed","canceled"},0)),"-",MAX(Sheet6!M$1:M2394)+1)</f>
        <v>1151</v>
      </c>
    </row>
    <row r="2396" spans="1:13" ht="16" x14ac:dyDescent="0.2">
      <c r="A2396" s="18" t="str">
        <f>IFERROR(INDEX(Sheet1!F:F,MATCH(ROWS($1:2395),$L:$L,0)),"")</f>
        <v/>
      </c>
      <c r="B2396" s="15" t="str">
        <f>IFERROR(INDEX(Sheet1!L:L,MATCH(ROWS($1:2395),$L:$L,0)),"")</f>
        <v/>
      </c>
      <c r="D2396" s="18" t="str">
        <f>IFERROR(INDEX(Sheet1!F:F,MATCH(ROWS($1:2395),$M:$M,0)),"")</f>
        <v/>
      </c>
      <c r="E2396" t="str">
        <f>IFERROR(INDEX(Sheet1!L:L,MATCH(ROWS($1:2395),$M:$M,0)),"")</f>
        <v/>
      </c>
      <c r="L2396" t="str">
        <f>IF(ISNA(MATCH(Sheet1!F2396,{"successful"},0)),"-",MAX(Sheet6!L$1:L2395)+1)</f>
        <v>-</v>
      </c>
      <c r="M2396">
        <f>IF(ISNA(MATCH(Sheet1!F2396,{"failed","canceled"},0)),"-",MAX(Sheet6!M$1:M2395)+1)</f>
        <v>1152</v>
      </c>
    </row>
    <row r="2397" spans="1:13" ht="16" x14ac:dyDescent="0.2">
      <c r="A2397" s="18" t="str">
        <f>IFERROR(INDEX(Sheet1!F:F,MATCH(ROWS($1:2396),$L:$L,0)),"")</f>
        <v/>
      </c>
      <c r="B2397" s="15" t="str">
        <f>IFERROR(INDEX(Sheet1!L:L,MATCH(ROWS($1:2396),$L:$L,0)),"")</f>
        <v/>
      </c>
      <c r="D2397" s="18" t="str">
        <f>IFERROR(INDEX(Sheet1!F:F,MATCH(ROWS($1:2396),$M:$M,0)),"")</f>
        <v/>
      </c>
      <c r="E2397" t="str">
        <f>IFERROR(INDEX(Sheet1!L:L,MATCH(ROWS($1:2396),$M:$M,0)),"")</f>
        <v/>
      </c>
      <c r="L2397" t="str">
        <f>IF(ISNA(MATCH(Sheet1!F2397,{"successful"},0)),"-",MAX(Sheet6!L$1:L2396)+1)</f>
        <v>-</v>
      </c>
      <c r="M2397">
        <f>IF(ISNA(MATCH(Sheet1!F2397,{"failed","canceled"},0)),"-",MAX(Sheet6!M$1:M2396)+1)</f>
        <v>1153</v>
      </c>
    </row>
    <row r="2398" spans="1:13" ht="16" x14ac:dyDescent="0.2">
      <c r="A2398" s="18" t="str">
        <f>IFERROR(INDEX(Sheet1!F:F,MATCH(ROWS($1:2397),$L:$L,0)),"")</f>
        <v/>
      </c>
      <c r="B2398" s="15" t="str">
        <f>IFERROR(INDEX(Sheet1!L:L,MATCH(ROWS($1:2397),$L:$L,0)),"")</f>
        <v/>
      </c>
      <c r="D2398" s="18" t="str">
        <f>IFERROR(INDEX(Sheet1!F:F,MATCH(ROWS($1:2397),$M:$M,0)),"")</f>
        <v/>
      </c>
      <c r="E2398" t="str">
        <f>IFERROR(INDEX(Sheet1!L:L,MATCH(ROWS($1:2397),$M:$M,0)),"")</f>
        <v/>
      </c>
      <c r="L2398" t="str">
        <f>IF(ISNA(MATCH(Sheet1!F2398,{"successful"},0)),"-",MAX(Sheet6!L$1:L2397)+1)</f>
        <v>-</v>
      </c>
      <c r="M2398">
        <f>IF(ISNA(MATCH(Sheet1!F2398,{"failed","canceled"},0)),"-",MAX(Sheet6!M$1:M2397)+1)</f>
        <v>1154</v>
      </c>
    </row>
    <row r="2399" spans="1:13" ht="16" x14ac:dyDescent="0.2">
      <c r="A2399" s="18" t="str">
        <f>IFERROR(INDEX(Sheet1!F:F,MATCH(ROWS($1:2398),$L:$L,0)),"")</f>
        <v/>
      </c>
      <c r="B2399" s="15" t="str">
        <f>IFERROR(INDEX(Sheet1!L:L,MATCH(ROWS($1:2398),$L:$L,0)),"")</f>
        <v/>
      </c>
      <c r="D2399" s="18" t="str">
        <f>IFERROR(INDEX(Sheet1!F:F,MATCH(ROWS($1:2398),$M:$M,0)),"")</f>
        <v/>
      </c>
      <c r="E2399" t="str">
        <f>IFERROR(INDEX(Sheet1!L:L,MATCH(ROWS($1:2398),$M:$M,0)),"")</f>
        <v/>
      </c>
      <c r="L2399" t="str">
        <f>IF(ISNA(MATCH(Sheet1!F2399,{"successful"},0)),"-",MAX(Sheet6!L$1:L2398)+1)</f>
        <v>-</v>
      </c>
      <c r="M2399">
        <f>IF(ISNA(MATCH(Sheet1!F2399,{"failed","canceled"},0)),"-",MAX(Sheet6!M$1:M2398)+1)</f>
        <v>1155</v>
      </c>
    </row>
    <row r="2400" spans="1:13" ht="16" x14ac:dyDescent="0.2">
      <c r="A2400" s="18" t="str">
        <f>IFERROR(INDEX(Sheet1!F:F,MATCH(ROWS($1:2399),$L:$L,0)),"")</f>
        <v/>
      </c>
      <c r="B2400" s="15" t="str">
        <f>IFERROR(INDEX(Sheet1!L:L,MATCH(ROWS($1:2399),$L:$L,0)),"")</f>
        <v/>
      </c>
      <c r="D2400" s="18" t="str">
        <f>IFERROR(INDEX(Sheet1!F:F,MATCH(ROWS($1:2399),$M:$M,0)),"")</f>
        <v/>
      </c>
      <c r="E2400" t="str">
        <f>IFERROR(INDEX(Sheet1!L:L,MATCH(ROWS($1:2399),$M:$M,0)),"")</f>
        <v/>
      </c>
      <c r="L2400" t="str">
        <f>IF(ISNA(MATCH(Sheet1!F2400,{"successful"},0)),"-",MAX(Sheet6!L$1:L2399)+1)</f>
        <v>-</v>
      </c>
      <c r="M2400">
        <f>IF(ISNA(MATCH(Sheet1!F2400,{"failed","canceled"},0)),"-",MAX(Sheet6!M$1:M2399)+1)</f>
        <v>1156</v>
      </c>
    </row>
    <row r="2401" spans="1:13" ht="16" x14ac:dyDescent="0.2">
      <c r="A2401" s="18" t="str">
        <f>IFERROR(INDEX(Sheet1!F:F,MATCH(ROWS($1:2400),$L:$L,0)),"")</f>
        <v/>
      </c>
      <c r="B2401" s="15" t="str">
        <f>IFERROR(INDEX(Sheet1!L:L,MATCH(ROWS($1:2400),$L:$L,0)),"")</f>
        <v/>
      </c>
      <c r="D2401" s="18" t="str">
        <f>IFERROR(INDEX(Sheet1!F:F,MATCH(ROWS($1:2400),$M:$M,0)),"")</f>
        <v/>
      </c>
      <c r="E2401" t="str">
        <f>IFERROR(INDEX(Sheet1!L:L,MATCH(ROWS($1:2400),$M:$M,0)),"")</f>
        <v/>
      </c>
      <c r="L2401" t="str">
        <f>IF(ISNA(MATCH(Sheet1!F2401,{"successful"},0)),"-",MAX(Sheet6!L$1:L2400)+1)</f>
        <v>-</v>
      </c>
      <c r="M2401">
        <f>IF(ISNA(MATCH(Sheet1!F2401,{"failed","canceled"},0)),"-",MAX(Sheet6!M$1:M2400)+1)</f>
        <v>1157</v>
      </c>
    </row>
    <row r="2402" spans="1:13" ht="16" x14ac:dyDescent="0.2">
      <c r="A2402" s="18" t="str">
        <f>IFERROR(INDEX(Sheet1!F:F,MATCH(ROWS($1:2401),$L:$L,0)),"")</f>
        <v/>
      </c>
      <c r="B2402" s="15" t="str">
        <f>IFERROR(INDEX(Sheet1!L:L,MATCH(ROWS($1:2401),$L:$L,0)),"")</f>
        <v/>
      </c>
      <c r="D2402" s="18" t="str">
        <f>IFERROR(INDEX(Sheet1!F:F,MATCH(ROWS($1:2401),$M:$M,0)),"")</f>
        <v/>
      </c>
      <c r="E2402" t="str">
        <f>IFERROR(INDEX(Sheet1!L:L,MATCH(ROWS($1:2401),$M:$M,0)),"")</f>
        <v/>
      </c>
      <c r="L2402" t="str">
        <f>IF(ISNA(MATCH(Sheet1!F2402,{"successful"},0)),"-",MAX(Sheet6!L$1:L2401)+1)</f>
        <v>-</v>
      </c>
      <c r="M2402">
        <f>IF(ISNA(MATCH(Sheet1!F2402,{"failed","canceled"},0)),"-",MAX(Sheet6!M$1:M2401)+1)</f>
        <v>1158</v>
      </c>
    </row>
    <row r="2403" spans="1:13" ht="16" x14ac:dyDescent="0.2">
      <c r="A2403" s="18" t="str">
        <f>IFERROR(INDEX(Sheet1!F:F,MATCH(ROWS($1:2402),$L:$L,0)),"")</f>
        <v/>
      </c>
      <c r="B2403" s="15" t="str">
        <f>IFERROR(INDEX(Sheet1!L:L,MATCH(ROWS($1:2402),$L:$L,0)),"")</f>
        <v/>
      </c>
      <c r="D2403" s="18" t="str">
        <f>IFERROR(INDEX(Sheet1!F:F,MATCH(ROWS($1:2402),$M:$M,0)),"")</f>
        <v/>
      </c>
      <c r="E2403" t="str">
        <f>IFERROR(INDEX(Sheet1!L:L,MATCH(ROWS($1:2402),$M:$M,0)),"")</f>
        <v/>
      </c>
      <c r="L2403" t="str">
        <f>IF(ISNA(MATCH(Sheet1!F2403,{"successful"},0)),"-",MAX(Sheet6!L$1:L2402)+1)</f>
        <v>-</v>
      </c>
      <c r="M2403">
        <f>IF(ISNA(MATCH(Sheet1!F2403,{"failed","canceled"},0)),"-",MAX(Sheet6!M$1:M2402)+1)</f>
        <v>1159</v>
      </c>
    </row>
    <row r="2404" spans="1:13" ht="16" x14ac:dyDescent="0.2">
      <c r="A2404" s="18" t="str">
        <f>IFERROR(INDEX(Sheet1!F:F,MATCH(ROWS($1:2403),$L:$L,0)),"")</f>
        <v/>
      </c>
      <c r="B2404" s="15" t="str">
        <f>IFERROR(INDEX(Sheet1!L:L,MATCH(ROWS($1:2403),$L:$L,0)),"")</f>
        <v/>
      </c>
      <c r="D2404" s="18" t="str">
        <f>IFERROR(INDEX(Sheet1!F:F,MATCH(ROWS($1:2403),$M:$M,0)),"")</f>
        <v/>
      </c>
      <c r="E2404" t="str">
        <f>IFERROR(INDEX(Sheet1!L:L,MATCH(ROWS($1:2403),$M:$M,0)),"")</f>
        <v/>
      </c>
      <c r="L2404" t="str">
        <f>IF(ISNA(MATCH(Sheet1!F2404,{"successful"},0)),"-",MAX(Sheet6!L$1:L2403)+1)</f>
        <v>-</v>
      </c>
      <c r="M2404">
        <f>IF(ISNA(MATCH(Sheet1!F2404,{"failed","canceled"},0)),"-",MAX(Sheet6!M$1:M2403)+1)</f>
        <v>1160</v>
      </c>
    </row>
    <row r="2405" spans="1:13" ht="16" x14ac:dyDescent="0.2">
      <c r="A2405" s="18" t="str">
        <f>IFERROR(INDEX(Sheet1!F:F,MATCH(ROWS($1:2404),$L:$L,0)),"")</f>
        <v/>
      </c>
      <c r="B2405" s="15" t="str">
        <f>IFERROR(INDEX(Sheet1!L:L,MATCH(ROWS($1:2404),$L:$L,0)),"")</f>
        <v/>
      </c>
      <c r="D2405" s="18" t="str">
        <f>IFERROR(INDEX(Sheet1!F:F,MATCH(ROWS($1:2404),$M:$M,0)),"")</f>
        <v/>
      </c>
      <c r="E2405" t="str">
        <f>IFERROR(INDEX(Sheet1!L:L,MATCH(ROWS($1:2404),$M:$M,0)),"")</f>
        <v/>
      </c>
      <c r="L2405" t="str">
        <f>IF(ISNA(MATCH(Sheet1!F2405,{"successful"},0)),"-",MAX(Sheet6!L$1:L2404)+1)</f>
        <v>-</v>
      </c>
      <c r="M2405">
        <f>IF(ISNA(MATCH(Sheet1!F2405,{"failed","canceled"},0)),"-",MAX(Sheet6!M$1:M2404)+1)</f>
        <v>1161</v>
      </c>
    </row>
    <row r="2406" spans="1:13" ht="16" x14ac:dyDescent="0.2">
      <c r="A2406" s="18" t="str">
        <f>IFERROR(INDEX(Sheet1!F:F,MATCH(ROWS($1:2405),$L:$L,0)),"")</f>
        <v/>
      </c>
      <c r="B2406" s="15" t="str">
        <f>IFERROR(INDEX(Sheet1!L:L,MATCH(ROWS($1:2405),$L:$L,0)),"")</f>
        <v/>
      </c>
      <c r="D2406" s="18" t="str">
        <f>IFERROR(INDEX(Sheet1!F:F,MATCH(ROWS($1:2405),$M:$M,0)),"")</f>
        <v/>
      </c>
      <c r="E2406" t="str">
        <f>IFERROR(INDEX(Sheet1!L:L,MATCH(ROWS($1:2405),$M:$M,0)),"")</f>
        <v/>
      </c>
      <c r="L2406" t="str">
        <f>IF(ISNA(MATCH(Sheet1!F2406,{"successful"},0)),"-",MAX(Sheet6!L$1:L2405)+1)</f>
        <v>-</v>
      </c>
      <c r="M2406">
        <f>IF(ISNA(MATCH(Sheet1!F2406,{"failed","canceled"},0)),"-",MAX(Sheet6!M$1:M2405)+1)</f>
        <v>1162</v>
      </c>
    </row>
    <row r="2407" spans="1:13" ht="16" x14ac:dyDescent="0.2">
      <c r="A2407" s="18" t="str">
        <f>IFERROR(INDEX(Sheet1!F:F,MATCH(ROWS($1:2406),$L:$L,0)),"")</f>
        <v/>
      </c>
      <c r="B2407" s="15" t="str">
        <f>IFERROR(INDEX(Sheet1!L:L,MATCH(ROWS($1:2406),$L:$L,0)),"")</f>
        <v/>
      </c>
      <c r="D2407" s="18" t="str">
        <f>IFERROR(INDEX(Sheet1!F:F,MATCH(ROWS($1:2406),$M:$M,0)),"")</f>
        <v/>
      </c>
      <c r="E2407" t="str">
        <f>IFERROR(INDEX(Sheet1!L:L,MATCH(ROWS($1:2406),$M:$M,0)),"")</f>
        <v/>
      </c>
      <c r="L2407" t="str">
        <f>IF(ISNA(MATCH(Sheet1!F2407,{"successful"},0)),"-",MAX(Sheet6!L$1:L2406)+1)</f>
        <v>-</v>
      </c>
      <c r="M2407">
        <f>IF(ISNA(MATCH(Sheet1!F2407,{"failed","canceled"},0)),"-",MAX(Sheet6!M$1:M2406)+1)</f>
        <v>1163</v>
      </c>
    </row>
    <row r="2408" spans="1:13" ht="16" x14ac:dyDescent="0.2">
      <c r="A2408" s="18" t="str">
        <f>IFERROR(INDEX(Sheet1!F:F,MATCH(ROWS($1:2407),$L:$L,0)),"")</f>
        <v/>
      </c>
      <c r="B2408" s="15" t="str">
        <f>IFERROR(INDEX(Sheet1!L:L,MATCH(ROWS($1:2407),$L:$L,0)),"")</f>
        <v/>
      </c>
      <c r="D2408" s="18" t="str">
        <f>IFERROR(INDEX(Sheet1!F:F,MATCH(ROWS($1:2407),$M:$M,0)),"")</f>
        <v/>
      </c>
      <c r="E2408" t="str">
        <f>IFERROR(INDEX(Sheet1!L:L,MATCH(ROWS($1:2407),$M:$M,0)),"")</f>
        <v/>
      </c>
      <c r="L2408" t="str">
        <f>IF(ISNA(MATCH(Sheet1!F2408,{"successful"},0)),"-",MAX(Sheet6!L$1:L2407)+1)</f>
        <v>-</v>
      </c>
      <c r="M2408">
        <f>IF(ISNA(MATCH(Sheet1!F2408,{"failed","canceled"},0)),"-",MAX(Sheet6!M$1:M2407)+1)</f>
        <v>1164</v>
      </c>
    </row>
    <row r="2409" spans="1:13" ht="16" x14ac:dyDescent="0.2">
      <c r="A2409" s="18" t="str">
        <f>IFERROR(INDEX(Sheet1!F:F,MATCH(ROWS($1:2408),$L:$L,0)),"")</f>
        <v/>
      </c>
      <c r="B2409" s="15" t="str">
        <f>IFERROR(INDEX(Sheet1!L:L,MATCH(ROWS($1:2408),$L:$L,0)),"")</f>
        <v/>
      </c>
      <c r="D2409" s="18" t="str">
        <f>IFERROR(INDEX(Sheet1!F:F,MATCH(ROWS($1:2408),$M:$M,0)),"")</f>
        <v/>
      </c>
      <c r="E2409" t="str">
        <f>IFERROR(INDEX(Sheet1!L:L,MATCH(ROWS($1:2408),$M:$M,0)),"")</f>
        <v/>
      </c>
      <c r="L2409" t="str">
        <f>IF(ISNA(MATCH(Sheet1!F2409,{"successful"},0)),"-",MAX(Sheet6!L$1:L2408)+1)</f>
        <v>-</v>
      </c>
      <c r="M2409">
        <f>IF(ISNA(MATCH(Sheet1!F2409,{"failed","canceled"},0)),"-",MAX(Sheet6!M$1:M2408)+1)</f>
        <v>1165</v>
      </c>
    </row>
    <row r="2410" spans="1:13" ht="16" x14ac:dyDescent="0.2">
      <c r="A2410" s="18" t="str">
        <f>IFERROR(INDEX(Sheet1!F:F,MATCH(ROWS($1:2409),$L:$L,0)),"")</f>
        <v/>
      </c>
      <c r="B2410" s="15" t="str">
        <f>IFERROR(INDEX(Sheet1!L:L,MATCH(ROWS($1:2409),$L:$L,0)),"")</f>
        <v/>
      </c>
      <c r="D2410" s="18" t="str">
        <f>IFERROR(INDEX(Sheet1!F:F,MATCH(ROWS($1:2409),$M:$M,0)),"")</f>
        <v/>
      </c>
      <c r="E2410" t="str">
        <f>IFERROR(INDEX(Sheet1!L:L,MATCH(ROWS($1:2409),$M:$M,0)),"")</f>
        <v/>
      </c>
      <c r="L2410" t="str">
        <f>IF(ISNA(MATCH(Sheet1!F2410,{"successful"},0)),"-",MAX(Sheet6!L$1:L2409)+1)</f>
        <v>-</v>
      </c>
      <c r="M2410">
        <f>IF(ISNA(MATCH(Sheet1!F2410,{"failed","canceled"},0)),"-",MAX(Sheet6!M$1:M2409)+1)</f>
        <v>1166</v>
      </c>
    </row>
    <row r="2411" spans="1:13" ht="16" x14ac:dyDescent="0.2">
      <c r="A2411" s="18" t="str">
        <f>IFERROR(INDEX(Sheet1!F:F,MATCH(ROWS($1:2410),$L:$L,0)),"")</f>
        <v/>
      </c>
      <c r="B2411" s="15" t="str">
        <f>IFERROR(INDEX(Sheet1!L:L,MATCH(ROWS($1:2410),$L:$L,0)),"")</f>
        <v/>
      </c>
      <c r="D2411" s="18" t="str">
        <f>IFERROR(INDEX(Sheet1!F:F,MATCH(ROWS($1:2410),$M:$M,0)),"")</f>
        <v/>
      </c>
      <c r="E2411" t="str">
        <f>IFERROR(INDEX(Sheet1!L:L,MATCH(ROWS($1:2410),$M:$M,0)),"")</f>
        <v/>
      </c>
      <c r="L2411" t="str">
        <f>IF(ISNA(MATCH(Sheet1!F2411,{"successful"},0)),"-",MAX(Sheet6!L$1:L2410)+1)</f>
        <v>-</v>
      </c>
      <c r="M2411">
        <f>IF(ISNA(MATCH(Sheet1!F2411,{"failed","canceled"},0)),"-",MAX(Sheet6!M$1:M2410)+1)</f>
        <v>1167</v>
      </c>
    </row>
    <row r="2412" spans="1:13" ht="16" x14ac:dyDescent="0.2">
      <c r="A2412" s="18" t="str">
        <f>IFERROR(INDEX(Sheet1!F:F,MATCH(ROWS($1:2411),$L:$L,0)),"")</f>
        <v/>
      </c>
      <c r="B2412" s="15" t="str">
        <f>IFERROR(INDEX(Sheet1!L:L,MATCH(ROWS($1:2411),$L:$L,0)),"")</f>
        <v/>
      </c>
      <c r="D2412" s="18" t="str">
        <f>IFERROR(INDEX(Sheet1!F:F,MATCH(ROWS($1:2411),$M:$M,0)),"")</f>
        <v/>
      </c>
      <c r="E2412" t="str">
        <f>IFERROR(INDEX(Sheet1!L:L,MATCH(ROWS($1:2411),$M:$M,0)),"")</f>
        <v/>
      </c>
      <c r="L2412" t="str">
        <f>IF(ISNA(MATCH(Sheet1!F2412,{"successful"},0)),"-",MAX(Sheet6!L$1:L2411)+1)</f>
        <v>-</v>
      </c>
      <c r="M2412">
        <f>IF(ISNA(MATCH(Sheet1!F2412,{"failed","canceled"},0)),"-",MAX(Sheet6!M$1:M2411)+1)</f>
        <v>1168</v>
      </c>
    </row>
    <row r="2413" spans="1:13" ht="16" x14ac:dyDescent="0.2">
      <c r="A2413" s="18" t="str">
        <f>IFERROR(INDEX(Sheet1!F:F,MATCH(ROWS($1:2412),$L:$L,0)),"")</f>
        <v/>
      </c>
      <c r="B2413" s="15" t="str">
        <f>IFERROR(INDEX(Sheet1!L:L,MATCH(ROWS($1:2412),$L:$L,0)),"")</f>
        <v/>
      </c>
      <c r="D2413" s="18" t="str">
        <f>IFERROR(INDEX(Sheet1!F:F,MATCH(ROWS($1:2412),$M:$M,0)),"")</f>
        <v/>
      </c>
      <c r="E2413" t="str">
        <f>IFERROR(INDEX(Sheet1!L:L,MATCH(ROWS($1:2412),$M:$M,0)),"")</f>
        <v/>
      </c>
      <c r="L2413" t="str">
        <f>IF(ISNA(MATCH(Sheet1!F2413,{"successful"},0)),"-",MAX(Sheet6!L$1:L2412)+1)</f>
        <v>-</v>
      </c>
      <c r="M2413">
        <f>IF(ISNA(MATCH(Sheet1!F2413,{"failed","canceled"},0)),"-",MAX(Sheet6!M$1:M2412)+1)</f>
        <v>1169</v>
      </c>
    </row>
    <row r="2414" spans="1:13" ht="16" x14ac:dyDescent="0.2">
      <c r="A2414" s="18" t="str">
        <f>IFERROR(INDEX(Sheet1!F:F,MATCH(ROWS($1:2413),$L:$L,0)),"")</f>
        <v/>
      </c>
      <c r="B2414" s="15" t="str">
        <f>IFERROR(INDEX(Sheet1!L:L,MATCH(ROWS($1:2413),$L:$L,0)),"")</f>
        <v/>
      </c>
      <c r="D2414" s="18" t="str">
        <f>IFERROR(INDEX(Sheet1!F:F,MATCH(ROWS($1:2413),$M:$M,0)),"")</f>
        <v/>
      </c>
      <c r="E2414" t="str">
        <f>IFERROR(INDEX(Sheet1!L:L,MATCH(ROWS($1:2413),$M:$M,0)),"")</f>
        <v/>
      </c>
      <c r="L2414" t="str">
        <f>IF(ISNA(MATCH(Sheet1!F2414,{"successful"},0)),"-",MAX(Sheet6!L$1:L2413)+1)</f>
        <v>-</v>
      </c>
      <c r="M2414">
        <f>IF(ISNA(MATCH(Sheet1!F2414,{"failed","canceled"},0)),"-",MAX(Sheet6!M$1:M2413)+1)</f>
        <v>1170</v>
      </c>
    </row>
    <row r="2415" spans="1:13" ht="16" x14ac:dyDescent="0.2">
      <c r="A2415" s="18" t="str">
        <f>IFERROR(INDEX(Sheet1!F:F,MATCH(ROWS($1:2414),$L:$L,0)),"")</f>
        <v/>
      </c>
      <c r="B2415" s="15" t="str">
        <f>IFERROR(INDEX(Sheet1!L:L,MATCH(ROWS($1:2414),$L:$L,0)),"")</f>
        <v/>
      </c>
      <c r="D2415" s="18" t="str">
        <f>IFERROR(INDEX(Sheet1!F:F,MATCH(ROWS($1:2414),$M:$M,0)),"")</f>
        <v/>
      </c>
      <c r="E2415" t="str">
        <f>IFERROR(INDEX(Sheet1!L:L,MATCH(ROWS($1:2414),$M:$M,0)),"")</f>
        <v/>
      </c>
      <c r="L2415" t="str">
        <f>IF(ISNA(MATCH(Sheet1!F2415,{"successful"},0)),"-",MAX(Sheet6!L$1:L2414)+1)</f>
        <v>-</v>
      </c>
      <c r="M2415">
        <f>IF(ISNA(MATCH(Sheet1!F2415,{"failed","canceled"},0)),"-",MAX(Sheet6!M$1:M2414)+1)</f>
        <v>1171</v>
      </c>
    </row>
    <row r="2416" spans="1:13" ht="16" x14ac:dyDescent="0.2">
      <c r="A2416" s="18" t="str">
        <f>IFERROR(INDEX(Sheet1!F:F,MATCH(ROWS($1:2415),$L:$L,0)),"")</f>
        <v/>
      </c>
      <c r="B2416" s="15" t="str">
        <f>IFERROR(INDEX(Sheet1!L:L,MATCH(ROWS($1:2415),$L:$L,0)),"")</f>
        <v/>
      </c>
      <c r="D2416" s="18" t="str">
        <f>IFERROR(INDEX(Sheet1!F:F,MATCH(ROWS($1:2415),$M:$M,0)),"")</f>
        <v/>
      </c>
      <c r="E2416" t="str">
        <f>IFERROR(INDEX(Sheet1!L:L,MATCH(ROWS($1:2415),$M:$M,0)),"")</f>
        <v/>
      </c>
      <c r="L2416" t="str">
        <f>IF(ISNA(MATCH(Sheet1!F2416,{"successful"},0)),"-",MAX(Sheet6!L$1:L2415)+1)</f>
        <v>-</v>
      </c>
      <c r="M2416">
        <f>IF(ISNA(MATCH(Sheet1!F2416,{"failed","canceled"},0)),"-",MAX(Sheet6!M$1:M2415)+1)</f>
        <v>1172</v>
      </c>
    </row>
    <row r="2417" spans="1:13" ht="16" x14ac:dyDescent="0.2">
      <c r="A2417" s="18" t="str">
        <f>IFERROR(INDEX(Sheet1!F:F,MATCH(ROWS($1:2416),$L:$L,0)),"")</f>
        <v/>
      </c>
      <c r="B2417" s="15" t="str">
        <f>IFERROR(INDEX(Sheet1!L:L,MATCH(ROWS($1:2416),$L:$L,0)),"")</f>
        <v/>
      </c>
      <c r="D2417" s="18" t="str">
        <f>IFERROR(INDEX(Sheet1!F:F,MATCH(ROWS($1:2416),$M:$M,0)),"")</f>
        <v/>
      </c>
      <c r="E2417" t="str">
        <f>IFERROR(INDEX(Sheet1!L:L,MATCH(ROWS($1:2416),$M:$M,0)),"")</f>
        <v/>
      </c>
      <c r="L2417" t="str">
        <f>IF(ISNA(MATCH(Sheet1!F2417,{"successful"},0)),"-",MAX(Sheet6!L$1:L2416)+1)</f>
        <v>-</v>
      </c>
      <c r="M2417">
        <f>IF(ISNA(MATCH(Sheet1!F2417,{"failed","canceled"},0)),"-",MAX(Sheet6!M$1:M2416)+1)</f>
        <v>1173</v>
      </c>
    </row>
    <row r="2418" spans="1:13" ht="16" x14ac:dyDescent="0.2">
      <c r="A2418" s="18" t="str">
        <f>IFERROR(INDEX(Sheet1!F:F,MATCH(ROWS($1:2417),$L:$L,0)),"")</f>
        <v/>
      </c>
      <c r="B2418" s="15" t="str">
        <f>IFERROR(INDEX(Sheet1!L:L,MATCH(ROWS($1:2417),$L:$L,0)),"")</f>
        <v/>
      </c>
      <c r="D2418" s="18" t="str">
        <f>IFERROR(INDEX(Sheet1!F:F,MATCH(ROWS($1:2417),$M:$M,0)),"")</f>
        <v/>
      </c>
      <c r="E2418" t="str">
        <f>IFERROR(INDEX(Sheet1!L:L,MATCH(ROWS($1:2417),$M:$M,0)),"")</f>
        <v/>
      </c>
      <c r="L2418" t="str">
        <f>IF(ISNA(MATCH(Sheet1!F2418,{"successful"},0)),"-",MAX(Sheet6!L$1:L2417)+1)</f>
        <v>-</v>
      </c>
      <c r="M2418">
        <f>IF(ISNA(MATCH(Sheet1!F2418,{"failed","canceled"},0)),"-",MAX(Sheet6!M$1:M2417)+1)</f>
        <v>1174</v>
      </c>
    </row>
    <row r="2419" spans="1:13" ht="16" x14ac:dyDescent="0.2">
      <c r="A2419" s="18" t="str">
        <f>IFERROR(INDEX(Sheet1!F:F,MATCH(ROWS($1:2418),$L:$L,0)),"")</f>
        <v/>
      </c>
      <c r="B2419" s="15" t="str">
        <f>IFERROR(INDEX(Sheet1!L:L,MATCH(ROWS($1:2418),$L:$L,0)),"")</f>
        <v/>
      </c>
      <c r="D2419" s="18" t="str">
        <f>IFERROR(INDEX(Sheet1!F:F,MATCH(ROWS($1:2418),$M:$M,0)),"")</f>
        <v/>
      </c>
      <c r="E2419" t="str">
        <f>IFERROR(INDEX(Sheet1!L:L,MATCH(ROWS($1:2418),$M:$M,0)),"")</f>
        <v/>
      </c>
      <c r="L2419" t="str">
        <f>IF(ISNA(MATCH(Sheet1!F2419,{"successful"},0)),"-",MAX(Sheet6!L$1:L2418)+1)</f>
        <v>-</v>
      </c>
      <c r="M2419">
        <f>IF(ISNA(MATCH(Sheet1!F2419,{"failed","canceled"},0)),"-",MAX(Sheet6!M$1:M2418)+1)</f>
        <v>1175</v>
      </c>
    </row>
    <row r="2420" spans="1:13" ht="16" x14ac:dyDescent="0.2">
      <c r="A2420" s="18" t="str">
        <f>IFERROR(INDEX(Sheet1!F:F,MATCH(ROWS($1:2419),$L:$L,0)),"")</f>
        <v/>
      </c>
      <c r="B2420" s="15" t="str">
        <f>IFERROR(INDEX(Sheet1!L:L,MATCH(ROWS($1:2419),$L:$L,0)),"")</f>
        <v/>
      </c>
      <c r="D2420" s="18" t="str">
        <f>IFERROR(INDEX(Sheet1!F:F,MATCH(ROWS($1:2419),$M:$M,0)),"")</f>
        <v/>
      </c>
      <c r="E2420" t="str">
        <f>IFERROR(INDEX(Sheet1!L:L,MATCH(ROWS($1:2419),$M:$M,0)),"")</f>
        <v/>
      </c>
      <c r="L2420" t="str">
        <f>IF(ISNA(MATCH(Sheet1!F2420,{"successful"},0)),"-",MAX(Sheet6!L$1:L2419)+1)</f>
        <v>-</v>
      </c>
      <c r="M2420">
        <f>IF(ISNA(MATCH(Sheet1!F2420,{"failed","canceled"},0)),"-",MAX(Sheet6!M$1:M2419)+1)</f>
        <v>1176</v>
      </c>
    </row>
    <row r="2421" spans="1:13" ht="16" x14ac:dyDescent="0.2">
      <c r="A2421" s="18" t="str">
        <f>IFERROR(INDEX(Sheet1!F:F,MATCH(ROWS($1:2420),$L:$L,0)),"")</f>
        <v/>
      </c>
      <c r="B2421" s="15" t="str">
        <f>IFERROR(INDEX(Sheet1!L:L,MATCH(ROWS($1:2420),$L:$L,0)),"")</f>
        <v/>
      </c>
      <c r="D2421" s="18" t="str">
        <f>IFERROR(INDEX(Sheet1!F:F,MATCH(ROWS($1:2420),$M:$M,0)),"")</f>
        <v/>
      </c>
      <c r="E2421" t="str">
        <f>IFERROR(INDEX(Sheet1!L:L,MATCH(ROWS($1:2420),$M:$M,0)),"")</f>
        <v/>
      </c>
      <c r="L2421" t="str">
        <f>IF(ISNA(MATCH(Sheet1!F2421,{"successful"},0)),"-",MAX(Sheet6!L$1:L2420)+1)</f>
        <v>-</v>
      </c>
      <c r="M2421">
        <f>IF(ISNA(MATCH(Sheet1!F2421,{"failed","canceled"},0)),"-",MAX(Sheet6!M$1:M2420)+1)</f>
        <v>1177</v>
      </c>
    </row>
    <row r="2422" spans="1:13" ht="16" x14ac:dyDescent="0.2">
      <c r="A2422" s="18" t="str">
        <f>IFERROR(INDEX(Sheet1!F:F,MATCH(ROWS($1:2421),$L:$L,0)),"")</f>
        <v/>
      </c>
      <c r="B2422" s="15" t="str">
        <f>IFERROR(INDEX(Sheet1!L:L,MATCH(ROWS($1:2421),$L:$L,0)),"")</f>
        <v/>
      </c>
      <c r="D2422" s="18" t="str">
        <f>IFERROR(INDEX(Sheet1!F:F,MATCH(ROWS($1:2421),$M:$M,0)),"")</f>
        <v/>
      </c>
      <c r="E2422" t="str">
        <f>IFERROR(INDEX(Sheet1!L:L,MATCH(ROWS($1:2421),$M:$M,0)),"")</f>
        <v/>
      </c>
      <c r="L2422" t="str">
        <f>IF(ISNA(MATCH(Sheet1!F2422,{"successful"},0)),"-",MAX(Sheet6!L$1:L2421)+1)</f>
        <v>-</v>
      </c>
      <c r="M2422">
        <f>IF(ISNA(MATCH(Sheet1!F2422,{"failed","canceled"},0)),"-",MAX(Sheet6!M$1:M2421)+1)</f>
        <v>1178</v>
      </c>
    </row>
    <row r="2423" spans="1:13" ht="16" x14ac:dyDescent="0.2">
      <c r="A2423" s="18" t="str">
        <f>IFERROR(INDEX(Sheet1!F:F,MATCH(ROWS($1:2422),$L:$L,0)),"")</f>
        <v/>
      </c>
      <c r="B2423" s="15" t="str">
        <f>IFERROR(INDEX(Sheet1!L:L,MATCH(ROWS($1:2422),$L:$L,0)),"")</f>
        <v/>
      </c>
      <c r="D2423" s="18" t="str">
        <f>IFERROR(INDEX(Sheet1!F:F,MATCH(ROWS($1:2422),$M:$M,0)),"")</f>
        <v/>
      </c>
      <c r="E2423" t="str">
        <f>IFERROR(INDEX(Sheet1!L:L,MATCH(ROWS($1:2422),$M:$M,0)),"")</f>
        <v/>
      </c>
      <c r="L2423" t="str">
        <f>IF(ISNA(MATCH(Sheet1!F2423,{"successful"},0)),"-",MAX(Sheet6!L$1:L2422)+1)</f>
        <v>-</v>
      </c>
      <c r="M2423">
        <f>IF(ISNA(MATCH(Sheet1!F2423,{"failed","canceled"},0)),"-",MAX(Sheet6!M$1:M2422)+1)</f>
        <v>1179</v>
      </c>
    </row>
    <row r="2424" spans="1:13" ht="16" x14ac:dyDescent="0.2">
      <c r="A2424" s="18" t="str">
        <f>IFERROR(INDEX(Sheet1!F:F,MATCH(ROWS($1:2423),$L:$L,0)),"")</f>
        <v/>
      </c>
      <c r="B2424" s="15" t="str">
        <f>IFERROR(INDEX(Sheet1!L:L,MATCH(ROWS($1:2423),$L:$L,0)),"")</f>
        <v/>
      </c>
      <c r="D2424" s="18" t="str">
        <f>IFERROR(INDEX(Sheet1!F:F,MATCH(ROWS($1:2423),$M:$M,0)),"")</f>
        <v/>
      </c>
      <c r="E2424" t="str">
        <f>IFERROR(INDEX(Sheet1!L:L,MATCH(ROWS($1:2423),$M:$M,0)),"")</f>
        <v/>
      </c>
      <c r="L2424" t="str">
        <f>IF(ISNA(MATCH(Sheet1!F2424,{"successful"},0)),"-",MAX(Sheet6!L$1:L2423)+1)</f>
        <v>-</v>
      </c>
      <c r="M2424">
        <f>IF(ISNA(MATCH(Sheet1!F2424,{"failed","canceled"},0)),"-",MAX(Sheet6!M$1:M2423)+1)</f>
        <v>1180</v>
      </c>
    </row>
    <row r="2425" spans="1:13" ht="16" x14ac:dyDescent="0.2">
      <c r="A2425" s="18" t="str">
        <f>IFERROR(INDEX(Sheet1!F:F,MATCH(ROWS($1:2424),$L:$L,0)),"")</f>
        <v/>
      </c>
      <c r="B2425" s="15" t="str">
        <f>IFERROR(INDEX(Sheet1!L:L,MATCH(ROWS($1:2424),$L:$L,0)),"")</f>
        <v/>
      </c>
      <c r="D2425" s="18" t="str">
        <f>IFERROR(INDEX(Sheet1!F:F,MATCH(ROWS($1:2424),$M:$M,0)),"")</f>
        <v/>
      </c>
      <c r="E2425" t="str">
        <f>IFERROR(INDEX(Sheet1!L:L,MATCH(ROWS($1:2424),$M:$M,0)),"")</f>
        <v/>
      </c>
      <c r="L2425" t="str">
        <f>IF(ISNA(MATCH(Sheet1!F2425,{"successful"},0)),"-",MAX(Sheet6!L$1:L2424)+1)</f>
        <v>-</v>
      </c>
      <c r="M2425">
        <f>IF(ISNA(MATCH(Sheet1!F2425,{"failed","canceled"},0)),"-",MAX(Sheet6!M$1:M2424)+1)</f>
        <v>1181</v>
      </c>
    </row>
    <row r="2426" spans="1:13" ht="16" x14ac:dyDescent="0.2">
      <c r="A2426" s="18" t="str">
        <f>IFERROR(INDEX(Sheet1!F:F,MATCH(ROWS($1:2425),$L:$L,0)),"")</f>
        <v/>
      </c>
      <c r="B2426" s="15" t="str">
        <f>IFERROR(INDEX(Sheet1!L:L,MATCH(ROWS($1:2425),$L:$L,0)),"")</f>
        <v/>
      </c>
      <c r="D2426" s="18" t="str">
        <f>IFERROR(INDEX(Sheet1!F:F,MATCH(ROWS($1:2425),$M:$M,0)),"")</f>
        <v/>
      </c>
      <c r="E2426" t="str">
        <f>IFERROR(INDEX(Sheet1!L:L,MATCH(ROWS($1:2425),$M:$M,0)),"")</f>
        <v/>
      </c>
      <c r="L2426" t="str">
        <f>IF(ISNA(MATCH(Sheet1!F2426,{"successful"},0)),"-",MAX(Sheet6!L$1:L2425)+1)</f>
        <v>-</v>
      </c>
      <c r="M2426">
        <f>IF(ISNA(MATCH(Sheet1!F2426,{"failed","canceled"},0)),"-",MAX(Sheet6!M$1:M2425)+1)</f>
        <v>1182</v>
      </c>
    </row>
    <row r="2427" spans="1:13" ht="16" x14ac:dyDescent="0.2">
      <c r="A2427" s="18" t="str">
        <f>IFERROR(INDEX(Sheet1!F:F,MATCH(ROWS($1:2426),$L:$L,0)),"")</f>
        <v/>
      </c>
      <c r="B2427" s="15" t="str">
        <f>IFERROR(INDEX(Sheet1!L:L,MATCH(ROWS($1:2426),$L:$L,0)),"")</f>
        <v/>
      </c>
      <c r="D2427" s="18" t="str">
        <f>IFERROR(INDEX(Sheet1!F:F,MATCH(ROWS($1:2426),$M:$M,0)),"")</f>
        <v/>
      </c>
      <c r="E2427" t="str">
        <f>IFERROR(INDEX(Sheet1!L:L,MATCH(ROWS($1:2426),$M:$M,0)),"")</f>
        <v/>
      </c>
      <c r="L2427" t="str">
        <f>IF(ISNA(MATCH(Sheet1!F2427,{"successful"},0)),"-",MAX(Sheet6!L$1:L2426)+1)</f>
        <v>-</v>
      </c>
      <c r="M2427">
        <f>IF(ISNA(MATCH(Sheet1!F2427,{"failed","canceled"},0)),"-",MAX(Sheet6!M$1:M2426)+1)</f>
        <v>1183</v>
      </c>
    </row>
    <row r="2428" spans="1:13" ht="16" x14ac:dyDescent="0.2">
      <c r="A2428" s="18" t="str">
        <f>IFERROR(INDEX(Sheet1!F:F,MATCH(ROWS($1:2427),$L:$L,0)),"")</f>
        <v/>
      </c>
      <c r="B2428" s="15" t="str">
        <f>IFERROR(INDEX(Sheet1!L:L,MATCH(ROWS($1:2427),$L:$L,0)),"")</f>
        <v/>
      </c>
      <c r="D2428" s="18" t="str">
        <f>IFERROR(INDEX(Sheet1!F:F,MATCH(ROWS($1:2427),$M:$M,0)),"")</f>
        <v/>
      </c>
      <c r="E2428" t="str">
        <f>IFERROR(INDEX(Sheet1!L:L,MATCH(ROWS($1:2427),$M:$M,0)),"")</f>
        <v/>
      </c>
      <c r="L2428" t="str">
        <f>IF(ISNA(MATCH(Sheet1!F2428,{"successful"},0)),"-",MAX(Sheet6!L$1:L2427)+1)</f>
        <v>-</v>
      </c>
      <c r="M2428">
        <f>IF(ISNA(MATCH(Sheet1!F2428,{"failed","canceled"},0)),"-",MAX(Sheet6!M$1:M2427)+1)</f>
        <v>1184</v>
      </c>
    </row>
    <row r="2429" spans="1:13" ht="16" x14ac:dyDescent="0.2">
      <c r="A2429" s="18" t="str">
        <f>IFERROR(INDEX(Sheet1!F:F,MATCH(ROWS($1:2428),$L:$L,0)),"")</f>
        <v/>
      </c>
      <c r="B2429" s="15" t="str">
        <f>IFERROR(INDEX(Sheet1!L:L,MATCH(ROWS($1:2428),$L:$L,0)),"")</f>
        <v/>
      </c>
      <c r="D2429" s="18" t="str">
        <f>IFERROR(INDEX(Sheet1!F:F,MATCH(ROWS($1:2428),$M:$M,0)),"")</f>
        <v/>
      </c>
      <c r="E2429" t="str">
        <f>IFERROR(INDEX(Sheet1!L:L,MATCH(ROWS($1:2428),$M:$M,0)),"")</f>
        <v/>
      </c>
      <c r="L2429" t="str">
        <f>IF(ISNA(MATCH(Sheet1!F2429,{"successful"},0)),"-",MAX(Sheet6!L$1:L2428)+1)</f>
        <v>-</v>
      </c>
      <c r="M2429">
        <f>IF(ISNA(MATCH(Sheet1!F2429,{"failed","canceled"},0)),"-",MAX(Sheet6!M$1:M2428)+1)</f>
        <v>1185</v>
      </c>
    </row>
    <row r="2430" spans="1:13" ht="16" x14ac:dyDescent="0.2">
      <c r="A2430" s="18" t="str">
        <f>IFERROR(INDEX(Sheet1!F:F,MATCH(ROWS($1:2429),$L:$L,0)),"")</f>
        <v/>
      </c>
      <c r="B2430" s="15" t="str">
        <f>IFERROR(INDEX(Sheet1!L:L,MATCH(ROWS($1:2429),$L:$L,0)),"")</f>
        <v/>
      </c>
      <c r="D2430" s="18" t="str">
        <f>IFERROR(INDEX(Sheet1!F:F,MATCH(ROWS($1:2429),$M:$M,0)),"")</f>
        <v/>
      </c>
      <c r="E2430" t="str">
        <f>IFERROR(INDEX(Sheet1!L:L,MATCH(ROWS($1:2429),$M:$M,0)),"")</f>
        <v/>
      </c>
      <c r="L2430" t="str">
        <f>IF(ISNA(MATCH(Sheet1!F2430,{"successful"},0)),"-",MAX(Sheet6!L$1:L2429)+1)</f>
        <v>-</v>
      </c>
      <c r="M2430">
        <f>IF(ISNA(MATCH(Sheet1!F2430,{"failed","canceled"},0)),"-",MAX(Sheet6!M$1:M2429)+1)</f>
        <v>1186</v>
      </c>
    </row>
    <row r="2431" spans="1:13" ht="16" x14ac:dyDescent="0.2">
      <c r="A2431" s="18" t="str">
        <f>IFERROR(INDEX(Sheet1!F:F,MATCH(ROWS($1:2430),$L:$L,0)),"")</f>
        <v/>
      </c>
      <c r="B2431" s="15" t="str">
        <f>IFERROR(INDEX(Sheet1!L:L,MATCH(ROWS($1:2430),$L:$L,0)),"")</f>
        <v/>
      </c>
      <c r="D2431" s="18" t="str">
        <f>IFERROR(INDEX(Sheet1!F:F,MATCH(ROWS($1:2430),$M:$M,0)),"")</f>
        <v/>
      </c>
      <c r="E2431" t="str">
        <f>IFERROR(INDEX(Sheet1!L:L,MATCH(ROWS($1:2430),$M:$M,0)),"")</f>
        <v/>
      </c>
      <c r="L2431" t="str">
        <f>IF(ISNA(MATCH(Sheet1!F2431,{"successful"},0)),"-",MAX(Sheet6!L$1:L2430)+1)</f>
        <v>-</v>
      </c>
      <c r="M2431">
        <f>IF(ISNA(MATCH(Sheet1!F2431,{"failed","canceled"},0)),"-",MAX(Sheet6!M$1:M2430)+1)</f>
        <v>1187</v>
      </c>
    </row>
    <row r="2432" spans="1:13" ht="16" x14ac:dyDescent="0.2">
      <c r="A2432" s="18" t="str">
        <f>IFERROR(INDEX(Sheet1!F:F,MATCH(ROWS($1:2431),$L:$L,0)),"")</f>
        <v/>
      </c>
      <c r="B2432" s="15" t="str">
        <f>IFERROR(INDEX(Sheet1!L:L,MATCH(ROWS($1:2431),$L:$L,0)),"")</f>
        <v/>
      </c>
      <c r="D2432" s="18" t="str">
        <f>IFERROR(INDEX(Sheet1!F:F,MATCH(ROWS($1:2431),$M:$M,0)),"")</f>
        <v/>
      </c>
      <c r="E2432" t="str">
        <f>IFERROR(INDEX(Sheet1!L:L,MATCH(ROWS($1:2431),$M:$M,0)),"")</f>
        <v/>
      </c>
      <c r="L2432" t="str">
        <f>IF(ISNA(MATCH(Sheet1!F2432,{"successful"},0)),"-",MAX(Sheet6!L$1:L2431)+1)</f>
        <v>-</v>
      </c>
      <c r="M2432">
        <f>IF(ISNA(MATCH(Sheet1!F2432,{"failed","canceled"},0)),"-",MAX(Sheet6!M$1:M2431)+1)</f>
        <v>1188</v>
      </c>
    </row>
    <row r="2433" spans="1:13" ht="16" x14ac:dyDescent="0.2">
      <c r="A2433" s="18" t="str">
        <f>IFERROR(INDEX(Sheet1!F:F,MATCH(ROWS($1:2432),$L:$L,0)),"")</f>
        <v/>
      </c>
      <c r="B2433" s="15" t="str">
        <f>IFERROR(INDEX(Sheet1!L:L,MATCH(ROWS($1:2432),$L:$L,0)),"")</f>
        <v/>
      </c>
      <c r="D2433" s="18" t="str">
        <f>IFERROR(INDEX(Sheet1!F:F,MATCH(ROWS($1:2432),$M:$M,0)),"")</f>
        <v/>
      </c>
      <c r="E2433" t="str">
        <f>IFERROR(INDEX(Sheet1!L:L,MATCH(ROWS($1:2432),$M:$M,0)),"")</f>
        <v/>
      </c>
      <c r="L2433" t="str">
        <f>IF(ISNA(MATCH(Sheet1!F2433,{"successful"},0)),"-",MAX(Sheet6!L$1:L2432)+1)</f>
        <v>-</v>
      </c>
      <c r="M2433">
        <f>IF(ISNA(MATCH(Sheet1!F2433,{"failed","canceled"},0)),"-",MAX(Sheet6!M$1:M2432)+1)</f>
        <v>1189</v>
      </c>
    </row>
    <row r="2434" spans="1:13" ht="16" x14ac:dyDescent="0.2">
      <c r="A2434" s="18" t="str">
        <f>IFERROR(INDEX(Sheet1!F:F,MATCH(ROWS($1:2433),$L:$L,0)),"")</f>
        <v/>
      </c>
      <c r="B2434" s="15" t="str">
        <f>IFERROR(INDEX(Sheet1!L:L,MATCH(ROWS($1:2433),$L:$L,0)),"")</f>
        <v/>
      </c>
      <c r="D2434" s="18" t="str">
        <f>IFERROR(INDEX(Sheet1!F:F,MATCH(ROWS($1:2433),$M:$M,0)),"")</f>
        <v/>
      </c>
      <c r="E2434" t="str">
        <f>IFERROR(INDEX(Sheet1!L:L,MATCH(ROWS($1:2433),$M:$M,0)),"")</f>
        <v/>
      </c>
      <c r="L2434" t="str">
        <f>IF(ISNA(MATCH(Sheet1!F2434,{"successful"},0)),"-",MAX(Sheet6!L$1:L2433)+1)</f>
        <v>-</v>
      </c>
      <c r="M2434">
        <f>IF(ISNA(MATCH(Sheet1!F2434,{"failed","canceled"},0)),"-",MAX(Sheet6!M$1:M2433)+1)</f>
        <v>1190</v>
      </c>
    </row>
    <row r="2435" spans="1:13" ht="16" x14ac:dyDescent="0.2">
      <c r="A2435" s="18" t="str">
        <f>IFERROR(INDEX(Sheet1!F:F,MATCH(ROWS($1:2434),$L:$L,0)),"")</f>
        <v/>
      </c>
      <c r="B2435" s="15" t="str">
        <f>IFERROR(INDEX(Sheet1!L:L,MATCH(ROWS($1:2434),$L:$L,0)),"")</f>
        <v/>
      </c>
      <c r="D2435" s="18" t="str">
        <f>IFERROR(INDEX(Sheet1!F:F,MATCH(ROWS($1:2434),$M:$M,0)),"")</f>
        <v/>
      </c>
      <c r="E2435" t="str">
        <f>IFERROR(INDEX(Sheet1!L:L,MATCH(ROWS($1:2434),$M:$M,0)),"")</f>
        <v/>
      </c>
      <c r="L2435" t="str">
        <f>IF(ISNA(MATCH(Sheet1!F2435,{"successful"},0)),"-",MAX(Sheet6!L$1:L2434)+1)</f>
        <v>-</v>
      </c>
      <c r="M2435">
        <f>IF(ISNA(MATCH(Sheet1!F2435,{"failed","canceled"},0)),"-",MAX(Sheet6!M$1:M2434)+1)</f>
        <v>1191</v>
      </c>
    </row>
    <row r="2436" spans="1:13" ht="16" x14ac:dyDescent="0.2">
      <c r="A2436" s="18" t="str">
        <f>IFERROR(INDEX(Sheet1!F:F,MATCH(ROWS($1:2435),$L:$L,0)),"")</f>
        <v/>
      </c>
      <c r="B2436" s="15" t="str">
        <f>IFERROR(INDEX(Sheet1!L:L,MATCH(ROWS($1:2435),$L:$L,0)),"")</f>
        <v/>
      </c>
      <c r="D2436" s="18" t="str">
        <f>IFERROR(INDEX(Sheet1!F:F,MATCH(ROWS($1:2435),$M:$M,0)),"")</f>
        <v/>
      </c>
      <c r="E2436" t="str">
        <f>IFERROR(INDEX(Sheet1!L:L,MATCH(ROWS($1:2435),$M:$M,0)),"")</f>
        <v/>
      </c>
      <c r="L2436" t="str">
        <f>IF(ISNA(MATCH(Sheet1!F2436,{"successful"},0)),"-",MAX(Sheet6!L$1:L2435)+1)</f>
        <v>-</v>
      </c>
      <c r="M2436">
        <f>IF(ISNA(MATCH(Sheet1!F2436,{"failed","canceled"},0)),"-",MAX(Sheet6!M$1:M2435)+1)</f>
        <v>1192</v>
      </c>
    </row>
    <row r="2437" spans="1:13" ht="16" x14ac:dyDescent="0.2">
      <c r="A2437" s="18" t="str">
        <f>IFERROR(INDEX(Sheet1!F:F,MATCH(ROWS($1:2436),$L:$L,0)),"")</f>
        <v/>
      </c>
      <c r="B2437" s="15" t="str">
        <f>IFERROR(INDEX(Sheet1!L:L,MATCH(ROWS($1:2436),$L:$L,0)),"")</f>
        <v/>
      </c>
      <c r="D2437" s="18" t="str">
        <f>IFERROR(INDEX(Sheet1!F:F,MATCH(ROWS($1:2436),$M:$M,0)),"")</f>
        <v/>
      </c>
      <c r="E2437" t="str">
        <f>IFERROR(INDEX(Sheet1!L:L,MATCH(ROWS($1:2436),$M:$M,0)),"")</f>
        <v/>
      </c>
      <c r="L2437" t="str">
        <f>IF(ISNA(MATCH(Sheet1!F2437,{"successful"},0)),"-",MAX(Sheet6!L$1:L2436)+1)</f>
        <v>-</v>
      </c>
      <c r="M2437">
        <f>IF(ISNA(MATCH(Sheet1!F2437,{"failed","canceled"},0)),"-",MAX(Sheet6!M$1:M2436)+1)</f>
        <v>1193</v>
      </c>
    </row>
    <row r="2438" spans="1:13" ht="16" x14ac:dyDescent="0.2">
      <c r="A2438" s="18" t="str">
        <f>IFERROR(INDEX(Sheet1!F:F,MATCH(ROWS($1:2437),$L:$L,0)),"")</f>
        <v/>
      </c>
      <c r="B2438" s="15" t="str">
        <f>IFERROR(INDEX(Sheet1!L:L,MATCH(ROWS($1:2437),$L:$L,0)),"")</f>
        <v/>
      </c>
      <c r="D2438" s="18" t="str">
        <f>IFERROR(INDEX(Sheet1!F:F,MATCH(ROWS($1:2437),$M:$M,0)),"")</f>
        <v/>
      </c>
      <c r="E2438" t="str">
        <f>IFERROR(INDEX(Sheet1!L:L,MATCH(ROWS($1:2437),$M:$M,0)),"")</f>
        <v/>
      </c>
      <c r="L2438" t="str">
        <f>IF(ISNA(MATCH(Sheet1!F2438,{"successful"},0)),"-",MAX(Sheet6!L$1:L2437)+1)</f>
        <v>-</v>
      </c>
      <c r="M2438">
        <f>IF(ISNA(MATCH(Sheet1!F2438,{"failed","canceled"},0)),"-",MAX(Sheet6!M$1:M2437)+1)</f>
        <v>1194</v>
      </c>
    </row>
    <row r="2439" spans="1:13" ht="16" x14ac:dyDescent="0.2">
      <c r="A2439" s="18" t="str">
        <f>IFERROR(INDEX(Sheet1!F:F,MATCH(ROWS($1:2438),$L:$L,0)),"")</f>
        <v/>
      </c>
      <c r="B2439" s="15" t="str">
        <f>IFERROR(INDEX(Sheet1!L:L,MATCH(ROWS($1:2438),$L:$L,0)),"")</f>
        <v/>
      </c>
      <c r="D2439" s="18" t="str">
        <f>IFERROR(INDEX(Sheet1!F:F,MATCH(ROWS($1:2438),$M:$M,0)),"")</f>
        <v/>
      </c>
      <c r="E2439" t="str">
        <f>IFERROR(INDEX(Sheet1!L:L,MATCH(ROWS($1:2438),$M:$M,0)),"")</f>
        <v/>
      </c>
      <c r="L2439" t="str">
        <f>IF(ISNA(MATCH(Sheet1!F2439,{"successful"},0)),"-",MAX(Sheet6!L$1:L2438)+1)</f>
        <v>-</v>
      </c>
      <c r="M2439">
        <f>IF(ISNA(MATCH(Sheet1!F2439,{"failed","canceled"},0)),"-",MAX(Sheet6!M$1:M2438)+1)</f>
        <v>1195</v>
      </c>
    </row>
    <row r="2440" spans="1:13" ht="16" x14ac:dyDescent="0.2">
      <c r="A2440" s="18" t="str">
        <f>IFERROR(INDEX(Sheet1!F:F,MATCH(ROWS($1:2439),$L:$L,0)),"")</f>
        <v/>
      </c>
      <c r="B2440" s="15" t="str">
        <f>IFERROR(INDEX(Sheet1!L:L,MATCH(ROWS($1:2439),$L:$L,0)),"")</f>
        <v/>
      </c>
      <c r="D2440" s="18" t="str">
        <f>IFERROR(INDEX(Sheet1!F:F,MATCH(ROWS($1:2439),$M:$M,0)),"")</f>
        <v/>
      </c>
      <c r="E2440" t="str">
        <f>IFERROR(INDEX(Sheet1!L:L,MATCH(ROWS($1:2439),$M:$M,0)),"")</f>
        <v/>
      </c>
      <c r="L2440" t="str">
        <f>IF(ISNA(MATCH(Sheet1!F2440,{"successful"},0)),"-",MAX(Sheet6!L$1:L2439)+1)</f>
        <v>-</v>
      </c>
      <c r="M2440">
        <f>IF(ISNA(MATCH(Sheet1!F2440,{"failed","canceled"},0)),"-",MAX(Sheet6!M$1:M2439)+1)</f>
        <v>1196</v>
      </c>
    </row>
    <row r="2441" spans="1:13" ht="16" x14ac:dyDescent="0.2">
      <c r="A2441" s="18" t="str">
        <f>IFERROR(INDEX(Sheet1!F:F,MATCH(ROWS($1:2440),$L:$L,0)),"")</f>
        <v/>
      </c>
      <c r="B2441" s="15" t="str">
        <f>IFERROR(INDEX(Sheet1!L:L,MATCH(ROWS($1:2440),$L:$L,0)),"")</f>
        <v/>
      </c>
      <c r="D2441" s="18" t="str">
        <f>IFERROR(INDEX(Sheet1!F:F,MATCH(ROWS($1:2440),$M:$M,0)),"")</f>
        <v/>
      </c>
      <c r="E2441" t="str">
        <f>IFERROR(INDEX(Sheet1!L:L,MATCH(ROWS($1:2440),$M:$M,0)),"")</f>
        <v/>
      </c>
      <c r="L2441" t="str">
        <f>IF(ISNA(MATCH(Sheet1!F2441,{"successful"},0)),"-",MAX(Sheet6!L$1:L2440)+1)</f>
        <v>-</v>
      </c>
      <c r="M2441">
        <f>IF(ISNA(MATCH(Sheet1!F2441,{"failed","canceled"},0)),"-",MAX(Sheet6!M$1:M2440)+1)</f>
        <v>1197</v>
      </c>
    </row>
    <row r="2442" spans="1:13" ht="16" x14ac:dyDescent="0.2">
      <c r="A2442" s="18" t="str">
        <f>IFERROR(INDEX(Sheet1!F:F,MATCH(ROWS($1:2441),$L:$L,0)),"")</f>
        <v/>
      </c>
      <c r="B2442" s="15" t="str">
        <f>IFERROR(INDEX(Sheet1!L:L,MATCH(ROWS($1:2441),$L:$L,0)),"")</f>
        <v/>
      </c>
      <c r="D2442" s="18" t="str">
        <f>IFERROR(INDEX(Sheet1!F:F,MATCH(ROWS($1:2441),$M:$M,0)),"")</f>
        <v/>
      </c>
      <c r="E2442" t="str">
        <f>IFERROR(INDEX(Sheet1!L:L,MATCH(ROWS($1:2441),$M:$M,0)),"")</f>
        <v/>
      </c>
      <c r="L2442" t="str">
        <f>IF(ISNA(MATCH(Sheet1!F2442,{"successful"},0)),"-",MAX(Sheet6!L$1:L2441)+1)</f>
        <v>-</v>
      </c>
      <c r="M2442">
        <f>IF(ISNA(MATCH(Sheet1!F2442,{"failed","canceled"},0)),"-",MAX(Sheet6!M$1:M2441)+1)</f>
        <v>1198</v>
      </c>
    </row>
    <row r="2443" spans="1:13" ht="16" x14ac:dyDescent="0.2">
      <c r="A2443" s="18" t="str">
        <f>IFERROR(INDEX(Sheet1!F:F,MATCH(ROWS($1:2442),$L:$L,0)),"")</f>
        <v/>
      </c>
      <c r="B2443" s="15" t="str">
        <f>IFERROR(INDEX(Sheet1!L:L,MATCH(ROWS($1:2442),$L:$L,0)),"")</f>
        <v/>
      </c>
      <c r="D2443" s="18" t="str">
        <f>IFERROR(INDEX(Sheet1!F:F,MATCH(ROWS($1:2442),$M:$M,0)),"")</f>
        <v/>
      </c>
      <c r="E2443" t="str">
        <f>IFERROR(INDEX(Sheet1!L:L,MATCH(ROWS($1:2442),$M:$M,0)),"")</f>
        <v/>
      </c>
      <c r="L2443">
        <f>IF(ISNA(MATCH(Sheet1!F2443,{"successful"},0)),"-",MAX(Sheet6!L$1:L2442)+1)</f>
        <v>1218</v>
      </c>
      <c r="M2443" t="str">
        <f>IF(ISNA(MATCH(Sheet1!F2443,{"failed","canceled"},0)),"-",MAX(Sheet6!M$1:M2442)+1)</f>
        <v>-</v>
      </c>
    </row>
    <row r="2444" spans="1:13" ht="16" x14ac:dyDescent="0.2">
      <c r="A2444" s="18" t="str">
        <f>IFERROR(INDEX(Sheet1!F:F,MATCH(ROWS($1:2443),$L:$L,0)),"")</f>
        <v/>
      </c>
      <c r="B2444" s="15" t="str">
        <f>IFERROR(INDEX(Sheet1!L:L,MATCH(ROWS($1:2443),$L:$L,0)),"")</f>
        <v/>
      </c>
      <c r="D2444" s="18" t="str">
        <f>IFERROR(INDEX(Sheet1!F:F,MATCH(ROWS($1:2443),$M:$M,0)),"")</f>
        <v/>
      </c>
      <c r="E2444" t="str">
        <f>IFERROR(INDEX(Sheet1!L:L,MATCH(ROWS($1:2443),$M:$M,0)),"")</f>
        <v/>
      </c>
      <c r="L2444">
        <f>IF(ISNA(MATCH(Sheet1!F2444,{"successful"},0)),"-",MAX(Sheet6!L$1:L2443)+1)</f>
        <v>1219</v>
      </c>
      <c r="M2444" t="str">
        <f>IF(ISNA(MATCH(Sheet1!F2444,{"failed","canceled"},0)),"-",MAX(Sheet6!M$1:M2443)+1)</f>
        <v>-</v>
      </c>
    </row>
    <row r="2445" spans="1:13" ht="16" x14ac:dyDescent="0.2">
      <c r="A2445" s="18" t="str">
        <f>IFERROR(INDEX(Sheet1!F:F,MATCH(ROWS($1:2444),$L:$L,0)),"")</f>
        <v/>
      </c>
      <c r="B2445" s="15" t="str">
        <f>IFERROR(INDEX(Sheet1!L:L,MATCH(ROWS($1:2444),$L:$L,0)),"")</f>
        <v/>
      </c>
      <c r="D2445" s="18" t="str">
        <f>IFERROR(INDEX(Sheet1!F:F,MATCH(ROWS($1:2444),$M:$M,0)),"")</f>
        <v/>
      </c>
      <c r="E2445" t="str">
        <f>IFERROR(INDEX(Sheet1!L:L,MATCH(ROWS($1:2444),$M:$M,0)),"")</f>
        <v/>
      </c>
      <c r="L2445">
        <f>IF(ISNA(MATCH(Sheet1!F2445,{"successful"},0)),"-",MAX(Sheet6!L$1:L2444)+1)</f>
        <v>1220</v>
      </c>
      <c r="M2445" t="str">
        <f>IF(ISNA(MATCH(Sheet1!F2445,{"failed","canceled"},0)),"-",MAX(Sheet6!M$1:M2444)+1)</f>
        <v>-</v>
      </c>
    </row>
    <row r="2446" spans="1:13" ht="16" x14ac:dyDescent="0.2">
      <c r="A2446" s="18" t="str">
        <f>IFERROR(INDEX(Sheet1!F:F,MATCH(ROWS($1:2445),$L:$L,0)),"")</f>
        <v/>
      </c>
      <c r="B2446" s="15" t="str">
        <f>IFERROR(INDEX(Sheet1!L:L,MATCH(ROWS($1:2445),$L:$L,0)),"")</f>
        <v/>
      </c>
      <c r="D2446" s="18" t="str">
        <f>IFERROR(INDEX(Sheet1!F:F,MATCH(ROWS($1:2445),$M:$M,0)),"")</f>
        <v/>
      </c>
      <c r="E2446" t="str">
        <f>IFERROR(INDEX(Sheet1!L:L,MATCH(ROWS($1:2445),$M:$M,0)),"")</f>
        <v/>
      </c>
      <c r="L2446">
        <f>IF(ISNA(MATCH(Sheet1!F2446,{"successful"},0)),"-",MAX(Sheet6!L$1:L2445)+1)</f>
        <v>1221</v>
      </c>
      <c r="M2446" t="str">
        <f>IF(ISNA(MATCH(Sheet1!F2446,{"failed","canceled"},0)),"-",MAX(Sheet6!M$1:M2445)+1)</f>
        <v>-</v>
      </c>
    </row>
    <row r="2447" spans="1:13" ht="16" x14ac:dyDescent="0.2">
      <c r="A2447" s="18" t="str">
        <f>IFERROR(INDEX(Sheet1!F:F,MATCH(ROWS($1:2446),$L:$L,0)),"")</f>
        <v/>
      </c>
      <c r="B2447" s="15" t="str">
        <f>IFERROR(INDEX(Sheet1!L:L,MATCH(ROWS($1:2446),$L:$L,0)),"")</f>
        <v/>
      </c>
      <c r="D2447" s="18" t="str">
        <f>IFERROR(INDEX(Sheet1!F:F,MATCH(ROWS($1:2446),$M:$M,0)),"")</f>
        <v/>
      </c>
      <c r="E2447" t="str">
        <f>IFERROR(INDEX(Sheet1!L:L,MATCH(ROWS($1:2446),$M:$M,0)),"")</f>
        <v/>
      </c>
      <c r="L2447">
        <f>IF(ISNA(MATCH(Sheet1!F2447,{"successful"},0)),"-",MAX(Sheet6!L$1:L2446)+1)</f>
        <v>1222</v>
      </c>
      <c r="M2447" t="str">
        <f>IF(ISNA(MATCH(Sheet1!F2447,{"failed","canceled"},0)),"-",MAX(Sheet6!M$1:M2446)+1)</f>
        <v>-</v>
      </c>
    </row>
    <row r="2448" spans="1:13" ht="16" x14ac:dyDescent="0.2">
      <c r="A2448" s="18" t="str">
        <f>IFERROR(INDEX(Sheet1!F:F,MATCH(ROWS($1:2447),$L:$L,0)),"")</f>
        <v/>
      </c>
      <c r="B2448" s="15" t="str">
        <f>IFERROR(INDEX(Sheet1!L:L,MATCH(ROWS($1:2447),$L:$L,0)),"")</f>
        <v/>
      </c>
      <c r="D2448" s="18" t="str">
        <f>IFERROR(INDEX(Sheet1!F:F,MATCH(ROWS($1:2447),$M:$M,0)),"")</f>
        <v/>
      </c>
      <c r="E2448" t="str">
        <f>IFERROR(INDEX(Sheet1!L:L,MATCH(ROWS($1:2447),$M:$M,0)),"")</f>
        <v/>
      </c>
      <c r="L2448">
        <f>IF(ISNA(MATCH(Sheet1!F2448,{"successful"},0)),"-",MAX(Sheet6!L$1:L2447)+1)</f>
        <v>1223</v>
      </c>
      <c r="M2448" t="str">
        <f>IF(ISNA(MATCH(Sheet1!F2448,{"failed","canceled"},0)),"-",MAX(Sheet6!M$1:M2447)+1)</f>
        <v>-</v>
      </c>
    </row>
    <row r="2449" spans="1:13" ht="16" x14ac:dyDescent="0.2">
      <c r="A2449" s="18" t="str">
        <f>IFERROR(INDEX(Sheet1!F:F,MATCH(ROWS($1:2448),$L:$L,0)),"")</f>
        <v/>
      </c>
      <c r="B2449" s="15" t="str">
        <f>IFERROR(INDEX(Sheet1!L:L,MATCH(ROWS($1:2448),$L:$L,0)),"")</f>
        <v/>
      </c>
      <c r="D2449" s="18" t="str">
        <f>IFERROR(INDEX(Sheet1!F:F,MATCH(ROWS($1:2448),$M:$M,0)),"")</f>
        <v/>
      </c>
      <c r="E2449" t="str">
        <f>IFERROR(INDEX(Sheet1!L:L,MATCH(ROWS($1:2448),$M:$M,0)),"")</f>
        <v/>
      </c>
      <c r="L2449">
        <f>IF(ISNA(MATCH(Sheet1!F2449,{"successful"},0)),"-",MAX(Sheet6!L$1:L2448)+1)</f>
        <v>1224</v>
      </c>
      <c r="M2449" t="str">
        <f>IF(ISNA(MATCH(Sheet1!F2449,{"failed","canceled"},0)),"-",MAX(Sheet6!M$1:M2448)+1)</f>
        <v>-</v>
      </c>
    </row>
    <row r="2450" spans="1:13" ht="16" x14ac:dyDescent="0.2">
      <c r="A2450" s="18" t="str">
        <f>IFERROR(INDEX(Sheet1!F:F,MATCH(ROWS($1:2449),$L:$L,0)),"")</f>
        <v/>
      </c>
      <c r="B2450" s="15" t="str">
        <f>IFERROR(INDEX(Sheet1!L:L,MATCH(ROWS($1:2449),$L:$L,0)),"")</f>
        <v/>
      </c>
      <c r="D2450" s="18" t="str">
        <f>IFERROR(INDEX(Sheet1!F:F,MATCH(ROWS($1:2449),$M:$M,0)),"")</f>
        <v/>
      </c>
      <c r="E2450" t="str">
        <f>IFERROR(INDEX(Sheet1!L:L,MATCH(ROWS($1:2449),$M:$M,0)),"")</f>
        <v/>
      </c>
      <c r="L2450">
        <f>IF(ISNA(MATCH(Sheet1!F2450,{"successful"},0)),"-",MAX(Sheet6!L$1:L2449)+1)</f>
        <v>1225</v>
      </c>
      <c r="M2450" t="str">
        <f>IF(ISNA(MATCH(Sheet1!F2450,{"failed","canceled"},0)),"-",MAX(Sheet6!M$1:M2449)+1)</f>
        <v>-</v>
      </c>
    </row>
    <row r="2451" spans="1:13" ht="16" x14ac:dyDescent="0.2">
      <c r="A2451" s="18" t="str">
        <f>IFERROR(INDEX(Sheet1!F:F,MATCH(ROWS($1:2450),$L:$L,0)),"")</f>
        <v/>
      </c>
      <c r="B2451" s="15" t="str">
        <f>IFERROR(INDEX(Sheet1!L:L,MATCH(ROWS($1:2450),$L:$L,0)),"")</f>
        <v/>
      </c>
      <c r="D2451" s="18" t="str">
        <f>IFERROR(INDEX(Sheet1!F:F,MATCH(ROWS($1:2450),$M:$M,0)),"")</f>
        <v/>
      </c>
      <c r="E2451" t="str">
        <f>IFERROR(INDEX(Sheet1!L:L,MATCH(ROWS($1:2450),$M:$M,0)),"")</f>
        <v/>
      </c>
      <c r="L2451">
        <f>IF(ISNA(MATCH(Sheet1!F2451,{"successful"},0)),"-",MAX(Sheet6!L$1:L2450)+1)</f>
        <v>1226</v>
      </c>
      <c r="M2451" t="str">
        <f>IF(ISNA(MATCH(Sheet1!F2451,{"failed","canceled"},0)),"-",MAX(Sheet6!M$1:M2450)+1)</f>
        <v>-</v>
      </c>
    </row>
    <row r="2452" spans="1:13" ht="16" x14ac:dyDescent="0.2">
      <c r="A2452" s="18" t="str">
        <f>IFERROR(INDEX(Sheet1!F:F,MATCH(ROWS($1:2451),$L:$L,0)),"")</f>
        <v/>
      </c>
      <c r="B2452" s="15" t="str">
        <f>IFERROR(INDEX(Sheet1!L:L,MATCH(ROWS($1:2451),$L:$L,0)),"")</f>
        <v/>
      </c>
      <c r="D2452" s="18" t="str">
        <f>IFERROR(INDEX(Sheet1!F:F,MATCH(ROWS($1:2451),$M:$M,0)),"")</f>
        <v/>
      </c>
      <c r="E2452" t="str">
        <f>IFERROR(INDEX(Sheet1!L:L,MATCH(ROWS($1:2451),$M:$M,0)),"")</f>
        <v/>
      </c>
      <c r="L2452">
        <f>IF(ISNA(MATCH(Sheet1!F2452,{"successful"},0)),"-",MAX(Sheet6!L$1:L2451)+1)</f>
        <v>1227</v>
      </c>
      <c r="M2452" t="str">
        <f>IF(ISNA(MATCH(Sheet1!F2452,{"failed","canceled"},0)),"-",MAX(Sheet6!M$1:M2451)+1)</f>
        <v>-</v>
      </c>
    </row>
    <row r="2453" spans="1:13" ht="16" x14ac:dyDescent="0.2">
      <c r="A2453" s="18" t="str">
        <f>IFERROR(INDEX(Sheet1!F:F,MATCH(ROWS($1:2452),$L:$L,0)),"")</f>
        <v/>
      </c>
      <c r="B2453" s="15" t="str">
        <f>IFERROR(INDEX(Sheet1!L:L,MATCH(ROWS($1:2452),$L:$L,0)),"")</f>
        <v/>
      </c>
      <c r="D2453" s="18" t="str">
        <f>IFERROR(INDEX(Sheet1!F:F,MATCH(ROWS($1:2452),$M:$M,0)),"")</f>
        <v/>
      </c>
      <c r="E2453" t="str">
        <f>IFERROR(INDEX(Sheet1!L:L,MATCH(ROWS($1:2452),$M:$M,0)),"")</f>
        <v/>
      </c>
      <c r="L2453">
        <f>IF(ISNA(MATCH(Sheet1!F2453,{"successful"},0)),"-",MAX(Sheet6!L$1:L2452)+1)</f>
        <v>1228</v>
      </c>
      <c r="M2453" t="str">
        <f>IF(ISNA(MATCH(Sheet1!F2453,{"failed","canceled"},0)),"-",MAX(Sheet6!M$1:M2452)+1)</f>
        <v>-</v>
      </c>
    </row>
    <row r="2454" spans="1:13" ht="16" x14ac:dyDescent="0.2">
      <c r="A2454" s="18" t="str">
        <f>IFERROR(INDEX(Sheet1!F:F,MATCH(ROWS($1:2453),$L:$L,0)),"")</f>
        <v/>
      </c>
      <c r="B2454" s="15" t="str">
        <f>IFERROR(INDEX(Sheet1!L:L,MATCH(ROWS($1:2453),$L:$L,0)),"")</f>
        <v/>
      </c>
      <c r="D2454" s="18" t="str">
        <f>IFERROR(INDEX(Sheet1!F:F,MATCH(ROWS($1:2453),$M:$M,0)),"")</f>
        <v/>
      </c>
      <c r="E2454" t="str">
        <f>IFERROR(INDEX(Sheet1!L:L,MATCH(ROWS($1:2453),$M:$M,0)),"")</f>
        <v/>
      </c>
      <c r="L2454">
        <f>IF(ISNA(MATCH(Sheet1!F2454,{"successful"},0)),"-",MAX(Sheet6!L$1:L2453)+1)</f>
        <v>1229</v>
      </c>
      <c r="M2454" t="str">
        <f>IF(ISNA(MATCH(Sheet1!F2454,{"failed","canceled"},0)),"-",MAX(Sheet6!M$1:M2453)+1)</f>
        <v>-</v>
      </c>
    </row>
    <row r="2455" spans="1:13" ht="16" x14ac:dyDescent="0.2">
      <c r="A2455" s="18" t="str">
        <f>IFERROR(INDEX(Sheet1!F:F,MATCH(ROWS($1:2454),$L:$L,0)),"")</f>
        <v/>
      </c>
      <c r="B2455" s="15" t="str">
        <f>IFERROR(INDEX(Sheet1!L:L,MATCH(ROWS($1:2454),$L:$L,0)),"")</f>
        <v/>
      </c>
      <c r="D2455" s="18" t="str">
        <f>IFERROR(INDEX(Sheet1!F:F,MATCH(ROWS($1:2454),$M:$M,0)),"")</f>
        <v/>
      </c>
      <c r="E2455" t="str">
        <f>IFERROR(INDEX(Sheet1!L:L,MATCH(ROWS($1:2454),$M:$M,0)),"")</f>
        <v/>
      </c>
      <c r="L2455">
        <f>IF(ISNA(MATCH(Sheet1!F2455,{"successful"},0)),"-",MAX(Sheet6!L$1:L2454)+1)</f>
        <v>1230</v>
      </c>
      <c r="M2455" t="str">
        <f>IF(ISNA(MATCH(Sheet1!F2455,{"failed","canceled"},0)),"-",MAX(Sheet6!M$1:M2454)+1)</f>
        <v>-</v>
      </c>
    </row>
    <row r="2456" spans="1:13" ht="16" x14ac:dyDescent="0.2">
      <c r="A2456" s="18" t="str">
        <f>IFERROR(INDEX(Sheet1!F:F,MATCH(ROWS($1:2455),$L:$L,0)),"")</f>
        <v/>
      </c>
      <c r="B2456" s="15" t="str">
        <f>IFERROR(INDEX(Sheet1!L:L,MATCH(ROWS($1:2455),$L:$L,0)),"")</f>
        <v/>
      </c>
      <c r="D2456" s="18" t="str">
        <f>IFERROR(INDEX(Sheet1!F:F,MATCH(ROWS($1:2455),$M:$M,0)),"")</f>
        <v/>
      </c>
      <c r="E2456" t="str">
        <f>IFERROR(INDEX(Sheet1!L:L,MATCH(ROWS($1:2455),$M:$M,0)),"")</f>
        <v/>
      </c>
      <c r="L2456">
        <f>IF(ISNA(MATCH(Sheet1!F2456,{"successful"},0)),"-",MAX(Sheet6!L$1:L2455)+1)</f>
        <v>1231</v>
      </c>
      <c r="M2456" t="str">
        <f>IF(ISNA(MATCH(Sheet1!F2456,{"failed","canceled"},0)),"-",MAX(Sheet6!M$1:M2455)+1)</f>
        <v>-</v>
      </c>
    </row>
    <row r="2457" spans="1:13" ht="16" x14ac:dyDescent="0.2">
      <c r="A2457" s="18" t="str">
        <f>IFERROR(INDEX(Sheet1!F:F,MATCH(ROWS($1:2456),$L:$L,0)),"")</f>
        <v/>
      </c>
      <c r="B2457" s="15" t="str">
        <f>IFERROR(INDEX(Sheet1!L:L,MATCH(ROWS($1:2456),$L:$L,0)),"")</f>
        <v/>
      </c>
      <c r="D2457" s="18" t="str">
        <f>IFERROR(INDEX(Sheet1!F:F,MATCH(ROWS($1:2456),$M:$M,0)),"")</f>
        <v/>
      </c>
      <c r="E2457" t="str">
        <f>IFERROR(INDEX(Sheet1!L:L,MATCH(ROWS($1:2456),$M:$M,0)),"")</f>
        <v/>
      </c>
      <c r="L2457">
        <f>IF(ISNA(MATCH(Sheet1!F2457,{"successful"},0)),"-",MAX(Sheet6!L$1:L2456)+1)</f>
        <v>1232</v>
      </c>
      <c r="M2457" t="str">
        <f>IF(ISNA(MATCH(Sheet1!F2457,{"failed","canceled"},0)),"-",MAX(Sheet6!M$1:M2456)+1)</f>
        <v>-</v>
      </c>
    </row>
    <row r="2458" spans="1:13" ht="16" x14ac:dyDescent="0.2">
      <c r="A2458" s="18" t="str">
        <f>IFERROR(INDEX(Sheet1!F:F,MATCH(ROWS($1:2457),$L:$L,0)),"")</f>
        <v/>
      </c>
      <c r="B2458" s="15" t="str">
        <f>IFERROR(INDEX(Sheet1!L:L,MATCH(ROWS($1:2457),$L:$L,0)),"")</f>
        <v/>
      </c>
      <c r="D2458" s="18" t="str">
        <f>IFERROR(INDEX(Sheet1!F:F,MATCH(ROWS($1:2457),$M:$M,0)),"")</f>
        <v/>
      </c>
      <c r="E2458" t="str">
        <f>IFERROR(INDEX(Sheet1!L:L,MATCH(ROWS($1:2457),$M:$M,0)),"")</f>
        <v/>
      </c>
      <c r="L2458">
        <f>IF(ISNA(MATCH(Sheet1!F2458,{"successful"},0)),"-",MAX(Sheet6!L$1:L2457)+1)</f>
        <v>1233</v>
      </c>
      <c r="M2458" t="str">
        <f>IF(ISNA(MATCH(Sheet1!F2458,{"failed","canceled"},0)),"-",MAX(Sheet6!M$1:M2457)+1)</f>
        <v>-</v>
      </c>
    </row>
    <row r="2459" spans="1:13" ht="16" x14ac:dyDescent="0.2">
      <c r="A2459" s="18" t="str">
        <f>IFERROR(INDEX(Sheet1!F:F,MATCH(ROWS($1:2458),$L:$L,0)),"")</f>
        <v/>
      </c>
      <c r="B2459" s="15" t="str">
        <f>IFERROR(INDEX(Sheet1!L:L,MATCH(ROWS($1:2458),$L:$L,0)),"")</f>
        <v/>
      </c>
      <c r="D2459" s="18" t="str">
        <f>IFERROR(INDEX(Sheet1!F:F,MATCH(ROWS($1:2458),$M:$M,0)),"")</f>
        <v/>
      </c>
      <c r="E2459" t="str">
        <f>IFERROR(INDEX(Sheet1!L:L,MATCH(ROWS($1:2458),$M:$M,0)),"")</f>
        <v/>
      </c>
      <c r="L2459">
        <f>IF(ISNA(MATCH(Sheet1!F2459,{"successful"},0)),"-",MAX(Sheet6!L$1:L2458)+1)</f>
        <v>1234</v>
      </c>
      <c r="M2459" t="str">
        <f>IF(ISNA(MATCH(Sheet1!F2459,{"failed","canceled"},0)),"-",MAX(Sheet6!M$1:M2458)+1)</f>
        <v>-</v>
      </c>
    </row>
    <row r="2460" spans="1:13" ht="16" x14ac:dyDescent="0.2">
      <c r="A2460" s="18" t="str">
        <f>IFERROR(INDEX(Sheet1!F:F,MATCH(ROWS($1:2459),$L:$L,0)),"")</f>
        <v/>
      </c>
      <c r="B2460" s="15" t="str">
        <f>IFERROR(INDEX(Sheet1!L:L,MATCH(ROWS($1:2459),$L:$L,0)),"")</f>
        <v/>
      </c>
      <c r="D2460" s="18" t="str">
        <f>IFERROR(INDEX(Sheet1!F:F,MATCH(ROWS($1:2459),$M:$M,0)),"")</f>
        <v/>
      </c>
      <c r="E2460" t="str">
        <f>IFERROR(INDEX(Sheet1!L:L,MATCH(ROWS($1:2459),$M:$M,0)),"")</f>
        <v/>
      </c>
      <c r="L2460">
        <f>IF(ISNA(MATCH(Sheet1!F2460,{"successful"},0)),"-",MAX(Sheet6!L$1:L2459)+1)</f>
        <v>1235</v>
      </c>
      <c r="M2460" t="str">
        <f>IF(ISNA(MATCH(Sheet1!F2460,{"failed","canceled"},0)),"-",MAX(Sheet6!M$1:M2459)+1)</f>
        <v>-</v>
      </c>
    </row>
    <row r="2461" spans="1:13" ht="16" x14ac:dyDescent="0.2">
      <c r="A2461" s="18" t="str">
        <f>IFERROR(INDEX(Sheet1!F:F,MATCH(ROWS($1:2460),$L:$L,0)),"")</f>
        <v/>
      </c>
      <c r="B2461" s="15" t="str">
        <f>IFERROR(INDEX(Sheet1!L:L,MATCH(ROWS($1:2460),$L:$L,0)),"")</f>
        <v/>
      </c>
      <c r="D2461" s="18" t="str">
        <f>IFERROR(INDEX(Sheet1!F:F,MATCH(ROWS($1:2460),$M:$M,0)),"")</f>
        <v/>
      </c>
      <c r="E2461" t="str">
        <f>IFERROR(INDEX(Sheet1!L:L,MATCH(ROWS($1:2460),$M:$M,0)),"")</f>
        <v/>
      </c>
      <c r="L2461">
        <f>IF(ISNA(MATCH(Sheet1!F2461,{"successful"},0)),"-",MAX(Sheet6!L$1:L2460)+1)</f>
        <v>1236</v>
      </c>
      <c r="M2461" t="str">
        <f>IF(ISNA(MATCH(Sheet1!F2461,{"failed","canceled"},0)),"-",MAX(Sheet6!M$1:M2460)+1)</f>
        <v>-</v>
      </c>
    </row>
    <row r="2462" spans="1:13" ht="16" x14ac:dyDescent="0.2">
      <c r="A2462" s="18" t="str">
        <f>IFERROR(INDEX(Sheet1!F:F,MATCH(ROWS($1:2461),$L:$L,0)),"")</f>
        <v/>
      </c>
      <c r="B2462" s="15" t="str">
        <f>IFERROR(INDEX(Sheet1!L:L,MATCH(ROWS($1:2461),$L:$L,0)),"")</f>
        <v/>
      </c>
      <c r="D2462" s="18" t="str">
        <f>IFERROR(INDEX(Sheet1!F:F,MATCH(ROWS($1:2461),$M:$M,0)),"")</f>
        <v/>
      </c>
      <c r="E2462" t="str">
        <f>IFERROR(INDEX(Sheet1!L:L,MATCH(ROWS($1:2461),$M:$M,0)),"")</f>
        <v/>
      </c>
      <c r="L2462">
        <f>IF(ISNA(MATCH(Sheet1!F2462,{"successful"},0)),"-",MAX(Sheet6!L$1:L2461)+1)</f>
        <v>1237</v>
      </c>
      <c r="M2462" t="str">
        <f>IF(ISNA(MATCH(Sheet1!F2462,{"failed","canceled"},0)),"-",MAX(Sheet6!M$1:M2461)+1)</f>
        <v>-</v>
      </c>
    </row>
    <row r="2463" spans="1:13" ht="16" x14ac:dyDescent="0.2">
      <c r="A2463" s="18" t="str">
        <f>IFERROR(INDEX(Sheet1!F:F,MATCH(ROWS($1:2462),$L:$L,0)),"")</f>
        <v/>
      </c>
      <c r="B2463" s="15" t="str">
        <f>IFERROR(INDEX(Sheet1!L:L,MATCH(ROWS($1:2462),$L:$L,0)),"")</f>
        <v/>
      </c>
      <c r="D2463" s="18" t="str">
        <f>IFERROR(INDEX(Sheet1!F:F,MATCH(ROWS($1:2462),$M:$M,0)),"")</f>
        <v/>
      </c>
      <c r="E2463" t="str">
        <f>IFERROR(INDEX(Sheet1!L:L,MATCH(ROWS($1:2462),$M:$M,0)),"")</f>
        <v/>
      </c>
      <c r="L2463">
        <f>IF(ISNA(MATCH(Sheet1!F2463,{"successful"},0)),"-",MAX(Sheet6!L$1:L2462)+1)</f>
        <v>1238</v>
      </c>
      <c r="M2463" t="str">
        <f>IF(ISNA(MATCH(Sheet1!F2463,{"failed","canceled"},0)),"-",MAX(Sheet6!M$1:M2462)+1)</f>
        <v>-</v>
      </c>
    </row>
    <row r="2464" spans="1:13" ht="16" x14ac:dyDescent="0.2">
      <c r="A2464" s="18" t="str">
        <f>IFERROR(INDEX(Sheet1!F:F,MATCH(ROWS($1:2463),$L:$L,0)),"")</f>
        <v/>
      </c>
      <c r="B2464" s="15" t="str">
        <f>IFERROR(INDEX(Sheet1!L:L,MATCH(ROWS($1:2463),$L:$L,0)),"")</f>
        <v/>
      </c>
      <c r="D2464" s="18" t="str">
        <f>IFERROR(INDEX(Sheet1!F:F,MATCH(ROWS($1:2463),$M:$M,0)),"")</f>
        <v/>
      </c>
      <c r="E2464" t="str">
        <f>IFERROR(INDEX(Sheet1!L:L,MATCH(ROWS($1:2463),$M:$M,0)),"")</f>
        <v/>
      </c>
      <c r="L2464">
        <f>IF(ISNA(MATCH(Sheet1!F2464,{"successful"},0)),"-",MAX(Sheet6!L$1:L2463)+1)</f>
        <v>1239</v>
      </c>
      <c r="M2464" t="str">
        <f>IF(ISNA(MATCH(Sheet1!F2464,{"failed","canceled"},0)),"-",MAX(Sheet6!M$1:M2463)+1)</f>
        <v>-</v>
      </c>
    </row>
    <row r="2465" spans="1:13" ht="16" x14ac:dyDescent="0.2">
      <c r="A2465" s="18" t="str">
        <f>IFERROR(INDEX(Sheet1!F:F,MATCH(ROWS($1:2464),$L:$L,0)),"")</f>
        <v/>
      </c>
      <c r="B2465" s="15" t="str">
        <f>IFERROR(INDEX(Sheet1!L:L,MATCH(ROWS($1:2464),$L:$L,0)),"")</f>
        <v/>
      </c>
      <c r="D2465" s="18" t="str">
        <f>IFERROR(INDEX(Sheet1!F:F,MATCH(ROWS($1:2464),$M:$M,0)),"")</f>
        <v/>
      </c>
      <c r="E2465" t="str">
        <f>IFERROR(INDEX(Sheet1!L:L,MATCH(ROWS($1:2464),$M:$M,0)),"")</f>
        <v/>
      </c>
      <c r="L2465">
        <f>IF(ISNA(MATCH(Sheet1!F2465,{"successful"},0)),"-",MAX(Sheet6!L$1:L2464)+1)</f>
        <v>1240</v>
      </c>
      <c r="M2465" t="str">
        <f>IF(ISNA(MATCH(Sheet1!F2465,{"failed","canceled"},0)),"-",MAX(Sheet6!M$1:M2464)+1)</f>
        <v>-</v>
      </c>
    </row>
    <row r="2466" spans="1:13" ht="16" x14ac:dyDescent="0.2">
      <c r="A2466" s="18" t="str">
        <f>IFERROR(INDEX(Sheet1!F:F,MATCH(ROWS($1:2465),$L:$L,0)),"")</f>
        <v/>
      </c>
      <c r="B2466" s="15" t="str">
        <f>IFERROR(INDEX(Sheet1!L:L,MATCH(ROWS($1:2465),$L:$L,0)),"")</f>
        <v/>
      </c>
      <c r="D2466" s="18" t="str">
        <f>IFERROR(INDEX(Sheet1!F:F,MATCH(ROWS($1:2465),$M:$M,0)),"")</f>
        <v/>
      </c>
      <c r="E2466" t="str">
        <f>IFERROR(INDEX(Sheet1!L:L,MATCH(ROWS($1:2465),$M:$M,0)),"")</f>
        <v/>
      </c>
      <c r="L2466">
        <f>IF(ISNA(MATCH(Sheet1!F2466,{"successful"},0)),"-",MAX(Sheet6!L$1:L2465)+1)</f>
        <v>1241</v>
      </c>
      <c r="M2466" t="str">
        <f>IF(ISNA(MATCH(Sheet1!F2466,{"failed","canceled"},0)),"-",MAX(Sheet6!M$1:M2465)+1)</f>
        <v>-</v>
      </c>
    </row>
    <row r="2467" spans="1:13" ht="16" x14ac:dyDescent="0.2">
      <c r="A2467" s="18" t="str">
        <f>IFERROR(INDEX(Sheet1!F:F,MATCH(ROWS($1:2466),$L:$L,0)),"")</f>
        <v/>
      </c>
      <c r="B2467" s="15" t="str">
        <f>IFERROR(INDEX(Sheet1!L:L,MATCH(ROWS($1:2466),$L:$L,0)),"")</f>
        <v/>
      </c>
      <c r="D2467" s="18" t="str">
        <f>IFERROR(INDEX(Sheet1!F:F,MATCH(ROWS($1:2466),$M:$M,0)),"")</f>
        <v/>
      </c>
      <c r="E2467" t="str">
        <f>IFERROR(INDEX(Sheet1!L:L,MATCH(ROWS($1:2466),$M:$M,0)),"")</f>
        <v/>
      </c>
      <c r="L2467">
        <f>IF(ISNA(MATCH(Sheet1!F2467,{"successful"},0)),"-",MAX(Sheet6!L$1:L2466)+1)</f>
        <v>1242</v>
      </c>
      <c r="M2467" t="str">
        <f>IF(ISNA(MATCH(Sheet1!F2467,{"failed","canceled"},0)),"-",MAX(Sheet6!M$1:M2466)+1)</f>
        <v>-</v>
      </c>
    </row>
    <row r="2468" spans="1:13" ht="16" x14ac:dyDescent="0.2">
      <c r="A2468" s="18" t="str">
        <f>IFERROR(INDEX(Sheet1!F:F,MATCH(ROWS($1:2467),$L:$L,0)),"")</f>
        <v/>
      </c>
      <c r="B2468" s="15" t="str">
        <f>IFERROR(INDEX(Sheet1!L:L,MATCH(ROWS($1:2467),$L:$L,0)),"")</f>
        <v/>
      </c>
      <c r="D2468" s="18" t="str">
        <f>IFERROR(INDEX(Sheet1!F:F,MATCH(ROWS($1:2467),$M:$M,0)),"")</f>
        <v/>
      </c>
      <c r="E2468" t="str">
        <f>IFERROR(INDEX(Sheet1!L:L,MATCH(ROWS($1:2467),$M:$M,0)),"")</f>
        <v/>
      </c>
      <c r="L2468">
        <f>IF(ISNA(MATCH(Sheet1!F2468,{"successful"},0)),"-",MAX(Sheet6!L$1:L2467)+1)</f>
        <v>1243</v>
      </c>
      <c r="M2468" t="str">
        <f>IF(ISNA(MATCH(Sheet1!F2468,{"failed","canceled"},0)),"-",MAX(Sheet6!M$1:M2467)+1)</f>
        <v>-</v>
      </c>
    </row>
    <row r="2469" spans="1:13" ht="16" x14ac:dyDescent="0.2">
      <c r="A2469" s="18" t="str">
        <f>IFERROR(INDEX(Sheet1!F:F,MATCH(ROWS($1:2468),$L:$L,0)),"")</f>
        <v/>
      </c>
      <c r="B2469" s="15" t="str">
        <f>IFERROR(INDEX(Sheet1!L:L,MATCH(ROWS($1:2468),$L:$L,0)),"")</f>
        <v/>
      </c>
      <c r="D2469" s="18" t="str">
        <f>IFERROR(INDEX(Sheet1!F:F,MATCH(ROWS($1:2468),$M:$M,0)),"")</f>
        <v/>
      </c>
      <c r="E2469" t="str">
        <f>IFERROR(INDEX(Sheet1!L:L,MATCH(ROWS($1:2468),$M:$M,0)),"")</f>
        <v/>
      </c>
      <c r="L2469">
        <f>IF(ISNA(MATCH(Sheet1!F2469,{"successful"},0)),"-",MAX(Sheet6!L$1:L2468)+1)</f>
        <v>1244</v>
      </c>
      <c r="M2469" t="str">
        <f>IF(ISNA(MATCH(Sheet1!F2469,{"failed","canceled"},0)),"-",MAX(Sheet6!M$1:M2468)+1)</f>
        <v>-</v>
      </c>
    </row>
    <row r="2470" spans="1:13" ht="16" x14ac:dyDescent="0.2">
      <c r="A2470" s="18" t="str">
        <f>IFERROR(INDEX(Sheet1!F:F,MATCH(ROWS($1:2469),$L:$L,0)),"")</f>
        <v/>
      </c>
      <c r="B2470" s="15" t="str">
        <f>IFERROR(INDEX(Sheet1!L:L,MATCH(ROWS($1:2469),$L:$L,0)),"")</f>
        <v/>
      </c>
      <c r="D2470" s="18" t="str">
        <f>IFERROR(INDEX(Sheet1!F:F,MATCH(ROWS($1:2469),$M:$M,0)),"")</f>
        <v/>
      </c>
      <c r="E2470" t="str">
        <f>IFERROR(INDEX(Sheet1!L:L,MATCH(ROWS($1:2469),$M:$M,0)),"")</f>
        <v/>
      </c>
      <c r="L2470">
        <f>IF(ISNA(MATCH(Sheet1!F2470,{"successful"},0)),"-",MAX(Sheet6!L$1:L2469)+1)</f>
        <v>1245</v>
      </c>
      <c r="M2470" t="str">
        <f>IF(ISNA(MATCH(Sheet1!F2470,{"failed","canceled"},0)),"-",MAX(Sheet6!M$1:M2469)+1)</f>
        <v>-</v>
      </c>
    </row>
    <row r="2471" spans="1:13" ht="16" x14ac:dyDescent="0.2">
      <c r="A2471" s="18" t="str">
        <f>IFERROR(INDEX(Sheet1!F:F,MATCH(ROWS($1:2470),$L:$L,0)),"")</f>
        <v/>
      </c>
      <c r="B2471" s="15" t="str">
        <f>IFERROR(INDEX(Sheet1!L:L,MATCH(ROWS($1:2470),$L:$L,0)),"")</f>
        <v/>
      </c>
      <c r="D2471" s="18" t="str">
        <f>IFERROR(INDEX(Sheet1!F:F,MATCH(ROWS($1:2470),$M:$M,0)),"")</f>
        <v/>
      </c>
      <c r="E2471" t="str">
        <f>IFERROR(INDEX(Sheet1!L:L,MATCH(ROWS($1:2470),$M:$M,0)),"")</f>
        <v/>
      </c>
      <c r="L2471">
        <f>IF(ISNA(MATCH(Sheet1!F2471,{"successful"},0)),"-",MAX(Sheet6!L$1:L2470)+1)</f>
        <v>1246</v>
      </c>
      <c r="M2471" t="str">
        <f>IF(ISNA(MATCH(Sheet1!F2471,{"failed","canceled"},0)),"-",MAX(Sheet6!M$1:M2470)+1)</f>
        <v>-</v>
      </c>
    </row>
    <row r="2472" spans="1:13" ht="16" x14ac:dyDescent="0.2">
      <c r="A2472" s="18" t="str">
        <f>IFERROR(INDEX(Sheet1!F:F,MATCH(ROWS($1:2471),$L:$L,0)),"")</f>
        <v/>
      </c>
      <c r="B2472" s="15" t="str">
        <f>IFERROR(INDEX(Sheet1!L:L,MATCH(ROWS($1:2471),$L:$L,0)),"")</f>
        <v/>
      </c>
      <c r="D2472" s="18" t="str">
        <f>IFERROR(INDEX(Sheet1!F:F,MATCH(ROWS($1:2471),$M:$M,0)),"")</f>
        <v/>
      </c>
      <c r="E2472" t="str">
        <f>IFERROR(INDEX(Sheet1!L:L,MATCH(ROWS($1:2471),$M:$M,0)),"")</f>
        <v/>
      </c>
      <c r="L2472">
        <f>IF(ISNA(MATCH(Sheet1!F2472,{"successful"},0)),"-",MAX(Sheet6!L$1:L2471)+1)</f>
        <v>1247</v>
      </c>
      <c r="M2472" t="str">
        <f>IF(ISNA(MATCH(Sheet1!F2472,{"failed","canceled"},0)),"-",MAX(Sheet6!M$1:M2471)+1)</f>
        <v>-</v>
      </c>
    </row>
    <row r="2473" spans="1:13" ht="16" x14ac:dyDescent="0.2">
      <c r="A2473" s="18" t="str">
        <f>IFERROR(INDEX(Sheet1!F:F,MATCH(ROWS($1:2472),$L:$L,0)),"")</f>
        <v/>
      </c>
      <c r="B2473" s="15" t="str">
        <f>IFERROR(INDEX(Sheet1!L:L,MATCH(ROWS($1:2472),$L:$L,0)),"")</f>
        <v/>
      </c>
      <c r="D2473" s="18" t="str">
        <f>IFERROR(INDEX(Sheet1!F:F,MATCH(ROWS($1:2472),$M:$M,0)),"")</f>
        <v/>
      </c>
      <c r="E2473" t="str">
        <f>IFERROR(INDEX(Sheet1!L:L,MATCH(ROWS($1:2472),$M:$M,0)),"")</f>
        <v/>
      </c>
      <c r="L2473">
        <f>IF(ISNA(MATCH(Sheet1!F2473,{"successful"},0)),"-",MAX(Sheet6!L$1:L2472)+1)</f>
        <v>1248</v>
      </c>
      <c r="M2473" t="str">
        <f>IF(ISNA(MATCH(Sheet1!F2473,{"failed","canceled"},0)),"-",MAX(Sheet6!M$1:M2472)+1)</f>
        <v>-</v>
      </c>
    </row>
    <row r="2474" spans="1:13" ht="16" x14ac:dyDescent="0.2">
      <c r="A2474" s="18" t="str">
        <f>IFERROR(INDEX(Sheet1!F:F,MATCH(ROWS($1:2473),$L:$L,0)),"")</f>
        <v/>
      </c>
      <c r="B2474" s="15" t="str">
        <f>IFERROR(INDEX(Sheet1!L:L,MATCH(ROWS($1:2473),$L:$L,0)),"")</f>
        <v/>
      </c>
      <c r="D2474" s="18" t="str">
        <f>IFERROR(INDEX(Sheet1!F:F,MATCH(ROWS($1:2473),$M:$M,0)),"")</f>
        <v/>
      </c>
      <c r="E2474" t="str">
        <f>IFERROR(INDEX(Sheet1!L:L,MATCH(ROWS($1:2473),$M:$M,0)),"")</f>
        <v/>
      </c>
      <c r="L2474">
        <f>IF(ISNA(MATCH(Sheet1!F2474,{"successful"},0)),"-",MAX(Sheet6!L$1:L2473)+1)</f>
        <v>1249</v>
      </c>
      <c r="M2474" t="str">
        <f>IF(ISNA(MATCH(Sheet1!F2474,{"failed","canceled"},0)),"-",MAX(Sheet6!M$1:M2473)+1)</f>
        <v>-</v>
      </c>
    </row>
    <row r="2475" spans="1:13" ht="16" x14ac:dyDescent="0.2">
      <c r="A2475" s="18" t="str">
        <f>IFERROR(INDEX(Sheet1!F:F,MATCH(ROWS($1:2474),$L:$L,0)),"")</f>
        <v/>
      </c>
      <c r="B2475" s="15" t="str">
        <f>IFERROR(INDEX(Sheet1!L:L,MATCH(ROWS($1:2474),$L:$L,0)),"")</f>
        <v/>
      </c>
      <c r="D2475" s="18" t="str">
        <f>IFERROR(INDEX(Sheet1!F:F,MATCH(ROWS($1:2474),$M:$M,0)),"")</f>
        <v/>
      </c>
      <c r="E2475" t="str">
        <f>IFERROR(INDEX(Sheet1!L:L,MATCH(ROWS($1:2474),$M:$M,0)),"")</f>
        <v/>
      </c>
      <c r="L2475">
        <f>IF(ISNA(MATCH(Sheet1!F2475,{"successful"},0)),"-",MAX(Sheet6!L$1:L2474)+1)</f>
        <v>1250</v>
      </c>
      <c r="M2475" t="str">
        <f>IF(ISNA(MATCH(Sheet1!F2475,{"failed","canceled"},0)),"-",MAX(Sheet6!M$1:M2474)+1)</f>
        <v>-</v>
      </c>
    </row>
    <row r="2476" spans="1:13" ht="16" x14ac:dyDescent="0.2">
      <c r="A2476" s="18" t="str">
        <f>IFERROR(INDEX(Sheet1!F:F,MATCH(ROWS($1:2475),$L:$L,0)),"")</f>
        <v/>
      </c>
      <c r="B2476" s="15" t="str">
        <f>IFERROR(INDEX(Sheet1!L:L,MATCH(ROWS($1:2475),$L:$L,0)),"")</f>
        <v/>
      </c>
      <c r="D2476" s="18" t="str">
        <f>IFERROR(INDEX(Sheet1!F:F,MATCH(ROWS($1:2475),$M:$M,0)),"")</f>
        <v/>
      </c>
      <c r="E2476" t="str">
        <f>IFERROR(INDEX(Sheet1!L:L,MATCH(ROWS($1:2475),$M:$M,0)),"")</f>
        <v/>
      </c>
      <c r="L2476">
        <f>IF(ISNA(MATCH(Sheet1!F2476,{"successful"},0)),"-",MAX(Sheet6!L$1:L2475)+1)</f>
        <v>1251</v>
      </c>
      <c r="M2476" t="str">
        <f>IF(ISNA(MATCH(Sheet1!F2476,{"failed","canceled"},0)),"-",MAX(Sheet6!M$1:M2475)+1)</f>
        <v>-</v>
      </c>
    </row>
    <row r="2477" spans="1:13" ht="16" x14ac:dyDescent="0.2">
      <c r="A2477" s="18" t="str">
        <f>IFERROR(INDEX(Sheet1!F:F,MATCH(ROWS($1:2476),$L:$L,0)),"")</f>
        <v/>
      </c>
      <c r="B2477" s="15" t="str">
        <f>IFERROR(INDEX(Sheet1!L:L,MATCH(ROWS($1:2476),$L:$L,0)),"")</f>
        <v/>
      </c>
      <c r="D2477" s="18" t="str">
        <f>IFERROR(INDEX(Sheet1!F:F,MATCH(ROWS($1:2476),$M:$M,0)),"")</f>
        <v/>
      </c>
      <c r="E2477" t="str">
        <f>IFERROR(INDEX(Sheet1!L:L,MATCH(ROWS($1:2476),$M:$M,0)),"")</f>
        <v/>
      </c>
      <c r="L2477">
        <f>IF(ISNA(MATCH(Sheet1!F2477,{"successful"},0)),"-",MAX(Sheet6!L$1:L2476)+1)</f>
        <v>1252</v>
      </c>
      <c r="M2477" t="str">
        <f>IF(ISNA(MATCH(Sheet1!F2477,{"failed","canceled"},0)),"-",MAX(Sheet6!M$1:M2476)+1)</f>
        <v>-</v>
      </c>
    </row>
    <row r="2478" spans="1:13" ht="16" x14ac:dyDescent="0.2">
      <c r="A2478" s="18" t="str">
        <f>IFERROR(INDEX(Sheet1!F:F,MATCH(ROWS($1:2477),$L:$L,0)),"")</f>
        <v/>
      </c>
      <c r="B2478" s="15" t="str">
        <f>IFERROR(INDEX(Sheet1!L:L,MATCH(ROWS($1:2477),$L:$L,0)),"")</f>
        <v/>
      </c>
      <c r="D2478" s="18" t="str">
        <f>IFERROR(INDEX(Sheet1!F:F,MATCH(ROWS($1:2477),$M:$M,0)),"")</f>
        <v/>
      </c>
      <c r="E2478" t="str">
        <f>IFERROR(INDEX(Sheet1!L:L,MATCH(ROWS($1:2477),$M:$M,0)),"")</f>
        <v/>
      </c>
      <c r="L2478">
        <f>IF(ISNA(MATCH(Sheet1!F2478,{"successful"},0)),"-",MAX(Sheet6!L$1:L2477)+1)</f>
        <v>1253</v>
      </c>
      <c r="M2478" t="str">
        <f>IF(ISNA(MATCH(Sheet1!F2478,{"failed","canceled"},0)),"-",MAX(Sheet6!M$1:M2477)+1)</f>
        <v>-</v>
      </c>
    </row>
    <row r="2479" spans="1:13" ht="16" x14ac:dyDescent="0.2">
      <c r="A2479" s="18" t="str">
        <f>IFERROR(INDEX(Sheet1!F:F,MATCH(ROWS($1:2478),$L:$L,0)),"")</f>
        <v/>
      </c>
      <c r="B2479" s="15" t="str">
        <f>IFERROR(INDEX(Sheet1!L:L,MATCH(ROWS($1:2478),$L:$L,0)),"")</f>
        <v/>
      </c>
      <c r="D2479" s="18" t="str">
        <f>IFERROR(INDEX(Sheet1!F:F,MATCH(ROWS($1:2478),$M:$M,0)),"")</f>
        <v/>
      </c>
      <c r="E2479" t="str">
        <f>IFERROR(INDEX(Sheet1!L:L,MATCH(ROWS($1:2478),$M:$M,0)),"")</f>
        <v/>
      </c>
      <c r="L2479">
        <f>IF(ISNA(MATCH(Sheet1!F2479,{"successful"},0)),"-",MAX(Sheet6!L$1:L2478)+1)</f>
        <v>1254</v>
      </c>
      <c r="M2479" t="str">
        <f>IF(ISNA(MATCH(Sheet1!F2479,{"failed","canceled"},0)),"-",MAX(Sheet6!M$1:M2478)+1)</f>
        <v>-</v>
      </c>
    </row>
    <row r="2480" spans="1:13" ht="16" x14ac:dyDescent="0.2">
      <c r="A2480" s="18" t="str">
        <f>IFERROR(INDEX(Sheet1!F:F,MATCH(ROWS($1:2479),$L:$L,0)),"")</f>
        <v/>
      </c>
      <c r="B2480" s="15" t="str">
        <f>IFERROR(INDEX(Sheet1!L:L,MATCH(ROWS($1:2479),$L:$L,0)),"")</f>
        <v/>
      </c>
      <c r="D2480" s="18" t="str">
        <f>IFERROR(INDEX(Sheet1!F:F,MATCH(ROWS($1:2479),$M:$M,0)),"")</f>
        <v/>
      </c>
      <c r="E2480" t="str">
        <f>IFERROR(INDEX(Sheet1!L:L,MATCH(ROWS($1:2479),$M:$M,0)),"")</f>
        <v/>
      </c>
      <c r="L2480">
        <f>IF(ISNA(MATCH(Sheet1!F2480,{"successful"},0)),"-",MAX(Sheet6!L$1:L2479)+1)</f>
        <v>1255</v>
      </c>
      <c r="M2480" t="str">
        <f>IF(ISNA(MATCH(Sheet1!F2480,{"failed","canceled"},0)),"-",MAX(Sheet6!M$1:M2479)+1)</f>
        <v>-</v>
      </c>
    </row>
    <row r="2481" spans="1:13" ht="16" x14ac:dyDescent="0.2">
      <c r="A2481" s="18" t="str">
        <f>IFERROR(INDEX(Sheet1!F:F,MATCH(ROWS($1:2480),$L:$L,0)),"")</f>
        <v/>
      </c>
      <c r="B2481" s="15" t="str">
        <f>IFERROR(INDEX(Sheet1!L:L,MATCH(ROWS($1:2480),$L:$L,0)),"")</f>
        <v/>
      </c>
      <c r="D2481" s="18" t="str">
        <f>IFERROR(INDEX(Sheet1!F:F,MATCH(ROWS($1:2480),$M:$M,0)),"")</f>
        <v/>
      </c>
      <c r="E2481" t="str">
        <f>IFERROR(INDEX(Sheet1!L:L,MATCH(ROWS($1:2480),$M:$M,0)),"")</f>
        <v/>
      </c>
      <c r="L2481">
        <f>IF(ISNA(MATCH(Sheet1!F2481,{"successful"},0)),"-",MAX(Sheet6!L$1:L2480)+1)</f>
        <v>1256</v>
      </c>
      <c r="M2481" t="str">
        <f>IF(ISNA(MATCH(Sheet1!F2481,{"failed","canceled"},0)),"-",MAX(Sheet6!M$1:M2480)+1)</f>
        <v>-</v>
      </c>
    </row>
    <row r="2482" spans="1:13" ht="16" x14ac:dyDescent="0.2">
      <c r="A2482" s="18" t="str">
        <f>IFERROR(INDEX(Sheet1!F:F,MATCH(ROWS($1:2481),$L:$L,0)),"")</f>
        <v/>
      </c>
      <c r="B2482" s="15" t="str">
        <f>IFERROR(INDEX(Sheet1!L:L,MATCH(ROWS($1:2481),$L:$L,0)),"")</f>
        <v/>
      </c>
      <c r="D2482" s="18" t="str">
        <f>IFERROR(INDEX(Sheet1!F:F,MATCH(ROWS($1:2481),$M:$M,0)),"")</f>
        <v/>
      </c>
      <c r="E2482" t="str">
        <f>IFERROR(INDEX(Sheet1!L:L,MATCH(ROWS($1:2481),$M:$M,0)),"")</f>
        <v/>
      </c>
      <c r="L2482">
        <f>IF(ISNA(MATCH(Sheet1!F2482,{"successful"},0)),"-",MAX(Sheet6!L$1:L2481)+1)</f>
        <v>1257</v>
      </c>
      <c r="M2482" t="str">
        <f>IF(ISNA(MATCH(Sheet1!F2482,{"failed","canceled"},0)),"-",MAX(Sheet6!M$1:M2481)+1)</f>
        <v>-</v>
      </c>
    </row>
    <row r="2483" spans="1:13" ht="16" x14ac:dyDescent="0.2">
      <c r="A2483" s="18" t="str">
        <f>IFERROR(INDEX(Sheet1!F:F,MATCH(ROWS($1:2482),$L:$L,0)),"")</f>
        <v/>
      </c>
      <c r="B2483" s="15" t="str">
        <f>IFERROR(INDEX(Sheet1!L:L,MATCH(ROWS($1:2482),$L:$L,0)),"")</f>
        <v/>
      </c>
      <c r="D2483" s="18" t="str">
        <f>IFERROR(INDEX(Sheet1!F:F,MATCH(ROWS($1:2482),$M:$M,0)),"")</f>
        <v/>
      </c>
      <c r="E2483" t="str">
        <f>IFERROR(INDEX(Sheet1!L:L,MATCH(ROWS($1:2482),$M:$M,0)),"")</f>
        <v/>
      </c>
      <c r="L2483">
        <f>IF(ISNA(MATCH(Sheet1!F2483,{"successful"},0)),"-",MAX(Sheet6!L$1:L2482)+1)</f>
        <v>1258</v>
      </c>
      <c r="M2483" t="str">
        <f>IF(ISNA(MATCH(Sheet1!F2483,{"failed","canceled"},0)),"-",MAX(Sheet6!M$1:M2482)+1)</f>
        <v>-</v>
      </c>
    </row>
    <row r="2484" spans="1:13" ht="16" x14ac:dyDescent="0.2">
      <c r="A2484" s="18" t="str">
        <f>IFERROR(INDEX(Sheet1!F:F,MATCH(ROWS($1:2483),$L:$L,0)),"")</f>
        <v/>
      </c>
      <c r="B2484" s="15" t="str">
        <f>IFERROR(INDEX(Sheet1!L:L,MATCH(ROWS($1:2483),$L:$L,0)),"")</f>
        <v/>
      </c>
      <c r="D2484" s="18" t="str">
        <f>IFERROR(INDEX(Sheet1!F:F,MATCH(ROWS($1:2483),$M:$M,0)),"")</f>
        <v/>
      </c>
      <c r="E2484" t="str">
        <f>IFERROR(INDEX(Sheet1!L:L,MATCH(ROWS($1:2483),$M:$M,0)),"")</f>
        <v/>
      </c>
      <c r="L2484">
        <f>IF(ISNA(MATCH(Sheet1!F2484,{"successful"},0)),"-",MAX(Sheet6!L$1:L2483)+1)</f>
        <v>1259</v>
      </c>
      <c r="M2484" t="str">
        <f>IF(ISNA(MATCH(Sheet1!F2484,{"failed","canceled"},0)),"-",MAX(Sheet6!M$1:M2483)+1)</f>
        <v>-</v>
      </c>
    </row>
    <row r="2485" spans="1:13" ht="16" x14ac:dyDescent="0.2">
      <c r="A2485" s="18" t="str">
        <f>IFERROR(INDEX(Sheet1!F:F,MATCH(ROWS($1:2484),$L:$L,0)),"")</f>
        <v/>
      </c>
      <c r="B2485" s="15" t="str">
        <f>IFERROR(INDEX(Sheet1!L:L,MATCH(ROWS($1:2484),$L:$L,0)),"")</f>
        <v/>
      </c>
      <c r="D2485" s="18" t="str">
        <f>IFERROR(INDEX(Sheet1!F:F,MATCH(ROWS($1:2484),$M:$M,0)),"")</f>
        <v/>
      </c>
      <c r="E2485" t="str">
        <f>IFERROR(INDEX(Sheet1!L:L,MATCH(ROWS($1:2484),$M:$M,0)),"")</f>
        <v/>
      </c>
      <c r="L2485">
        <f>IF(ISNA(MATCH(Sheet1!F2485,{"successful"},0)),"-",MAX(Sheet6!L$1:L2484)+1)</f>
        <v>1260</v>
      </c>
      <c r="M2485" t="str">
        <f>IF(ISNA(MATCH(Sheet1!F2485,{"failed","canceled"},0)),"-",MAX(Sheet6!M$1:M2484)+1)</f>
        <v>-</v>
      </c>
    </row>
    <row r="2486" spans="1:13" ht="16" x14ac:dyDescent="0.2">
      <c r="A2486" s="18" t="str">
        <f>IFERROR(INDEX(Sheet1!F:F,MATCH(ROWS($1:2485),$L:$L,0)),"")</f>
        <v/>
      </c>
      <c r="B2486" s="15" t="str">
        <f>IFERROR(INDEX(Sheet1!L:L,MATCH(ROWS($1:2485),$L:$L,0)),"")</f>
        <v/>
      </c>
      <c r="D2486" s="18" t="str">
        <f>IFERROR(INDEX(Sheet1!F:F,MATCH(ROWS($1:2485),$M:$M,0)),"")</f>
        <v/>
      </c>
      <c r="E2486" t="str">
        <f>IFERROR(INDEX(Sheet1!L:L,MATCH(ROWS($1:2485),$M:$M,0)),"")</f>
        <v/>
      </c>
      <c r="L2486">
        <f>IF(ISNA(MATCH(Sheet1!F2486,{"successful"},0)),"-",MAX(Sheet6!L$1:L2485)+1)</f>
        <v>1261</v>
      </c>
      <c r="M2486" t="str">
        <f>IF(ISNA(MATCH(Sheet1!F2486,{"failed","canceled"},0)),"-",MAX(Sheet6!M$1:M2485)+1)</f>
        <v>-</v>
      </c>
    </row>
    <row r="2487" spans="1:13" ht="16" x14ac:dyDescent="0.2">
      <c r="A2487" s="18" t="str">
        <f>IFERROR(INDEX(Sheet1!F:F,MATCH(ROWS($1:2486),$L:$L,0)),"")</f>
        <v/>
      </c>
      <c r="B2487" s="15" t="str">
        <f>IFERROR(INDEX(Sheet1!L:L,MATCH(ROWS($1:2486),$L:$L,0)),"")</f>
        <v/>
      </c>
      <c r="D2487" s="18" t="str">
        <f>IFERROR(INDEX(Sheet1!F:F,MATCH(ROWS($1:2486),$M:$M,0)),"")</f>
        <v/>
      </c>
      <c r="E2487" t="str">
        <f>IFERROR(INDEX(Sheet1!L:L,MATCH(ROWS($1:2486),$M:$M,0)),"")</f>
        <v/>
      </c>
      <c r="L2487">
        <f>IF(ISNA(MATCH(Sheet1!F2487,{"successful"},0)),"-",MAX(Sheet6!L$1:L2486)+1)</f>
        <v>1262</v>
      </c>
      <c r="M2487" t="str">
        <f>IF(ISNA(MATCH(Sheet1!F2487,{"failed","canceled"},0)),"-",MAX(Sheet6!M$1:M2486)+1)</f>
        <v>-</v>
      </c>
    </row>
    <row r="2488" spans="1:13" ht="16" x14ac:dyDescent="0.2">
      <c r="A2488" s="18" t="str">
        <f>IFERROR(INDEX(Sheet1!F:F,MATCH(ROWS($1:2487),$L:$L,0)),"")</f>
        <v/>
      </c>
      <c r="B2488" s="15" t="str">
        <f>IFERROR(INDEX(Sheet1!L:L,MATCH(ROWS($1:2487),$L:$L,0)),"")</f>
        <v/>
      </c>
      <c r="D2488" s="18" t="str">
        <f>IFERROR(INDEX(Sheet1!F:F,MATCH(ROWS($1:2487),$M:$M,0)),"")</f>
        <v/>
      </c>
      <c r="E2488" t="str">
        <f>IFERROR(INDEX(Sheet1!L:L,MATCH(ROWS($1:2487),$M:$M,0)),"")</f>
        <v/>
      </c>
      <c r="L2488">
        <f>IF(ISNA(MATCH(Sheet1!F2488,{"successful"},0)),"-",MAX(Sheet6!L$1:L2487)+1)</f>
        <v>1263</v>
      </c>
      <c r="M2488" t="str">
        <f>IF(ISNA(MATCH(Sheet1!F2488,{"failed","canceled"},0)),"-",MAX(Sheet6!M$1:M2487)+1)</f>
        <v>-</v>
      </c>
    </row>
    <row r="2489" spans="1:13" ht="16" x14ac:dyDescent="0.2">
      <c r="A2489" s="18" t="str">
        <f>IFERROR(INDEX(Sheet1!F:F,MATCH(ROWS($1:2488),$L:$L,0)),"")</f>
        <v/>
      </c>
      <c r="B2489" s="15" t="str">
        <f>IFERROR(INDEX(Sheet1!L:L,MATCH(ROWS($1:2488),$L:$L,0)),"")</f>
        <v/>
      </c>
      <c r="D2489" s="18" t="str">
        <f>IFERROR(INDEX(Sheet1!F:F,MATCH(ROWS($1:2488),$M:$M,0)),"")</f>
        <v/>
      </c>
      <c r="E2489" t="str">
        <f>IFERROR(INDEX(Sheet1!L:L,MATCH(ROWS($1:2488),$M:$M,0)),"")</f>
        <v/>
      </c>
      <c r="L2489">
        <f>IF(ISNA(MATCH(Sheet1!F2489,{"successful"},0)),"-",MAX(Sheet6!L$1:L2488)+1)</f>
        <v>1264</v>
      </c>
      <c r="M2489" t="str">
        <f>IF(ISNA(MATCH(Sheet1!F2489,{"failed","canceled"},0)),"-",MAX(Sheet6!M$1:M2488)+1)</f>
        <v>-</v>
      </c>
    </row>
    <row r="2490" spans="1:13" ht="16" x14ac:dyDescent="0.2">
      <c r="A2490" s="18" t="str">
        <f>IFERROR(INDEX(Sheet1!F:F,MATCH(ROWS($1:2489),$L:$L,0)),"")</f>
        <v/>
      </c>
      <c r="B2490" s="15" t="str">
        <f>IFERROR(INDEX(Sheet1!L:L,MATCH(ROWS($1:2489),$L:$L,0)),"")</f>
        <v/>
      </c>
      <c r="D2490" s="18" t="str">
        <f>IFERROR(INDEX(Sheet1!F:F,MATCH(ROWS($1:2489),$M:$M,0)),"")</f>
        <v/>
      </c>
      <c r="E2490" t="str">
        <f>IFERROR(INDEX(Sheet1!L:L,MATCH(ROWS($1:2489),$M:$M,0)),"")</f>
        <v/>
      </c>
      <c r="L2490">
        <f>IF(ISNA(MATCH(Sheet1!F2490,{"successful"},0)),"-",MAX(Sheet6!L$1:L2489)+1)</f>
        <v>1265</v>
      </c>
      <c r="M2490" t="str">
        <f>IF(ISNA(MATCH(Sheet1!F2490,{"failed","canceled"},0)),"-",MAX(Sheet6!M$1:M2489)+1)</f>
        <v>-</v>
      </c>
    </row>
    <row r="2491" spans="1:13" ht="16" x14ac:dyDescent="0.2">
      <c r="A2491" s="18" t="str">
        <f>IFERROR(INDEX(Sheet1!F:F,MATCH(ROWS($1:2490),$L:$L,0)),"")</f>
        <v/>
      </c>
      <c r="B2491" s="15" t="str">
        <f>IFERROR(INDEX(Sheet1!L:L,MATCH(ROWS($1:2490),$L:$L,0)),"")</f>
        <v/>
      </c>
      <c r="D2491" s="18" t="str">
        <f>IFERROR(INDEX(Sheet1!F:F,MATCH(ROWS($1:2490),$M:$M,0)),"")</f>
        <v/>
      </c>
      <c r="E2491" t="str">
        <f>IFERROR(INDEX(Sheet1!L:L,MATCH(ROWS($1:2490),$M:$M,0)),"")</f>
        <v/>
      </c>
      <c r="L2491">
        <f>IF(ISNA(MATCH(Sheet1!F2491,{"successful"},0)),"-",MAX(Sheet6!L$1:L2490)+1)</f>
        <v>1266</v>
      </c>
      <c r="M2491" t="str">
        <f>IF(ISNA(MATCH(Sheet1!F2491,{"failed","canceled"},0)),"-",MAX(Sheet6!M$1:M2490)+1)</f>
        <v>-</v>
      </c>
    </row>
    <row r="2492" spans="1:13" ht="16" x14ac:dyDescent="0.2">
      <c r="A2492" s="18" t="str">
        <f>IFERROR(INDEX(Sheet1!F:F,MATCH(ROWS($1:2491),$L:$L,0)),"")</f>
        <v/>
      </c>
      <c r="B2492" s="15" t="str">
        <f>IFERROR(INDEX(Sheet1!L:L,MATCH(ROWS($1:2491),$L:$L,0)),"")</f>
        <v/>
      </c>
      <c r="D2492" s="18" t="str">
        <f>IFERROR(INDEX(Sheet1!F:F,MATCH(ROWS($1:2491),$M:$M,0)),"")</f>
        <v/>
      </c>
      <c r="E2492" t="str">
        <f>IFERROR(INDEX(Sheet1!L:L,MATCH(ROWS($1:2491),$M:$M,0)),"")</f>
        <v/>
      </c>
      <c r="L2492">
        <f>IF(ISNA(MATCH(Sheet1!F2492,{"successful"},0)),"-",MAX(Sheet6!L$1:L2491)+1)</f>
        <v>1267</v>
      </c>
      <c r="M2492" t="str">
        <f>IF(ISNA(MATCH(Sheet1!F2492,{"failed","canceled"},0)),"-",MAX(Sheet6!M$1:M2491)+1)</f>
        <v>-</v>
      </c>
    </row>
    <row r="2493" spans="1:13" ht="16" x14ac:dyDescent="0.2">
      <c r="A2493" s="18" t="str">
        <f>IFERROR(INDEX(Sheet1!F:F,MATCH(ROWS($1:2492),$L:$L,0)),"")</f>
        <v/>
      </c>
      <c r="B2493" s="15" t="str">
        <f>IFERROR(INDEX(Sheet1!L:L,MATCH(ROWS($1:2492),$L:$L,0)),"")</f>
        <v/>
      </c>
      <c r="D2493" s="18" t="str">
        <f>IFERROR(INDEX(Sheet1!F:F,MATCH(ROWS($1:2492),$M:$M,0)),"")</f>
        <v/>
      </c>
      <c r="E2493" t="str">
        <f>IFERROR(INDEX(Sheet1!L:L,MATCH(ROWS($1:2492),$M:$M,0)),"")</f>
        <v/>
      </c>
      <c r="L2493">
        <f>IF(ISNA(MATCH(Sheet1!F2493,{"successful"},0)),"-",MAX(Sheet6!L$1:L2492)+1)</f>
        <v>1268</v>
      </c>
      <c r="M2493" t="str">
        <f>IF(ISNA(MATCH(Sheet1!F2493,{"failed","canceled"},0)),"-",MAX(Sheet6!M$1:M2492)+1)</f>
        <v>-</v>
      </c>
    </row>
    <row r="2494" spans="1:13" ht="16" x14ac:dyDescent="0.2">
      <c r="A2494" s="18" t="str">
        <f>IFERROR(INDEX(Sheet1!F:F,MATCH(ROWS($1:2493),$L:$L,0)),"")</f>
        <v/>
      </c>
      <c r="B2494" s="15" t="str">
        <f>IFERROR(INDEX(Sheet1!L:L,MATCH(ROWS($1:2493),$L:$L,0)),"")</f>
        <v/>
      </c>
      <c r="D2494" s="18" t="str">
        <f>IFERROR(INDEX(Sheet1!F:F,MATCH(ROWS($1:2493),$M:$M,0)),"")</f>
        <v/>
      </c>
      <c r="E2494" t="str">
        <f>IFERROR(INDEX(Sheet1!L:L,MATCH(ROWS($1:2493),$M:$M,0)),"")</f>
        <v/>
      </c>
      <c r="L2494">
        <f>IF(ISNA(MATCH(Sheet1!F2494,{"successful"},0)),"-",MAX(Sheet6!L$1:L2493)+1)</f>
        <v>1269</v>
      </c>
      <c r="M2494" t="str">
        <f>IF(ISNA(MATCH(Sheet1!F2494,{"failed","canceled"},0)),"-",MAX(Sheet6!M$1:M2493)+1)</f>
        <v>-</v>
      </c>
    </row>
    <row r="2495" spans="1:13" ht="16" x14ac:dyDescent="0.2">
      <c r="A2495" s="18" t="str">
        <f>IFERROR(INDEX(Sheet1!F:F,MATCH(ROWS($1:2494),$L:$L,0)),"")</f>
        <v/>
      </c>
      <c r="B2495" s="15" t="str">
        <f>IFERROR(INDEX(Sheet1!L:L,MATCH(ROWS($1:2494),$L:$L,0)),"")</f>
        <v/>
      </c>
      <c r="D2495" s="18" t="str">
        <f>IFERROR(INDEX(Sheet1!F:F,MATCH(ROWS($1:2494),$M:$M,0)),"")</f>
        <v/>
      </c>
      <c r="E2495" t="str">
        <f>IFERROR(INDEX(Sheet1!L:L,MATCH(ROWS($1:2494),$M:$M,0)),"")</f>
        <v/>
      </c>
      <c r="L2495">
        <f>IF(ISNA(MATCH(Sheet1!F2495,{"successful"},0)),"-",MAX(Sheet6!L$1:L2494)+1)</f>
        <v>1270</v>
      </c>
      <c r="M2495" t="str">
        <f>IF(ISNA(MATCH(Sheet1!F2495,{"failed","canceled"},0)),"-",MAX(Sheet6!M$1:M2494)+1)</f>
        <v>-</v>
      </c>
    </row>
    <row r="2496" spans="1:13" ht="16" x14ac:dyDescent="0.2">
      <c r="A2496" s="18" t="str">
        <f>IFERROR(INDEX(Sheet1!F:F,MATCH(ROWS($1:2495),$L:$L,0)),"")</f>
        <v/>
      </c>
      <c r="B2496" s="15" t="str">
        <f>IFERROR(INDEX(Sheet1!L:L,MATCH(ROWS($1:2495),$L:$L,0)),"")</f>
        <v/>
      </c>
      <c r="D2496" s="18" t="str">
        <f>IFERROR(INDEX(Sheet1!F:F,MATCH(ROWS($1:2495),$M:$M,0)),"")</f>
        <v/>
      </c>
      <c r="E2496" t="str">
        <f>IFERROR(INDEX(Sheet1!L:L,MATCH(ROWS($1:2495),$M:$M,0)),"")</f>
        <v/>
      </c>
      <c r="L2496">
        <f>IF(ISNA(MATCH(Sheet1!F2496,{"successful"},0)),"-",MAX(Sheet6!L$1:L2495)+1)</f>
        <v>1271</v>
      </c>
      <c r="M2496" t="str">
        <f>IF(ISNA(MATCH(Sheet1!F2496,{"failed","canceled"},0)),"-",MAX(Sheet6!M$1:M2495)+1)</f>
        <v>-</v>
      </c>
    </row>
    <row r="2497" spans="1:13" ht="16" x14ac:dyDescent="0.2">
      <c r="A2497" s="18" t="str">
        <f>IFERROR(INDEX(Sheet1!F:F,MATCH(ROWS($1:2496),$L:$L,0)),"")</f>
        <v/>
      </c>
      <c r="B2497" s="15" t="str">
        <f>IFERROR(INDEX(Sheet1!L:L,MATCH(ROWS($1:2496),$L:$L,0)),"")</f>
        <v/>
      </c>
      <c r="D2497" s="18" t="str">
        <f>IFERROR(INDEX(Sheet1!F:F,MATCH(ROWS($1:2496),$M:$M,0)),"")</f>
        <v/>
      </c>
      <c r="E2497" t="str">
        <f>IFERROR(INDEX(Sheet1!L:L,MATCH(ROWS($1:2496),$M:$M,0)),"")</f>
        <v/>
      </c>
      <c r="L2497">
        <f>IF(ISNA(MATCH(Sheet1!F2497,{"successful"},0)),"-",MAX(Sheet6!L$1:L2496)+1)</f>
        <v>1272</v>
      </c>
      <c r="M2497" t="str">
        <f>IF(ISNA(MATCH(Sheet1!F2497,{"failed","canceled"},0)),"-",MAX(Sheet6!M$1:M2496)+1)</f>
        <v>-</v>
      </c>
    </row>
    <row r="2498" spans="1:13" ht="16" x14ac:dyDescent="0.2">
      <c r="A2498" s="18" t="str">
        <f>IFERROR(INDEX(Sheet1!F:F,MATCH(ROWS($1:2497),$L:$L,0)),"")</f>
        <v/>
      </c>
      <c r="B2498" s="15" t="str">
        <f>IFERROR(INDEX(Sheet1!L:L,MATCH(ROWS($1:2497),$L:$L,0)),"")</f>
        <v/>
      </c>
      <c r="D2498" s="18" t="str">
        <f>IFERROR(INDEX(Sheet1!F:F,MATCH(ROWS($1:2497),$M:$M,0)),"")</f>
        <v/>
      </c>
      <c r="E2498" t="str">
        <f>IFERROR(INDEX(Sheet1!L:L,MATCH(ROWS($1:2497),$M:$M,0)),"")</f>
        <v/>
      </c>
      <c r="L2498">
        <f>IF(ISNA(MATCH(Sheet1!F2498,{"successful"},0)),"-",MAX(Sheet6!L$1:L2497)+1)</f>
        <v>1273</v>
      </c>
      <c r="M2498" t="str">
        <f>IF(ISNA(MATCH(Sheet1!F2498,{"failed","canceled"},0)),"-",MAX(Sheet6!M$1:M2497)+1)</f>
        <v>-</v>
      </c>
    </row>
    <row r="2499" spans="1:13" ht="16" x14ac:dyDescent="0.2">
      <c r="A2499" s="18" t="str">
        <f>IFERROR(INDEX(Sheet1!F:F,MATCH(ROWS($1:2498),$L:$L,0)),"")</f>
        <v/>
      </c>
      <c r="B2499" s="15" t="str">
        <f>IFERROR(INDEX(Sheet1!L:L,MATCH(ROWS($1:2498),$L:$L,0)),"")</f>
        <v/>
      </c>
      <c r="D2499" s="18" t="str">
        <f>IFERROR(INDEX(Sheet1!F:F,MATCH(ROWS($1:2498),$M:$M,0)),"")</f>
        <v/>
      </c>
      <c r="E2499" t="str">
        <f>IFERROR(INDEX(Sheet1!L:L,MATCH(ROWS($1:2498),$M:$M,0)),"")</f>
        <v/>
      </c>
      <c r="L2499">
        <f>IF(ISNA(MATCH(Sheet1!F2499,{"successful"},0)),"-",MAX(Sheet6!L$1:L2498)+1)</f>
        <v>1274</v>
      </c>
      <c r="M2499" t="str">
        <f>IF(ISNA(MATCH(Sheet1!F2499,{"failed","canceled"},0)),"-",MAX(Sheet6!M$1:M2498)+1)</f>
        <v>-</v>
      </c>
    </row>
    <row r="2500" spans="1:13" ht="16" x14ac:dyDescent="0.2">
      <c r="A2500" s="18" t="str">
        <f>IFERROR(INDEX(Sheet1!F:F,MATCH(ROWS($1:2499),$L:$L,0)),"")</f>
        <v/>
      </c>
      <c r="B2500" s="15" t="str">
        <f>IFERROR(INDEX(Sheet1!L:L,MATCH(ROWS($1:2499),$L:$L,0)),"")</f>
        <v/>
      </c>
      <c r="D2500" s="18" t="str">
        <f>IFERROR(INDEX(Sheet1!F:F,MATCH(ROWS($1:2499),$M:$M,0)),"")</f>
        <v/>
      </c>
      <c r="E2500" t="str">
        <f>IFERROR(INDEX(Sheet1!L:L,MATCH(ROWS($1:2499),$M:$M,0)),"")</f>
        <v/>
      </c>
      <c r="L2500">
        <f>IF(ISNA(MATCH(Sheet1!F2500,{"successful"},0)),"-",MAX(Sheet6!L$1:L2499)+1)</f>
        <v>1275</v>
      </c>
      <c r="M2500" t="str">
        <f>IF(ISNA(MATCH(Sheet1!F2500,{"failed","canceled"},0)),"-",MAX(Sheet6!M$1:M2499)+1)</f>
        <v>-</v>
      </c>
    </row>
    <row r="2501" spans="1:13" ht="16" x14ac:dyDescent="0.2">
      <c r="A2501" s="18" t="str">
        <f>IFERROR(INDEX(Sheet1!F:F,MATCH(ROWS($1:2500),$L:$L,0)),"")</f>
        <v/>
      </c>
      <c r="B2501" s="15" t="str">
        <f>IFERROR(INDEX(Sheet1!L:L,MATCH(ROWS($1:2500),$L:$L,0)),"")</f>
        <v/>
      </c>
      <c r="D2501" s="18" t="str">
        <f>IFERROR(INDEX(Sheet1!F:F,MATCH(ROWS($1:2500),$M:$M,0)),"")</f>
        <v/>
      </c>
      <c r="E2501" t="str">
        <f>IFERROR(INDEX(Sheet1!L:L,MATCH(ROWS($1:2500),$M:$M,0)),"")</f>
        <v/>
      </c>
      <c r="L2501">
        <f>IF(ISNA(MATCH(Sheet1!F2501,{"successful"},0)),"-",MAX(Sheet6!L$1:L2500)+1)</f>
        <v>1276</v>
      </c>
      <c r="M2501" t="str">
        <f>IF(ISNA(MATCH(Sheet1!F2501,{"failed","canceled"},0)),"-",MAX(Sheet6!M$1:M2500)+1)</f>
        <v>-</v>
      </c>
    </row>
    <row r="2502" spans="1:13" ht="16" x14ac:dyDescent="0.2">
      <c r="A2502" s="18" t="str">
        <f>IFERROR(INDEX(Sheet1!F:F,MATCH(ROWS($1:2501),$L:$L,0)),"")</f>
        <v/>
      </c>
      <c r="B2502" s="15" t="str">
        <f>IFERROR(INDEX(Sheet1!L:L,MATCH(ROWS($1:2501),$L:$L,0)),"")</f>
        <v/>
      </c>
      <c r="D2502" s="18" t="str">
        <f>IFERROR(INDEX(Sheet1!F:F,MATCH(ROWS($1:2501),$M:$M,0)),"")</f>
        <v/>
      </c>
      <c r="E2502" t="str">
        <f>IFERROR(INDEX(Sheet1!L:L,MATCH(ROWS($1:2501),$M:$M,0)),"")</f>
        <v/>
      </c>
      <c r="L2502">
        <f>IF(ISNA(MATCH(Sheet1!F2502,{"successful"},0)),"-",MAX(Sheet6!L$1:L2501)+1)</f>
        <v>1277</v>
      </c>
      <c r="M2502" t="str">
        <f>IF(ISNA(MATCH(Sheet1!F2502,{"failed","canceled"},0)),"-",MAX(Sheet6!M$1:M2501)+1)</f>
        <v>-</v>
      </c>
    </row>
    <row r="2503" spans="1:13" ht="16" x14ac:dyDescent="0.2">
      <c r="A2503" s="18" t="str">
        <f>IFERROR(INDEX(Sheet1!F:F,MATCH(ROWS($1:2502),$L:$L,0)),"")</f>
        <v/>
      </c>
      <c r="B2503" s="15" t="str">
        <f>IFERROR(INDEX(Sheet1!L:L,MATCH(ROWS($1:2502),$L:$L,0)),"")</f>
        <v/>
      </c>
      <c r="D2503" s="18" t="str">
        <f>IFERROR(INDEX(Sheet1!F:F,MATCH(ROWS($1:2502),$M:$M,0)),"")</f>
        <v/>
      </c>
      <c r="E2503" t="str">
        <f>IFERROR(INDEX(Sheet1!L:L,MATCH(ROWS($1:2502),$M:$M,0)),"")</f>
        <v/>
      </c>
      <c r="L2503" t="str">
        <f>IF(ISNA(MATCH(Sheet1!F2503,{"successful"},0)),"-",MAX(Sheet6!L$1:L2502)+1)</f>
        <v>-</v>
      </c>
      <c r="M2503">
        <f>IF(ISNA(MATCH(Sheet1!F2503,{"failed","canceled"},0)),"-",MAX(Sheet6!M$1:M2502)+1)</f>
        <v>1199</v>
      </c>
    </row>
    <row r="2504" spans="1:13" ht="16" x14ac:dyDescent="0.2">
      <c r="A2504" s="18" t="str">
        <f>IFERROR(INDEX(Sheet1!F:F,MATCH(ROWS($1:2503),$L:$L,0)),"")</f>
        <v/>
      </c>
      <c r="B2504" s="15" t="str">
        <f>IFERROR(INDEX(Sheet1!L:L,MATCH(ROWS($1:2503),$L:$L,0)),"")</f>
        <v/>
      </c>
      <c r="D2504" s="18" t="str">
        <f>IFERROR(INDEX(Sheet1!F:F,MATCH(ROWS($1:2503),$M:$M,0)),"")</f>
        <v/>
      </c>
      <c r="E2504" t="str">
        <f>IFERROR(INDEX(Sheet1!L:L,MATCH(ROWS($1:2503),$M:$M,0)),"")</f>
        <v/>
      </c>
      <c r="L2504" t="str">
        <f>IF(ISNA(MATCH(Sheet1!F2504,{"successful"},0)),"-",MAX(Sheet6!L$1:L2503)+1)</f>
        <v>-</v>
      </c>
      <c r="M2504">
        <f>IF(ISNA(MATCH(Sheet1!F2504,{"failed","canceled"},0)),"-",MAX(Sheet6!M$1:M2503)+1)</f>
        <v>1200</v>
      </c>
    </row>
    <row r="2505" spans="1:13" ht="16" x14ac:dyDescent="0.2">
      <c r="A2505" s="18" t="str">
        <f>IFERROR(INDEX(Sheet1!F:F,MATCH(ROWS($1:2504),$L:$L,0)),"")</f>
        <v/>
      </c>
      <c r="B2505" s="15" t="str">
        <f>IFERROR(INDEX(Sheet1!L:L,MATCH(ROWS($1:2504),$L:$L,0)),"")</f>
        <v/>
      </c>
      <c r="D2505" s="18" t="str">
        <f>IFERROR(INDEX(Sheet1!F:F,MATCH(ROWS($1:2504),$M:$M,0)),"")</f>
        <v/>
      </c>
      <c r="E2505" t="str">
        <f>IFERROR(INDEX(Sheet1!L:L,MATCH(ROWS($1:2504),$M:$M,0)),"")</f>
        <v/>
      </c>
      <c r="L2505" t="str">
        <f>IF(ISNA(MATCH(Sheet1!F2505,{"successful"},0)),"-",MAX(Sheet6!L$1:L2504)+1)</f>
        <v>-</v>
      </c>
      <c r="M2505">
        <f>IF(ISNA(MATCH(Sheet1!F2505,{"failed","canceled"},0)),"-",MAX(Sheet6!M$1:M2504)+1)</f>
        <v>1201</v>
      </c>
    </row>
    <row r="2506" spans="1:13" ht="16" x14ac:dyDescent="0.2">
      <c r="A2506" s="18" t="str">
        <f>IFERROR(INDEX(Sheet1!F:F,MATCH(ROWS($1:2505),$L:$L,0)),"")</f>
        <v/>
      </c>
      <c r="B2506" s="15" t="str">
        <f>IFERROR(INDEX(Sheet1!L:L,MATCH(ROWS($1:2505),$L:$L,0)),"")</f>
        <v/>
      </c>
      <c r="D2506" s="18" t="str">
        <f>IFERROR(INDEX(Sheet1!F:F,MATCH(ROWS($1:2505),$M:$M,0)),"")</f>
        <v/>
      </c>
      <c r="E2506" t="str">
        <f>IFERROR(INDEX(Sheet1!L:L,MATCH(ROWS($1:2505),$M:$M,0)),"")</f>
        <v/>
      </c>
      <c r="L2506" t="str">
        <f>IF(ISNA(MATCH(Sheet1!F2506,{"successful"},0)),"-",MAX(Sheet6!L$1:L2505)+1)</f>
        <v>-</v>
      </c>
      <c r="M2506">
        <f>IF(ISNA(MATCH(Sheet1!F2506,{"failed","canceled"},0)),"-",MAX(Sheet6!M$1:M2505)+1)</f>
        <v>1202</v>
      </c>
    </row>
    <row r="2507" spans="1:13" ht="16" x14ac:dyDescent="0.2">
      <c r="A2507" s="18" t="str">
        <f>IFERROR(INDEX(Sheet1!F:F,MATCH(ROWS($1:2506),$L:$L,0)),"")</f>
        <v/>
      </c>
      <c r="B2507" s="15" t="str">
        <f>IFERROR(INDEX(Sheet1!L:L,MATCH(ROWS($1:2506),$L:$L,0)),"")</f>
        <v/>
      </c>
      <c r="D2507" s="18" t="str">
        <f>IFERROR(INDEX(Sheet1!F:F,MATCH(ROWS($1:2506),$M:$M,0)),"")</f>
        <v/>
      </c>
      <c r="E2507" t="str">
        <f>IFERROR(INDEX(Sheet1!L:L,MATCH(ROWS($1:2506),$M:$M,0)),"")</f>
        <v/>
      </c>
      <c r="L2507" t="str">
        <f>IF(ISNA(MATCH(Sheet1!F2507,{"successful"},0)),"-",MAX(Sheet6!L$1:L2506)+1)</f>
        <v>-</v>
      </c>
      <c r="M2507">
        <f>IF(ISNA(MATCH(Sheet1!F2507,{"failed","canceled"},0)),"-",MAX(Sheet6!M$1:M2506)+1)</f>
        <v>1203</v>
      </c>
    </row>
    <row r="2508" spans="1:13" ht="16" x14ac:dyDescent="0.2">
      <c r="A2508" s="18" t="str">
        <f>IFERROR(INDEX(Sheet1!F:F,MATCH(ROWS($1:2507),$L:$L,0)),"")</f>
        <v/>
      </c>
      <c r="B2508" s="15" t="str">
        <f>IFERROR(INDEX(Sheet1!L:L,MATCH(ROWS($1:2507),$L:$L,0)),"")</f>
        <v/>
      </c>
      <c r="D2508" s="18" t="str">
        <f>IFERROR(INDEX(Sheet1!F:F,MATCH(ROWS($1:2507),$M:$M,0)),"")</f>
        <v/>
      </c>
      <c r="E2508" t="str">
        <f>IFERROR(INDEX(Sheet1!L:L,MATCH(ROWS($1:2507),$M:$M,0)),"")</f>
        <v/>
      </c>
      <c r="L2508" t="str">
        <f>IF(ISNA(MATCH(Sheet1!F2508,{"successful"},0)),"-",MAX(Sheet6!L$1:L2507)+1)</f>
        <v>-</v>
      </c>
      <c r="M2508">
        <f>IF(ISNA(MATCH(Sheet1!F2508,{"failed","canceled"},0)),"-",MAX(Sheet6!M$1:M2507)+1)</f>
        <v>1204</v>
      </c>
    </row>
    <row r="2509" spans="1:13" ht="16" x14ac:dyDescent="0.2">
      <c r="A2509" s="18" t="str">
        <f>IFERROR(INDEX(Sheet1!F:F,MATCH(ROWS($1:2508),$L:$L,0)),"")</f>
        <v/>
      </c>
      <c r="B2509" s="15" t="str">
        <f>IFERROR(INDEX(Sheet1!L:L,MATCH(ROWS($1:2508),$L:$L,0)),"")</f>
        <v/>
      </c>
      <c r="D2509" s="18" t="str">
        <f>IFERROR(INDEX(Sheet1!F:F,MATCH(ROWS($1:2508),$M:$M,0)),"")</f>
        <v/>
      </c>
      <c r="E2509" t="str">
        <f>IFERROR(INDEX(Sheet1!L:L,MATCH(ROWS($1:2508),$M:$M,0)),"")</f>
        <v/>
      </c>
      <c r="L2509" t="str">
        <f>IF(ISNA(MATCH(Sheet1!F2509,{"successful"},0)),"-",MAX(Sheet6!L$1:L2508)+1)</f>
        <v>-</v>
      </c>
      <c r="M2509">
        <f>IF(ISNA(MATCH(Sheet1!F2509,{"failed","canceled"},0)),"-",MAX(Sheet6!M$1:M2508)+1)</f>
        <v>1205</v>
      </c>
    </row>
    <row r="2510" spans="1:13" ht="16" x14ac:dyDescent="0.2">
      <c r="A2510" s="18" t="str">
        <f>IFERROR(INDEX(Sheet1!F:F,MATCH(ROWS($1:2509),$L:$L,0)),"")</f>
        <v/>
      </c>
      <c r="B2510" s="15" t="str">
        <f>IFERROR(INDEX(Sheet1!L:L,MATCH(ROWS($1:2509),$L:$L,0)),"")</f>
        <v/>
      </c>
      <c r="D2510" s="18" t="str">
        <f>IFERROR(INDEX(Sheet1!F:F,MATCH(ROWS($1:2509),$M:$M,0)),"")</f>
        <v/>
      </c>
      <c r="E2510" t="str">
        <f>IFERROR(INDEX(Sheet1!L:L,MATCH(ROWS($1:2509),$M:$M,0)),"")</f>
        <v/>
      </c>
      <c r="L2510" t="str">
        <f>IF(ISNA(MATCH(Sheet1!F2510,{"successful"},0)),"-",MAX(Sheet6!L$1:L2509)+1)</f>
        <v>-</v>
      </c>
      <c r="M2510">
        <f>IF(ISNA(MATCH(Sheet1!F2510,{"failed","canceled"},0)),"-",MAX(Sheet6!M$1:M2509)+1)</f>
        <v>1206</v>
      </c>
    </row>
    <row r="2511" spans="1:13" ht="16" x14ac:dyDescent="0.2">
      <c r="A2511" s="18" t="str">
        <f>IFERROR(INDEX(Sheet1!F:F,MATCH(ROWS($1:2510),$L:$L,0)),"")</f>
        <v/>
      </c>
      <c r="B2511" s="15" t="str">
        <f>IFERROR(INDEX(Sheet1!L:L,MATCH(ROWS($1:2510),$L:$L,0)),"")</f>
        <v/>
      </c>
      <c r="D2511" s="18" t="str">
        <f>IFERROR(INDEX(Sheet1!F:F,MATCH(ROWS($1:2510),$M:$M,0)),"")</f>
        <v/>
      </c>
      <c r="E2511" t="str">
        <f>IFERROR(INDEX(Sheet1!L:L,MATCH(ROWS($1:2510),$M:$M,0)),"")</f>
        <v/>
      </c>
      <c r="L2511" t="str">
        <f>IF(ISNA(MATCH(Sheet1!F2511,{"successful"},0)),"-",MAX(Sheet6!L$1:L2510)+1)</f>
        <v>-</v>
      </c>
      <c r="M2511">
        <f>IF(ISNA(MATCH(Sheet1!F2511,{"failed","canceled"},0)),"-",MAX(Sheet6!M$1:M2510)+1)</f>
        <v>1207</v>
      </c>
    </row>
    <row r="2512" spans="1:13" ht="16" x14ac:dyDescent="0.2">
      <c r="A2512" s="18" t="str">
        <f>IFERROR(INDEX(Sheet1!F:F,MATCH(ROWS($1:2511),$L:$L,0)),"")</f>
        <v/>
      </c>
      <c r="B2512" s="15" t="str">
        <f>IFERROR(INDEX(Sheet1!L:L,MATCH(ROWS($1:2511),$L:$L,0)),"")</f>
        <v/>
      </c>
      <c r="D2512" s="18" t="str">
        <f>IFERROR(INDEX(Sheet1!F:F,MATCH(ROWS($1:2511),$M:$M,0)),"")</f>
        <v/>
      </c>
      <c r="E2512" t="str">
        <f>IFERROR(INDEX(Sheet1!L:L,MATCH(ROWS($1:2511),$M:$M,0)),"")</f>
        <v/>
      </c>
      <c r="L2512" t="str">
        <f>IF(ISNA(MATCH(Sheet1!F2512,{"successful"},0)),"-",MAX(Sheet6!L$1:L2511)+1)</f>
        <v>-</v>
      </c>
      <c r="M2512">
        <f>IF(ISNA(MATCH(Sheet1!F2512,{"failed","canceled"},0)),"-",MAX(Sheet6!M$1:M2511)+1)</f>
        <v>1208</v>
      </c>
    </row>
    <row r="2513" spans="1:13" ht="16" x14ac:dyDescent="0.2">
      <c r="A2513" s="18" t="str">
        <f>IFERROR(INDEX(Sheet1!F:F,MATCH(ROWS($1:2512),$L:$L,0)),"")</f>
        <v/>
      </c>
      <c r="B2513" s="15" t="str">
        <f>IFERROR(INDEX(Sheet1!L:L,MATCH(ROWS($1:2512),$L:$L,0)),"")</f>
        <v/>
      </c>
      <c r="D2513" s="18" t="str">
        <f>IFERROR(INDEX(Sheet1!F:F,MATCH(ROWS($1:2512),$M:$M,0)),"")</f>
        <v/>
      </c>
      <c r="E2513" t="str">
        <f>IFERROR(INDEX(Sheet1!L:L,MATCH(ROWS($1:2512),$M:$M,0)),"")</f>
        <v/>
      </c>
      <c r="L2513" t="str">
        <f>IF(ISNA(MATCH(Sheet1!F2513,{"successful"},0)),"-",MAX(Sheet6!L$1:L2512)+1)</f>
        <v>-</v>
      </c>
      <c r="M2513">
        <f>IF(ISNA(MATCH(Sheet1!F2513,{"failed","canceled"},0)),"-",MAX(Sheet6!M$1:M2512)+1)</f>
        <v>1209</v>
      </c>
    </row>
    <row r="2514" spans="1:13" ht="16" x14ac:dyDescent="0.2">
      <c r="A2514" s="18" t="str">
        <f>IFERROR(INDEX(Sheet1!F:F,MATCH(ROWS($1:2513),$L:$L,0)),"")</f>
        <v/>
      </c>
      <c r="B2514" s="15" t="str">
        <f>IFERROR(INDEX(Sheet1!L:L,MATCH(ROWS($1:2513),$L:$L,0)),"")</f>
        <v/>
      </c>
      <c r="D2514" s="18" t="str">
        <f>IFERROR(INDEX(Sheet1!F:F,MATCH(ROWS($1:2513),$M:$M,0)),"")</f>
        <v/>
      </c>
      <c r="E2514" t="str">
        <f>IFERROR(INDEX(Sheet1!L:L,MATCH(ROWS($1:2513),$M:$M,0)),"")</f>
        <v/>
      </c>
      <c r="L2514" t="str">
        <f>IF(ISNA(MATCH(Sheet1!F2514,{"successful"},0)),"-",MAX(Sheet6!L$1:L2513)+1)</f>
        <v>-</v>
      </c>
      <c r="M2514">
        <f>IF(ISNA(MATCH(Sheet1!F2514,{"failed","canceled"},0)),"-",MAX(Sheet6!M$1:M2513)+1)</f>
        <v>1210</v>
      </c>
    </row>
    <row r="2515" spans="1:13" ht="16" x14ac:dyDescent="0.2">
      <c r="A2515" s="18" t="str">
        <f>IFERROR(INDEX(Sheet1!F:F,MATCH(ROWS($1:2514),$L:$L,0)),"")</f>
        <v/>
      </c>
      <c r="B2515" s="15" t="str">
        <f>IFERROR(INDEX(Sheet1!L:L,MATCH(ROWS($1:2514),$L:$L,0)),"")</f>
        <v/>
      </c>
      <c r="D2515" s="18" t="str">
        <f>IFERROR(INDEX(Sheet1!F:F,MATCH(ROWS($1:2514),$M:$M,0)),"")</f>
        <v/>
      </c>
      <c r="E2515" t="str">
        <f>IFERROR(INDEX(Sheet1!L:L,MATCH(ROWS($1:2514),$M:$M,0)),"")</f>
        <v/>
      </c>
      <c r="L2515" t="str">
        <f>IF(ISNA(MATCH(Sheet1!F2515,{"successful"},0)),"-",MAX(Sheet6!L$1:L2514)+1)</f>
        <v>-</v>
      </c>
      <c r="M2515">
        <f>IF(ISNA(MATCH(Sheet1!F2515,{"failed","canceled"},0)),"-",MAX(Sheet6!M$1:M2514)+1)</f>
        <v>1211</v>
      </c>
    </row>
    <row r="2516" spans="1:13" ht="16" x14ac:dyDescent="0.2">
      <c r="A2516" s="18" t="str">
        <f>IFERROR(INDEX(Sheet1!F:F,MATCH(ROWS($1:2515),$L:$L,0)),"")</f>
        <v/>
      </c>
      <c r="B2516" s="15" t="str">
        <f>IFERROR(INDEX(Sheet1!L:L,MATCH(ROWS($1:2515),$L:$L,0)),"")</f>
        <v/>
      </c>
      <c r="D2516" s="18" t="str">
        <f>IFERROR(INDEX(Sheet1!F:F,MATCH(ROWS($1:2515),$M:$M,0)),"")</f>
        <v/>
      </c>
      <c r="E2516" t="str">
        <f>IFERROR(INDEX(Sheet1!L:L,MATCH(ROWS($1:2515),$M:$M,0)),"")</f>
        <v/>
      </c>
      <c r="L2516" t="str">
        <f>IF(ISNA(MATCH(Sheet1!F2516,{"successful"},0)),"-",MAX(Sheet6!L$1:L2515)+1)</f>
        <v>-</v>
      </c>
      <c r="M2516">
        <f>IF(ISNA(MATCH(Sheet1!F2516,{"failed","canceled"},0)),"-",MAX(Sheet6!M$1:M2515)+1)</f>
        <v>1212</v>
      </c>
    </row>
    <row r="2517" spans="1:13" ht="16" x14ac:dyDescent="0.2">
      <c r="A2517" s="18" t="str">
        <f>IFERROR(INDEX(Sheet1!F:F,MATCH(ROWS($1:2516),$L:$L,0)),"")</f>
        <v/>
      </c>
      <c r="B2517" s="15" t="str">
        <f>IFERROR(INDEX(Sheet1!L:L,MATCH(ROWS($1:2516),$L:$L,0)),"")</f>
        <v/>
      </c>
      <c r="D2517" s="18" t="str">
        <f>IFERROR(INDEX(Sheet1!F:F,MATCH(ROWS($1:2516),$M:$M,0)),"")</f>
        <v/>
      </c>
      <c r="E2517" t="str">
        <f>IFERROR(INDEX(Sheet1!L:L,MATCH(ROWS($1:2516),$M:$M,0)),"")</f>
        <v/>
      </c>
      <c r="L2517" t="str">
        <f>IF(ISNA(MATCH(Sheet1!F2517,{"successful"},0)),"-",MAX(Sheet6!L$1:L2516)+1)</f>
        <v>-</v>
      </c>
      <c r="M2517">
        <f>IF(ISNA(MATCH(Sheet1!F2517,{"failed","canceled"},0)),"-",MAX(Sheet6!M$1:M2516)+1)</f>
        <v>1213</v>
      </c>
    </row>
    <row r="2518" spans="1:13" ht="16" x14ac:dyDescent="0.2">
      <c r="A2518" s="18" t="str">
        <f>IFERROR(INDEX(Sheet1!F:F,MATCH(ROWS($1:2517),$L:$L,0)),"")</f>
        <v/>
      </c>
      <c r="B2518" s="15" t="str">
        <f>IFERROR(INDEX(Sheet1!L:L,MATCH(ROWS($1:2517),$L:$L,0)),"")</f>
        <v/>
      </c>
      <c r="D2518" s="18" t="str">
        <f>IFERROR(INDEX(Sheet1!F:F,MATCH(ROWS($1:2517),$M:$M,0)),"")</f>
        <v/>
      </c>
      <c r="E2518" t="str">
        <f>IFERROR(INDEX(Sheet1!L:L,MATCH(ROWS($1:2517),$M:$M,0)),"")</f>
        <v/>
      </c>
      <c r="L2518" t="str">
        <f>IF(ISNA(MATCH(Sheet1!F2518,{"successful"},0)),"-",MAX(Sheet6!L$1:L2517)+1)</f>
        <v>-</v>
      </c>
      <c r="M2518">
        <f>IF(ISNA(MATCH(Sheet1!F2518,{"failed","canceled"},0)),"-",MAX(Sheet6!M$1:M2517)+1)</f>
        <v>1214</v>
      </c>
    </row>
    <row r="2519" spans="1:13" ht="16" x14ac:dyDescent="0.2">
      <c r="A2519" s="18" t="str">
        <f>IFERROR(INDEX(Sheet1!F:F,MATCH(ROWS($1:2518),$L:$L,0)),"")</f>
        <v/>
      </c>
      <c r="B2519" s="15" t="str">
        <f>IFERROR(INDEX(Sheet1!L:L,MATCH(ROWS($1:2518),$L:$L,0)),"")</f>
        <v/>
      </c>
      <c r="D2519" s="18" t="str">
        <f>IFERROR(INDEX(Sheet1!F:F,MATCH(ROWS($1:2518),$M:$M,0)),"")</f>
        <v/>
      </c>
      <c r="E2519" t="str">
        <f>IFERROR(INDEX(Sheet1!L:L,MATCH(ROWS($1:2518),$M:$M,0)),"")</f>
        <v/>
      </c>
      <c r="L2519" t="str">
        <f>IF(ISNA(MATCH(Sheet1!F2519,{"successful"},0)),"-",MAX(Sheet6!L$1:L2518)+1)</f>
        <v>-</v>
      </c>
      <c r="M2519">
        <f>IF(ISNA(MATCH(Sheet1!F2519,{"failed","canceled"},0)),"-",MAX(Sheet6!M$1:M2518)+1)</f>
        <v>1215</v>
      </c>
    </row>
    <row r="2520" spans="1:13" ht="16" x14ac:dyDescent="0.2">
      <c r="A2520" s="18" t="str">
        <f>IFERROR(INDEX(Sheet1!F:F,MATCH(ROWS($1:2519),$L:$L,0)),"")</f>
        <v/>
      </c>
      <c r="B2520" s="15" t="str">
        <f>IFERROR(INDEX(Sheet1!L:L,MATCH(ROWS($1:2519),$L:$L,0)),"")</f>
        <v/>
      </c>
      <c r="D2520" s="18" t="str">
        <f>IFERROR(INDEX(Sheet1!F:F,MATCH(ROWS($1:2519),$M:$M,0)),"")</f>
        <v/>
      </c>
      <c r="E2520" t="str">
        <f>IFERROR(INDEX(Sheet1!L:L,MATCH(ROWS($1:2519),$M:$M,0)),"")</f>
        <v/>
      </c>
      <c r="L2520" t="str">
        <f>IF(ISNA(MATCH(Sheet1!F2520,{"successful"},0)),"-",MAX(Sheet6!L$1:L2519)+1)</f>
        <v>-</v>
      </c>
      <c r="M2520">
        <f>IF(ISNA(MATCH(Sheet1!F2520,{"failed","canceled"},0)),"-",MAX(Sheet6!M$1:M2519)+1)</f>
        <v>1216</v>
      </c>
    </row>
    <row r="2521" spans="1:13" ht="16" x14ac:dyDescent="0.2">
      <c r="A2521" s="18" t="str">
        <f>IFERROR(INDEX(Sheet1!F:F,MATCH(ROWS($1:2520),$L:$L,0)),"")</f>
        <v/>
      </c>
      <c r="B2521" s="15" t="str">
        <f>IFERROR(INDEX(Sheet1!L:L,MATCH(ROWS($1:2520),$L:$L,0)),"")</f>
        <v/>
      </c>
      <c r="D2521" s="18" t="str">
        <f>IFERROR(INDEX(Sheet1!F:F,MATCH(ROWS($1:2520),$M:$M,0)),"")</f>
        <v/>
      </c>
      <c r="E2521" t="str">
        <f>IFERROR(INDEX(Sheet1!L:L,MATCH(ROWS($1:2520),$M:$M,0)),"")</f>
        <v/>
      </c>
      <c r="L2521" t="str">
        <f>IF(ISNA(MATCH(Sheet1!F2521,{"successful"},0)),"-",MAX(Sheet6!L$1:L2520)+1)</f>
        <v>-</v>
      </c>
      <c r="M2521">
        <f>IF(ISNA(MATCH(Sheet1!F2521,{"failed","canceled"},0)),"-",MAX(Sheet6!M$1:M2520)+1)</f>
        <v>1217</v>
      </c>
    </row>
    <row r="2522" spans="1:13" ht="16" x14ac:dyDescent="0.2">
      <c r="A2522" s="18" t="str">
        <f>IFERROR(INDEX(Sheet1!F:F,MATCH(ROWS($1:2521),$L:$L,0)),"")</f>
        <v/>
      </c>
      <c r="B2522" s="15" t="str">
        <f>IFERROR(INDEX(Sheet1!L:L,MATCH(ROWS($1:2521),$L:$L,0)),"")</f>
        <v/>
      </c>
      <c r="D2522" s="18" t="str">
        <f>IFERROR(INDEX(Sheet1!F:F,MATCH(ROWS($1:2521),$M:$M,0)),"")</f>
        <v/>
      </c>
      <c r="E2522" t="str">
        <f>IFERROR(INDEX(Sheet1!L:L,MATCH(ROWS($1:2521),$M:$M,0)),"")</f>
        <v/>
      </c>
      <c r="L2522" t="str">
        <f>IF(ISNA(MATCH(Sheet1!F2522,{"successful"},0)),"-",MAX(Sheet6!L$1:L2521)+1)</f>
        <v>-</v>
      </c>
      <c r="M2522">
        <f>IF(ISNA(MATCH(Sheet1!F2522,{"failed","canceled"},0)),"-",MAX(Sheet6!M$1:M2521)+1)</f>
        <v>1218</v>
      </c>
    </row>
    <row r="2523" spans="1:13" ht="16" x14ac:dyDescent="0.2">
      <c r="A2523" s="18" t="str">
        <f>IFERROR(INDEX(Sheet1!F:F,MATCH(ROWS($1:2522),$L:$L,0)),"")</f>
        <v/>
      </c>
      <c r="B2523" s="15" t="str">
        <f>IFERROR(INDEX(Sheet1!L:L,MATCH(ROWS($1:2522),$L:$L,0)),"")</f>
        <v/>
      </c>
      <c r="D2523" s="18" t="str">
        <f>IFERROR(INDEX(Sheet1!F:F,MATCH(ROWS($1:2522),$M:$M,0)),"")</f>
        <v/>
      </c>
      <c r="E2523" t="str">
        <f>IFERROR(INDEX(Sheet1!L:L,MATCH(ROWS($1:2522),$M:$M,0)),"")</f>
        <v/>
      </c>
      <c r="L2523">
        <f>IF(ISNA(MATCH(Sheet1!F2523,{"successful"},0)),"-",MAX(Sheet6!L$1:L2522)+1)</f>
        <v>1278</v>
      </c>
      <c r="M2523" t="str">
        <f>IF(ISNA(MATCH(Sheet1!F2523,{"failed","canceled"},0)),"-",MAX(Sheet6!M$1:M2522)+1)</f>
        <v>-</v>
      </c>
    </row>
    <row r="2524" spans="1:13" ht="16" x14ac:dyDescent="0.2">
      <c r="A2524" s="18" t="str">
        <f>IFERROR(INDEX(Sheet1!F:F,MATCH(ROWS($1:2523),$L:$L,0)),"")</f>
        <v/>
      </c>
      <c r="B2524" s="15" t="str">
        <f>IFERROR(INDEX(Sheet1!L:L,MATCH(ROWS($1:2523),$L:$L,0)),"")</f>
        <v/>
      </c>
      <c r="D2524" s="18" t="str">
        <f>IFERROR(INDEX(Sheet1!F:F,MATCH(ROWS($1:2523),$M:$M,0)),"")</f>
        <v/>
      </c>
      <c r="E2524" t="str">
        <f>IFERROR(INDEX(Sheet1!L:L,MATCH(ROWS($1:2523),$M:$M,0)),"")</f>
        <v/>
      </c>
      <c r="L2524">
        <f>IF(ISNA(MATCH(Sheet1!F2524,{"successful"},0)),"-",MAX(Sheet6!L$1:L2523)+1)</f>
        <v>1279</v>
      </c>
      <c r="M2524" t="str">
        <f>IF(ISNA(MATCH(Sheet1!F2524,{"failed","canceled"},0)),"-",MAX(Sheet6!M$1:M2523)+1)</f>
        <v>-</v>
      </c>
    </row>
    <row r="2525" spans="1:13" ht="16" x14ac:dyDescent="0.2">
      <c r="A2525" s="18" t="str">
        <f>IFERROR(INDEX(Sheet1!F:F,MATCH(ROWS($1:2524),$L:$L,0)),"")</f>
        <v/>
      </c>
      <c r="B2525" s="15" t="str">
        <f>IFERROR(INDEX(Sheet1!L:L,MATCH(ROWS($1:2524),$L:$L,0)),"")</f>
        <v/>
      </c>
      <c r="D2525" s="18" t="str">
        <f>IFERROR(INDEX(Sheet1!F:F,MATCH(ROWS($1:2524),$M:$M,0)),"")</f>
        <v/>
      </c>
      <c r="E2525" t="str">
        <f>IFERROR(INDEX(Sheet1!L:L,MATCH(ROWS($1:2524),$M:$M,0)),"")</f>
        <v/>
      </c>
      <c r="L2525">
        <f>IF(ISNA(MATCH(Sheet1!F2525,{"successful"},0)),"-",MAX(Sheet6!L$1:L2524)+1)</f>
        <v>1280</v>
      </c>
      <c r="M2525" t="str">
        <f>IF(ISNA(MATCH(Sheet1!F2525,{"failed","canceled"},0)),"-",MAX(Sheet6!M$1:M2524)+1)</f>
        <v>-</v>
      </c>
    </row>
    <row r="2526" spans="1:13" ht="16" x14ac:dyDescent="0.2">
      <c r="A2526" s="18" t="str">
        <f>IFERROR(INDEX(Sheet1!F:F,MATCH(ROWS($1:2525),$L:$L,0)),"")</f>
        <v/>
      </c>
      <c r="B2526" s="15" t="str">
        <f>IFERROR(INDEX(Sheet1!L:L,MATCH(ROWS($1:2525),$L:$L,0)),"")</f>
        <v/>
      </c>
      <c r="D2526" s="18" t="str">
        <f>IFERROR(INDEX(Sheet1!F:F,MATCH(ROWS($1:2525),$M:$M,0)),"")</f>
        <v/>
      </c>
      <c r="E2526" t="str">
        <f>IFERROR(INDEX(Sheet1!L:L,MATCH(ROWS($1:2525),$M:$M,0)),"")</f>
        <v/>
      </c>
      <c r="L2526">
        <f>IF(ISNA(MATCH(Sheet1!F2526,{"successful"},0)),"-",MAX(Sheet6!L$1:L2525)+1)</f>
        <v>1281</v>
      </c>
      <c r="M2526" t="str">
        <f>IF(ISNA(MATCH(Sheet1!F2526,{"failed","canceled"},0)),"-",MAX(Sheet6!M$1:M2525)+1)</f>
        <v>-</v>
      </c>
    </row>
    <row r="2527" spans="1:13" ht="16" x14ac:dyDescent="0.2">
      <c r="A2527" s="18" t="str">
        <f>IFERROR(INDEX(Sheet1!F:F,MATCH(ROWS($1:2526),$L:$L,0)),"")</f>
        <v/>
      </c>
      <c r="B2527" s="15" t="str">
        <f>IFERROR(INDEX(Sheet1!L:L,MATCH(ROWS($1:2526),$L:$L,0)),"")</f>
        <v/>
      </c>
      <c r="D2527" s="18" t="str">
        <f>IFERROR(INDEX(Sheet1!F:F,MATCH(ROWS($1:2526),$M:$M,0)),"")</f>
        <v/>
      </c>
      <c r="E2527" t="str">
        <f>IFERROR(INDEX(Sheet1!L:L,MATCH(ROWS($1:2526),$M:$M,0)),"")</f>
        <v/>
      </c>
      <c r="L2527">
        <f>IF(ISNA(MATCH(Sheet1!F2527,{"successful"},0)),"-",MAX(Sheet6!L$1:L2526)+1)</f>
        <v>1282</v>
      </c>
      <c r="M2527" t="str">
        <f>IF(ISNA(MATCH(Sheet1!F2527,{"failed","canceled"},0)),"-",MAX(Sheet6!M$1:M2526)+1)</f>
        <v>-</v>
      </c>
    </row>
    <row r="2528" spans="1:13" ht="16" x14ac:dyDescent="0.2">
      <c r="A2528" s="18" t="str">
        <f>IFERROR(INDEX(Sheet1!F:F,MATCH(ROWS($1:2527),$L:$L,0)),"")</f>
        <v/>
      </c>
      <c r="B2528" s="15" t="str">
        <f>IFERROR(INDEX(Sheet1!L:L,MATCH(ROWS($1:2527),$L:$L,0)),"")</f>
        <v/>
      </c>
      <c r="D2528" s="18" t="str">
        <f>IFERROR(INDEX(Sheet1!F:F,MATCH(ROWS($1:2527),$M:$M,0)),"")</f>
        <v/>
      </c>
      <c r="E2528" t="str">
        <f>IFERROR(INDEX(Sheet1!L:L,MATCH(ROWS($1:2527),$M:$M,0)),"")</f>
        <v/>
      </c>
      <c r="L2528">
        <f>IF(ISNA(MATCH(Sheet1!F2528,{"successful"},0)),"-",MAX(Sheet6!L$1:L2527)+1)</f>
        <v>1283</v>
      </c>
      <c r="M2528" t="str">
        <f>IF(ISNA(MATCH(Sheet1!F2528,{"failed","canceled"},0)),"-",MAX(Sheet6!M$1:M2527)+1)</f>
        <v>-</v>
      </c>
    </row>
    <row r="2529" spans="1:13" ht="16" x14ac:dyDescent="0.2">
      <c r="A2529" s="18" t="str">
        <f>IFERROR(INDEX(Sheet1!F:F,MATCH(ROWS($1:2528),$L:$L,0)),"")</f>
        <v/>
      </c>
      <c r="B2529" s="15" t="str">
        <f>IFERROR(INDEX(Sheet1!L:L,MATCH(ROWS($1:2528),$L:$L,0)),"")</f>
        <v/>
      </c>
      <c r="D2529" s="18" t="str">
        <f>IFERROR(INDEX(Sheet1!F:F,MATCH(ROWS($1:2528),$M:$M,0)),"")</f>
        <v/>
      </c>
      <c r="E2529" t="str">
        <f>IFERROR(INDEX(Sheet1!L:L,MATCH(ROWS($1:2528),$M:$M,0)),"")</f>
        <v/>
      </c>
      <c r="L2529">
        <f>IF(ISNA(MATCH(Sheet1!F2529,{"successful"},0)),"-",MAX(Sheet6!L$1:L2528)+1)</f>
        <v>1284</v>
      </c>
      <c r="M2529" t="str">
        <f>IF(ISNA(MATCH(Sheet1!F2529,{"failed","canceled"},0)),"-",MAX(Sheet6!M$1:M2528)+1)</f>
        <v>-</v>
      </c>
    </row>
    <row r="2530" spans="1:13" ht="16" x14ac:dyDescent="0.2">
      <c r="A2530" s="18" t="str">
        <f>IFERROR(INDEX(Sheet1!F:F,MATCH(ROWS($1:2529),$L:$L,0)),"")</f>
        <v/>
      </c>
      <c r="B2530" s="15" t="str">
        <f>IFERROR(INDEX(Sheet1!L:L,MATCH(ROWS($1:2529),$L:$L,0)),"")</f>
        <v/>
      </c>
      <c r="D2530" s="18" t="str">
        <f>IFERROR(INDEX(Sheet1!F:F,MATCH(ROWS($1:2529),$M:$M,0)),"")</f>
        <v/>
      </c>
      <c r="E2530" t="str">
        <f>IFERROR(INDEX(Sheet1!L:L,MATCH(ROWS($1:2529),$M:$M,0)),"")</f>
        <v/>
      </c>
      <c r="L2530">
        <f>IF(ISNA(MATCH(Sheet1!F2530,{"successful"},0)),"-",MAX(Sheet6!L$1:L2529)+1)</f>
        <v>1285</v>
      </c>
      <c r="M2530" t="str">
        <f>IF(ISNA(MATCH(Sheet1!F2530,{"failed","canceled"},0)),"-",MAX(Sheet6!M$1:M2529)+1)</f>
        <v>-</v>
      </c>
    </row>
    <row r="2531" spans="1:13" ht="16" x14ac:dyDescent="0.2">
      <c r="A2531" s="18" t="str">
        <f>IFERROR(INDEX(Sheet1!F:F,MATCH(ROWS($1:2530),$L:$L,0)),"")</f>
        <v/>
      </c>
      <c r="B2531" s="15" t="str">
        <f>IFERROR(INDEX(Sheet1!L:L,MATCH(ROWS($1:2530),$L:$L,0)),"")</f>
        <v/>
      </c>
      <c r="D2531" s="18" t="str">
        <f>IFERROR(INDEX(Sheet1!F:F,MATCH(ROWS($1:2530),$M:$M,0)),"")</f>
        <v/>
      </c>
      <c r="E2531" t="str">
        <f>IFERROR(INDEX(Sheet1!L:L,MATCH(ROWS($1:2530),$M:$M,0)),"")</f>
        <v/>
      </c>
      <c r="L2531">
        <f>IF(ISNA(MATCH(Sheet1!F2531,{"successful"},0)),"-",MAX(Sheet6!L$1:L2530)+1)</f>
        <v>1286</v>
      </c>
      <c r="M2531" t="str">
        <f>IF(ISNA(MATCH(Sheet1!F2531,{"failed","canceled"},0)),"-",MAX(Sheet6!M$1:M2530)+1)</f>
        <v>-</v>
      </c>
    </row>
    <row r="2532" spans="1:13" ht="16" x14ac:dyDescent="0.2">
      <c r="A2532" s="18" t="str">
        <f>IFERROR(INDEX(Sheet1!F:F,MATCH(ROWS($1:2531),$L:$L,0)),"")</f>
        <v/>
      </c>
      <c r="B2532" s="15" t="str">
        <f>IFERROR(INDEX(Sheet1!L:L,MATCH(ROWS($1:2531),$L:$L,0)),"")</f>
        <v/>
      </c>
      <c r="D2532" s="18" t="str">
        <f>IFERROR(INDEX(Sheet1!F:F,MATCH(ROWS($1:2531),$M:$M,0)),"")</f>
        <v/>
      </c>
      <c r="E2532" t="str">
        <f>IFERROR(INDEX(Sheet1!L:L,MATCH(ROWS($1:2531),$M:$M,0)),"")</f>
        <v/>
      </c>
      <c r="L2532">
        <f>IF(ISNA(MATCH(Sheet1!F2532,{"successful"},0)),"-",MAX(Sheet6!L$1:L2531)+1)</f>
        <v>1287</v>
      </c>
      <c r="M2532" t="str">
        <f>IF(ISNA(MATCH(Sheet1!F2532,{"failed","canceled"},0)),"-",MAX(Sheet6!M$1:M2531)+1)</f>
        <v>-</v>
      </c>
    </row>
    <row r="2533" spans="1:13" ht="16" x14ac:dyDescent="0.2">
      <c r="A2533" s="18" t="str">
        <f>IFERROR(INDEX(Sheet1!F:F,MATCH(ROWS($1:2532),$L:$L,0)),"")</f>
        <v/>
      </c>
      <c r="B2533" s="15" t="str">
        <f>IFERROR(INDEX(Sheet1!L:L,MATCH(ROWS($1:2532),$L:$L,0)),"")</f>
        <v/>
      </c>
      <c r="D2533" s="18" t="str">
        <f>IFERROR(INDEX(Sheet1!F:F,MATCH(ROWS($1:2532),$M:$M,0)),"")</f>
        <v/>
      </c>
      <c r="E2533" t="str">
        <f>IFERROR(INDEX(Sheet1!L:L,MATCH(ROWS($1:2532),$M:$M,0)),"")</f>
        <v/>
      </c>
      <c r="L2533">
        <f>IF(ISNA(MATCH(Sheet1!F2533,{"successful"},0)),"-",MAX(Sheet6!L$1:L2532)+1)</f>
        <v>1288</v>
      </c>
      <c r="M2533" t="str">
        <f>IF(ISNA(MATCH(Sheet1!F2533,{"failed","canceled"},0)),"-",MAX(Sheet6!M$1:M2532)+1)</f>
        <v>-</v>
      </c>
    </row>
    <row r="2534" spans="1:13" ht="16" x14ac:dyDescent="0.2">
      <c r="A2534" s="18" t="str">
        <f>IFERROR(INDEX(Sheet1!F:F,MATCH(ROWS($1:2533),$L:$L,0)),"")</f>
        <v/>
      </c>
      <c r="B2534" s="15" t="str">
        <f>IFERROR(INDEX(Sheet1!L:L,MATCH(ROWS($1:2533),$L:$L,0)),"")</f>
        <v/>
      </c>
      <c r="D2534" s="18" t="str">
        <f>IFERROR(INDEX(Sheet1!F:F,MATCH(ROWS($1:2533),$M:$M,0)),"")</f>
        <v/>
      </c>
      <c r="E2534" t="str">
        <f>IFERROR(INDEX(Sheet1!L:L,MATCH(ROWS($1:2533),$M:$M,0)),"")</f>
        <v/>
      </c>
      <c r="L2534">
        <f>IF(ISNA(MATCH(Sheet1!F2534,{"successful"},0)),"-",MAX(Sheet6!L$1:L2533)+1)</f>
        <v>1289</v>
      </c>
      <c r="M2534" t="str">
        <f>IF(ISNA(MATCH(Sheet1!F2534,{"failed","canceled"},0)),"-",MAX(Sheet6!M$1:M2533)+1)</f>
        <v>-</v>
      </c>
    </row>
    <row r="2535" spans="1:13" ht="16" x14ac:dyDescent="0.2">
      <c r="A2535" s="18" t="str">
        <f>IFERROR(INDEX(Sheet1!F:F,MATCH(ROWS($1:2534),$L:$L,0)),"")</f>
        <v/>
      </c>
      <c r="B2535" s="15" t="str">
        <f>IFERROR(INDEX(Sheet1!L:L,MATCH(ROWS($1:2534),$L:$L,0)),"")</f>
        <v/>
      </c>
      <c r="D2535" s="18" t="str">
        <f>IFERROR(INDEX(Sheet1!F:F,MATCH(ROWS($1:2534),$M:$M,0)),"")</f>
        <v/>
      </c>
      <c r="E2535" t="str">
        <f>IFERROR(INDEX(Sheet1!L:L,MATCH(ROWS($1:2534),$M:$M,0)),"")</f>
        <v/>
      </c>
      <c r="L2535">
        <f>IF(ISNA(MATCH(Sheet1!F2535,{"successful"},0)),"-",MAX(Sheet6!L$1:L2534)+1)</f>
        <v>1290</v>
      </c>
      <c r="M2535" t="str">
        <f>IF(ISNA(MATCH(Sheet1!F2535,{"failed","canceled"},0)),"-",MAX(Sheet6!M$1:M2534)+1)</f>
        <v>-</v>
      </c>
    </row>
    <row r="2536" spans="1:13" ht="16" x14ac:dyDescent="0.2">
      <c r="A2536" s="18" t="str">
        <f>IFERROR(INDEX(Sheet1!F:F,MATCH(ROWS($1:2535),$L:$L,0)),"")</f>
        <v/>
      </c>
      <c r="B2536" s="15" t="str">
        <f>IFERROR(INDEX(Sheet1!L:L,MATCH(ROWS($1:2535),$L:$L,0)),"")</f>
        <v/>
      </c>
      <c r="D2536" s="18" t="str">
        <f>IFERROR(INDEX(Sheet1!F:F,MATCH(ROWS($1:2535),$M:$M,0)),"")</f>
        <v/>
      </c>
      <c r="E2536" t="str">
        <f>IFERROR(INDEX(Sheet1!L:L,MATCH(ROWS($1:2535),$M:$M,0)),"")</f>
        <v/>
      </c>
      <c r="L2536">
        <f>IF(ISNA(MATCH(Sheet1!F2536,{"successful"},0)),"-",MAX(Sheet6!L$1:L2535)+1)</f>
        <v>1291</v>
      </c>
      <c r="M2536" t="str">
        <f>IF(ISNA(MATCH(Sheet1!F2536,{"failed","canceled"},0)),"-",MAX(Sheet6!M$1:M2535)+1)</f>
        <v>-</v>
      </c>
    </row>
    <row r="2537" spans="1:13" ht="16" x14ac:dyDescent="0.2">
      <c r="A2537" s="18" t="str">
        <f>IFERROR(INDEX(Sheet1!F:F,MATCH(ROWS($1:2536),$L:$L,0)),"")</f>
        <v/>
      </c>
      <c r="B2537" s="15" t="str">
        <f>IFERROR(INDEX(Sheet1!L:L,MATCH(ROWS($1:2536),$L:$L,0)),"")</f>
        <v/>
      </c>
      <c r="D2537" s="18" t="str">
        <f>IFERROR(INDEX(Sheet1!F:F,MATCH(ROWS($1:2536),$M:$M,0)),"")</f>
        <v/>
      </c>
      <c r="E2537" t="str">
        <f>IFERROR(INDEX(Sheet1!L:L,MATCH(ROWS($1:2536),$M:$M,0)),"")</f>
        <v/>
      </c>
      <c r="L2537">
        <f>IF(ISNA(MATCH(Sheet1!F2537,{"successful"},0)),"-",MAX(Sheet6!L$1:L2536)+1)</f>
        <v>1292</v>
      </c>
      <c r="M2537" t="str">
        <f>IF(ISNA(MATCH(Sheet1!F2537,{"failed","canceled"},0)),"-",MAX(Sheet6!M$1:M2536)+1)</f>
        <v>-</v>
      </c>
    </row>
    <row r="2538" spans="1:13" ht="16" x14ac:dyDescent="0.2">
      <c r="A2538" s="18" t="str">
        <f>IFERROR(INDEX(Sheet1!F:F,MATCH(ROWS($1:2537),$L:$L,0)),"")</f>
        <v/>
      </c>
      <c r="B2538" s="15" t="str">
        <f>IFERROR(INDEX(Sheet1!L:L,MATCH(ROWS($1:2537),$L:$L,0)),"")</f>
        <v/>
      </c>
      <c r="D2538" s="18" t="str">
        <f>IFERROR(INDEX(Sheet1!F:F,MATCH(ROWS($1:2537),$M:$M,0)),"")</f>
        <v/>
      </c>
      <c r="E2538" t="str">
        <f>IFERROR(INDEX(Sheet1!L:L,MATCH(ROWS($1:2537),$M:$M,0)),"")</f>
        <v/>
      </c>
      <c r="L2538">
        <f>IF(ISNA(MATCH(Sheet1!F2538,{"successful"},0)),"-",MAX(Sheet6!L$1:L2537)+1)</f>
        <v>1293</v>
      </c>
      <c r="M2538" t="str">
        <f>IF(ISNA(MATCH(Sheet1!F2538,{"failed","canceled"},0)),"-",MAX(Sheet6!M$1:M2537)+1)</f>
        <v>-</v>
      </c>
    </row>
    <row r="2539" spans="1:13" ht="16" x14ac:dyDescent="0.2">
      <c r="A2539" s="18" t="str">
        <f>IFERROR(INDEX(Sheet1!F:F,MATCH(ROWS($1:2538),$L:$L,0)),"")</f>
        <v/>
      </c>
      <c r="B2539" s="15" t="str">
        <f>IFERROR(INDEX(Sheet1!L:L,MATCH(ROWS($1:2538),$L:$L,0)),"")</f>
        <v/>
      </c>
      <c r="D2539" s="18" t="str">
        <f>IFERROR(INDEX(Sheet1!F:F,MATCH(ROWS($1:2538),$M:$M,0)),"")</f>
        <v/>
      </c>
      <c r="E2539" t="str">
        <f>IFERROR(INDEX(Sheet1!L:L,MATCH(ROWS($1:2538),$M:$M,0)),"")</f>
        <v/>
      </c>
      <c r="L2539">
        <f>IF(ISNA(MATCH(Sheet1!F2539,{"successful"},0)),"-",MAX(Sheet6!L$1:L2538)+1)</f>
        <v>1294</v>
      </c>
      <c r="M2539" t="str">
        <f>IF(ISNA(MATCH(Sheet1!F2539,{"failed","canceled"},0)),"-",MAX(Sheet6!M$1:M2538)+1)</f>
        <v>-</v>
      </c>
    </row>
    <row r="2540" spans="1:13" ht="16" x14ac:dyDescent="0.2">
      <c r="A2540" s="18" t="str">
        <f>IFERROR(INDEX(Sheet1!F:F,MATCH(ROWS($1:2539),$L:$L,0)),"")</f>
        <v/>
      </c>
      <c r="B2540" s="15" t="str">
        <f>IFERROR(INDEX(Sheet1!L:L,MATCH(ROWS($1:2539),$L:$L,0)),"")</f>
        <v/>
      </c>
      <c r="D2540" s="18" t="str">
        <f>IFERROR(INDEX(Sheet1!F:F,MATCH(ROWS($1:2539),$M:$M,0)),"")</f>
        <v/>
      </c>
      <c r="E2540" t="str">
        <f>IFERROR(INDEX(Sheet1!L:L,MATCH(ROWS($1:2539),$M:$M,0)),"")</f>
        <v/>
      </c>
      <c r="L2540">
        <f>IF(ISNA(MATCH(Sheet1!F2540,{"successful"},0)),"-",MAX(Sheet6!L$1:L2539)+1)</f>
        <v>1295</v>
      </c>
      <c r="M2540" t="str">
        <f>IF(ISNA(MATCH(Sheet1!F2540,{"failed","canceled"},0)),"-",MAX(Sheet6!M$1:M2539)+1)</f>
        <v>-</v>
      </c>
    </row>
    <row r="2541" spans="1:13" ht="16" x14ac:dyDescent="0.2">
      <c r="A2541" s="18" t="str">
        <f>IFERROR(INDEX(Sheet1!F:F,MATCH(ROWS($1:2540),$L:$L,0)),"")</f>
        <v/>
      </c>
      <c r="B2541" s="15" t="str">
        <f>IFERROR(INDEX(Sheet1!L:L,MATCH(ROWS($1:2540),$L:$L,0)),"")</f>
        <v/>
      </c>
      <c r="D2541" s="18" t="str">
        <f>IFERROR(INDEX(Sheet1!F:F,MATCH(ROWS($1:2540),$M:$M,0)),"")</f>
        <v/>
      </c>
      <c r="E2541" t="str">
        <f>IFERROR(INDEX(Sheet1!L:L,MATCH(ROWS($1:2540),$M:$M,0)),"")</f>
        <v/>
      </c>
      <c r="L2541">
        <f>IF(ISNA(MATCH(Sheet1!F2541,{"successful"},0)),"-",MAX(Sheet6!L$1:L2540)+1)</f>
        <v>1296</v>
      </c>
      <c r="M2541" t="str">
        <f>IF(ISNA(MATCH(Sheet1!F2541,{"failed","canceled"},0)),"-",MAX(Sheet6!M$1:M2540)+1)</f>
        <v>-</v>
      </c>
    </row>
    <row r="2542" spans="1:13" ht="16" x14ac:dyDescent="0.2">
      <c r="A2542" s="18" t="str">
        <f>IFERROR(INDEX(Sheet1!F:F,MATCH(ROWS($1:2541),$L:$L,0)),"")</f>
        <v/>
      </c>
      <c r="B2542" s="15" t="str">
        <f>IFERROR(INDEX(Sheet1!L:L,MATCH(ROWS($1:2541),$L:$L,0)),"")</f>
        <v/>
      </c>
      <c r="D2542" s="18" t="str">
        <f>IFERROR(INDEX(Sheet1!F:F,MATCH(ROWS($1:2541),$M:$M,0)),"")</f>
        <v/>
      </c>
      <c r="E2542" t="str">
        <f>IFERROR(INDEX(Sheet1!L:L,MATCH(ROWS($1:2541),$M:$M,0)),"")</f>
        <v/>
      </c>
      <c r="L2542">
        <f>IF(ISNA(MATCH(Sheet1!F2542,{"successful"},0)),"-",MAX(Sheet6!L$1:L2541)+1)</f>
        <v>1297</v>
      </c>
      <c r="M2542" t="str">
        <f>IF(ISNA(MATCH(Sheet1!F2542,{"failed","canceled"},0)),"-",MAX(Sheet6!M$1:M2541)+1)</f>
        <v>-</v>
      </c>
    </row>
    <row r="2543" spans="1:13" ht="16" x14ac:dyDescent="0.2">
      <c r="A2543" s="18" t="str">
        <f>IFERROR(INDEX(Sheet1!F:F,MATCH(ROWS($1:2542),$L:$L,0)),"")</f>
        <v/>
      </c>
      <c r="B2543" s="15" t="str">
        <f>IFERROR(INDEX(Sheet1!L:L,MATCH(ROWS($1:2542),$L:$L,0)),"")</f>
        <v/>
      </c>
      <c r="D2543" s="18" t="str">
        <f>IFERROR(INDEX(Sheet1!F:F,MATCH(ROWS($1:2542),$M:$M,0)),"")</f>
        <v/>
      </c>
      <c r="E2543" t="str">
        <f>IFERROR(INDEX(Sheet1!L:L,MATCH(ROWS($1:2542),$M:$M,0)),"")</f>
        <v/>
      </c>
      <c r="L2543">
        <f>IF(ISNA(MATCH(Sheet1!F2543,{"successful"},0)),"-",MAX(Sheet6!L$1:L2542)+1)</f>
        <v>1298</v>
      </c>
      <c r="M2543" t="str">
        <f>IF(ISNA(MATCH(Sheet1!F2543,{"failed","canceled"},0)),"-",MAX(Sheet6!M$1:M2542)+1)</f>
        <v>-</v>
      </c>
    </row>
    <row r="2544" spans="1:13" ht="16" x14ac:dyDescent="0.2">
      <c r="A2544" s="18" t="str">
        <f>IFERROR(INDEX(Sheet1!F:F,MATCH(ROWS($1:2543),$L:$L,0)),"")</f>
        <v/>
      </c>
      <c r="B2544" s="15" t="str">
        <f>IFERROR(INDEX(Sheet1!L:L,MATCH(ROWS($1:2543),$L:$L,0)),"")</f>
        <v/>
      </c>
      <c r="D2544" s="18" t="str">
        <f>IFERROR(INDEX(Sheet1!F:F,MATCH(ROWS($1:2543),$M:$M,0)),"")</f>
        <v/>
      </c>
      <c r="E2544" t="str">
        <f>IFERROR(INDEX(Sheet1!L:L,MATCH(ROWS($1:2543),$M:$M,0)),"")</f>
        <v/>
      </c>
      <c r="L2544">
        <f>IF(ISNA(MATCH(Sheet1!F2544,{"successful"},0)),"-",MAX(Sheet6!L$1:L2543)+1)</f>
        <v>1299</v>
      </c>
      <c r="M2544" t="str">
        <f>IF(ISNA(MATCH(Sheet1!F2544,{"failed","canceled"},0)),"-",MAX(Sheet6!M$1:M2543)+1)</f>
        <v>-</v>
      </c>
    </row>
    <row r="2545" spans="1:13" ht="16" x14ac:dyDescent="0.2">
      <c r="A2545" s="18" t="str">
        <f>IFERROR(INDEX(Sheet1!F:F,MATCH(ROWS($1:2544),$L:$L,0)),"")</f>
        <v/>
      </c>
      <c r="B2545" s="15" t="str">
        <f>IFERROR(INDEX(Sheet1!L:L,MATCH(ROWS($1:2544),$L:$L,0)),"")</f>
        <v/>
      </c>
      <c r="D2545" s="18" t="str">
        <f>IFERROR(INDEX(Sheet1!F:F,MATCH(ROWS($1:2544),$M:$M,0)),"")</f>
        <v/>
      </c>
      <c r="E2545" t="str">
        <f>IFERROR(INDEX(Sheet1!L:L,MATCH(ROWS($1:2544),$M:$M,0)),"")</f>
        <v/>
      </c>
      <c r="L2545">
        <f>IF(ISNA(MATCH(Sheet1!F2545,{"successful"},0)),"-",MAX(Sheet6!L$1:L2544)+1)</f>
        <v>1300</v>
      </c>
      <c r="M2545" t="str">
        <f>IF(ISNA(MATCH(Sheet1!F2545,{"failed","canceled"},0)),"-",MAX(Sheet6!M$1:M2544)+1)</f>
        <v>-</v>
      </c>
    </row>
    <row r="2546" spans="1:13" ht="16" x14ac:dyDescent="0.2">
      <c r="A2546" s="18" t="str">
        <f>IFERROR(INDEX(Sheet1!F:F,MATCH(ROWS($1:2545),$L:$L,0)),"")</f>
        <v/>
      </c>
      <c r="B2546" s="15" t="str">
        <f>IFERROR(INDEX(Sheet1!L:L,MATCH(ROWS($1:2545),$L:$L,0)),"")</f>
        <v/>
      </c>
      <c r="D2546" s="18" t="str">
        <f>IFERROR(INDEX(Sheet1!F:F,MATCH(ROWS($1:2545),$M:$M,0)),"")</f>
        <v/>
      </c>
      <c r="E2546" t="str">
        <f>IFERROR(INDEX(Sheet1!L:L,MATCH(ROWS($1:2545),$M:$M,0)),"")</f>
        <v/>
      </c>
      <c r="L2546">
        <f>IF(ISNA(MATCH(Sheet1!F2546,{"successful"},0)),"-",MAX(Sheet6!L$1:L2545)+1)</f>
        <v>1301</v>
      </c>
      <c r="M2546" t="str">
        <f>IF(ISNA(MATCH(Sheet1!F2546,{"failed","canceled"},0)),"-",MAX(Sheet6!M$1:M2545)+1)</f>
        <v>-</v>
      </c>
    </row>
    <row r="2547" spans="1:13" ht="16" x14ac:dyDescent="0.2">
      <c r="A2547" s="18" t="str">
        <f>IFERROR(INDEX(Sheet1!F:F,MATCH(ROWS($1:2546),$L:$L,0)),"")</f>
        <v/>
      </c>
      <c r="B2547" s="15" t="str">
        <f>IFERROR(INDEX(Sheet1!L:L,MATCH(ROWS($1:2546),$L:$L,0)),"")</f>
        <v/>
      </c>
      <c r="D2547" s="18" t="str">
        <f>IFERROR(INDEX(Sheet1!F:F,MATCH(ROWS($1:2546),$M:$M,0)),"")</f>
        <v/>
      </c>
      <c r="E2547" t="str">
        <f>IFERROR(INDEX(Sheet1!L:L,MATCH(ROWS($1:2546),$M:$M,0)),"")</f>
        <v/>
      </c>
      <c r="L2547">
        <f>IF(ISNA(MATCH(Sheet1!F2547,{"successful"},0)),"-",MAX(Sheet6!L$1:L2546)+1)</f>
        <v>1302</v>
      </c>
      <c r="M2547" t="str">
        <f>IF(ISNA(MATCH(Sheet1!F2547,{"failed","canceled"},0)),"-",MAX(Sheet6!M$1:M2546)+1)</f>
        <v>-</v>
      </c>
    </row>
    <row r="2548" spans="1:13" ht="16" x14ac:dyDescent="0.2">
      <c r="A2548" s="18" t="str">
        <f>IFERROR(INDEX(Sheet1!F:F,MATCH(ROWS($1:2547),$L:$L,0)),"")</f>
        <v/>
      </c>
      <c r="B2548" s="15" t="str">
        <f>IFERROR(INDEX(Sheet1!L:L,MATCH(ROWS($1:2547),$L:$L,0)),"")</f>
        <v/>
      </c>
      <c r="D2548" s="18" t="str">
        <f>IFERROR(INDEX(Sheet1!F:F,MATCH(ROWS($1:2547),$M:$M,0)),"")</f>
        <v/>
      </c>
      <c r="E2548" t="str">
        <f>IFERROR(INDEX(Sheet1!L:L,MATCH(ROWS($1:2547),$M:$M,0)),"")</f>
        <v/>
      </c>
      <c r="L2548">
        <f>IF(ISNA(MATCH(Sheet1!F2548,{"successful"},0)),"-",MAX(Sheet6!L$1:L2547)+1)</f>
        <v>1303</v>
      </c>
      <c r="M2548" t="str">
        <f>IF(ISNA(MATCH(Sheet1!F2548,{"failed","canceled"},0)),"-",MAX(Sheet6!M$1:M2547)+1)</f>
        <v>-</v>
      </c>
    </row>
    <row r="2549" spans="1:13" ht="16" x14ac:dyDescent="0.2">
      <c r="A2549" s="18" t="str">
        <f>IFERROR(INDEX(Sheet1!F:F,MATCH(ROWS($1:2548),$L:$L,0)),"")</f>
        <v/>
      </c>
      <c r="B2549" s="15" t="str">
        <f>IFERROR(INDEX(Sheet1!L:L,MATCH(ROWS($1:2548),$L:$L,0)),"")</f>
        <v/>
      </c>
      <c r="D2549" s="18" t="str">
        <f>IFERROR(INDEX(Sheet1!F:F,MATCH(ROWS($1:2548),$M:$M,0)),"")</f>
        <v/>
      </c>
      <c r="E2549" t="str">
        <f>IFERROR(INDEX(Sheet1!L:L,MATCH(ROWS($1:2548),$M:$M,0)),"")</f>
        <v/>
      </c>
      <c r="L2549">
        <f>IF(ISNA(MATCH(Sheet1!F2549,{"successful"},0)),"-",MAX(Sheet6!L$1:L2548)+1)</f>
        <v>1304</v>
      </c>
      <c r="M2549" t="str">
        <f>IF(ISNA(MATCH(Sheet1!F2549,{"failed","canceled"},0)),"-",MAX(Sheet6!M$1:M2548)+1)</f>
        <v>-</v>
      </c>
    </row>
    <row r="2550" spans="1:13" ht="16" x14ac:dyDescent="0.2">
      <c r="A2550" s="18" t="str">
        <f>IFERROR(INDEX(Sheet1!F:F,MATCH(ROWS($1:2549),$L:$L,0)),"")</f>
        <v/>
      </c>
      <c r="B2550" s="15" t="str">
        <f>IFERROR(INDEX(Sheet1!L:L,MATCH(ROWS($1:2549),$L:$L,0)),"")</f>
        <v/>
      </c>
      <c r="D2550" s="18" t="str">
        <f>IFERROR(INDEX(Sheet1!F:F,MATCH(ROWS($1:2549),$M:$M,0)),"")</f>
        <v/>
      </c>
      <c r="E2550" t="str">
        <f>IFERROR(INDEX(Sheet1!L:L,MATCH(ROWS($1:2549),$M:$M,0)),"")</f>
        <v/>
      </c>
      <c r="L2550">
        <f>IF(ISNA(MATCH(Sheet1!F2550,{"successful"},0)),"-",MAX(Sheet6!L$1:L2549)+1)</f>
        <v>1305</v>
      </c>
      <c r="M2550" t="str">
        <f>IF(ISNA(MATCH(Sheet1!F2550,{"failed","canceled"},0)),"-",MAX(Sheet6!M$1:M2549)+1)</f>
        <v>-</v>
      </c>
    </row>
    <row r="2551" spans="1:13" ht="16" x14ac:dyDescent="0.2">
      <c r="A2551" s="18" t="str">
        <f>IFERROR(INDEX(Sheet1!F:F,MATCH(ROWS($1:2550),$L:$L,0)),"")</f>
        <v/>
      </c>
      <c r="B2551" s="15" t="str">
        <f>IFERROR(INDEX(Sheet1!L:L,MATCH(ROWS($1:2550),$L:$L,0)),"")</f>
        <v/>
      </c>
      <c r="D2551" s="18" t="str">
        <f>IFERROR(INDEX(Sheet1!F:F,MATCH(ROWS($1:2550),$M:$M,0)),"")</f>
        <v/>
      </c>
      <c r="E2551" t="str">
        <f>IFERROR(INDEX(Sheet1!L:L,MATCH(ROWS($1:2550),$M:$M,0)),"")</f>
        <v/>
      </c>
      <c r="L2551">
        <f>IF(ISNA(MATCH(Sheet1!F2551,{"successful"},0)),"-",MAX(Sheet6!L$1:L2550)+1)</f>
        <v>1306</v>
      </c>
      <c r="M2551" t="str">
        <f>IF(ISNA(MATCH(Sheet1!F2551,{"failed","canceled"},0)),"-",MAX(Sheet6!M$1:M2550)+1)</f>
        <v>-</v>
      </c>
    </row>
    <row r="2552" spans="1:13" ht="16" x14ac:dyDescent="0.2">
      <c r="A2552" s="18" t="str">
        <f>IFERROR(INDEX(Sheet1!F:F,MATCH(ROWS($1:2551),$L:$L,0)),"")</f>
        <v/>
      </c>
      <c r="B2552" s="15" t="str">
        <f>IFERROR(INDEX(Sheet1!L:L,MATCH(ROWS($1:2551),$L:$L,0)),"")</f>
        <v/>
      </c>
      <c r="D2552" s="18" t="str">
        <f>IFERROR(INDEX(Sheet1!F:F,MATCH(ROWS($1:2551),$M:$M,0)),"")</f>
        <v/>
      </c>
      <c r="E2552" t="str">
        <f>IFERROR(INDEX(Sheet1!L:L,MATCH(ROWS($1:2551),$M:$M,0)),"")</f>
        <v/>
      </c>
      <c r="L2552">
        <f>IF(ISNA(MATCH(Sheet1!F2552,{"successful"},0)),"-",MAX(Sheet6!L$1:L2551)+1)</f>
        <v>1307</v>
      </c>
      <c r="M2552" t="str">
        <f>IF(ISNA(MATCH(Sheet1!F2552,{"failed","canceled"},0)),"-",MAX(Sheet6!M$1:M2551)+1)</f>
        <v>-</v>
      </c>
    </row>
    <row r="2553" spans="1:13" ht="16" x14ac:dyDescent="0.2">
      <c r="A2553" s="18" t="str">
        <f>IFERROR(INDEX(Sheet1!F:F,MATCH(ROWS($1:2552),$L:$L,0)),"")</f>
        <v/>
      </c>
      <c r="B2553" s="15" t="str">
        <f>IFERROR(INDEX(Sheet1!L:L,MATCH(ROWS($1:2552),$L:$L,0)),"")</f>
        <v/>
      </c>
      <c r="D2553" s="18" t="str">
        <f>IFERROR(INDEX(Sheet1!F:F,MATCH(ROWS($1:2552),$M:$M,0)),"")</f>
        <v/>
      </c>
      <c r="E2553" t="str">
        <f>IFERROR(INDEX(Sheet1!L:L,MATCH(ROWS($1:2552),$M:$M,0)),"")</f>
        <v/>
      </c>
      <c r="L2553">
        <f>IF(ISNA(MATCH(Sheet1!F2553,{"successful"},0)),"-",MAX(Sheet6!L$1:L2552)+1)</f>
        <v>1308</v>
      </c>
      <c r="M2553" t="str">
        <f>IF(ISNA(MATCH(Sheet1!F2553,{"failed","canceled"},0)),"-",MAX(Sheet6!M$1:M2552)+1)</f>
        <v>-</v>
      </c>
    </row>
    <row r="2554" spans="1:13" ht="16" x14ac:dyDescent="0.2">
      <c r="A2554" s="18" t="str">
        <f>IFERROR(INDEX(Sheet1!F:F,MATCH(ROWS($1:2553),$L:$L,0)),"")</f>
        <v/>
      </c>
      <c r="B2554" s="15" t="str">
        <f>IFERROR(INDEX(Sheet1!L:L,MATCH(ROWS($1:2553),$L:$L,0)),"")</f>
        <v/>
      </c>
      <c r="D2554" s="18" t="str">
        <f>IFERROR(INDEX(Sheet1!F:F,MATCH(ROWS($1:2553),$M:$M,0)),"")</f>
        <v/>
      </c>
      <c r="E2554" t="str">
        <f>IFERROR(INDEX(Sheet1!L:L,MATCH(ROWS($1:2553),$M:$M,0)),"")</f>
        <v/>
      </c>
      <c r="L2554">
        <f>IF(ISNA(MATCH(Sheet1!F2554,{"successful"},0)),"-",MAX(Sheet6!L$1:L2553)+1)</f>
        <v>1309</v>
      </c>
      <c r="M2554" t="str">
        <f>IF(ISNA(MATCH(Sheet1!F2554,{"failed","canceled"},0)),"-",MAX(Sheet6!M$1:M2553)+1)</f>
        <v>-</v>
      </c>
    </row>
    <row r="2555" spans="1:13" ht="16" x14ac:dyDescent="0.2">
      <c r="A2555" s="18" t="str">
        <f>IFERROR(INDEX(Sheet1!F:F,MATCH(ROWS($1:2554),$L:$L,0)),"")</f>
        <v/>
      </c>
      <c r="B2555" s="15" t="str">
        <f>IFERROR(INDEX(Sheet1!L:L,MATCH(ROWS($1:2554),$L:$L,0)),"")</f>
        <v/>
      </c>
      <c r="D2555" s="18" t="str">
        <f>IFERROR(INDEX(Sheet1!F:F,MATCH(ROWS($1:2554),$M:$M,0)),"")</f>
        <v/>
      </c>
      <c r="E2555" t="str">
        <f>IFERROR(INDEX(Sheet1!L:L,MATCH(ROWS($1:2554),$M:$M,0)),"")</f>
        <v/>
      </c>
      <c r="L2555">
        <f>IF(ISNA(MATCH(Sheet1!F2555,{"successful"},0)),"-",MAX(Sheet6!L$1:L2554)+1)</f>
        <v>1310</v>
      </c>
      <c r="M2555" t="str">
        <f>IF(ISNA(MATCH(Sheet1!F2555,{"failed","canceled"},0)),"-",MAX(Sheet6!M$1:M2554)+1)</f>
        <v>-</v>
      </c>
    </row>
    <row r="2556" spans="1:13" ht="16" x14ac:dyDescent="0.2">
      <c r="A2556" s="18" t="str">
        <f>IFERROR(INDEX(Sheet1!F:F,MATCH(ROWS($1:2555),$L:$L,0)),"")</f>
        <v/>
      </c>
      <c r="B2556" s="15" t="str">
        <f>IFERROR(INDEX(Sheet1!L:L,MATCH(ROWS($1:2555),$L:$L,0)),"")</f>
        <v/>
      </c>
      <c r="D2556" s="18" t="str">
        <f>IFERROR(INDEX(Sheet1!F:F,MATCH(ROWS($1:2555),$M:$M,0)),"")</f>
        <v/>
      </c>
      <c r="E2556" t="str">
        <f>IFERROR(INDEX(Sheet1!L:L,MATCH(ROWS($1:2555),$M:$M,0)),"")</f>
        <v/>
      </c>
      <c r="L2556">
        <f>IF(ISNA(MATCH(Sheet1!F2556,{"successful"},0)),"-",MAX(Sheet6!L$1:L2555)+1)</f>
        <v>1311</v>
      </c>
      <c r="M2556" t="str">
        <f>IF(ISNA(MATCH(Sheet1!F2556,{"failed","canceled"},0)),"-",MAX(Sheet6!M$1:M2555)+1)</f>
        <v>-</v>
      </c>
    </row>
    <row r="2557" spans="1:13" ht="16" x14ac:dyDescent="0.2">
      <c r="A2557" s="18" t="str">
        <f>IFERROR(INDEX(Sheet1!F:F,MATCH(ROWS($1:2556),$L:$L,0)),"")</f>
        <v/>
      </c>
      <c r="B2557" s="15" t="str">
        <f>IFERROR(INDEX(Sheet1!L:L,MATCH(ROWS($1:2556),$L:$L,0)),"")</f>
        <v/>
      </c>
      <c r="D2557" s="18" t="str">
        <f>IFERROR(INDEX(Sheet1!F:F,MATCH(ROWS($1:2556),$M:$M,0)),"")</f>
        <v/>
      </c>
      <c r="E2557" t="str">
        <f>IFERROR(INDEX(Sheet1!L:L,MATCH(ROWS($1:2556),$M:$M,0)),"")</f>
        <v/>
      </c>
      <c r="L2557">
        <f>IF(ISNA(MATCH(Sheet1!F2557,{"successful"},0)),"-",MAX(Sheet6!L$1:L2556)+1)</f>
        <v>1312</v>
      </c>
      <c r="M2557" t="str">
        <f>IF(ISNA(MATCH(Sheet1!F2557,{"failed","canceled"},0)),"-",MAX(Sheet6!M$1:M2556)+1)</f>
        <v>-</v>
      </c>
    </row>
    <row r="2558" spans="1:13" ht="16" x14ac:dyDescent="0.2">
      <c r="A2558" s="18" t="str">
        <f>IFERROR(INDEX(Sheet1!F:F,MATCH(ROWS($1:2557),$L:$L,0)),"")</f>
        <v/>
      </c>
      <c r="B2558" s="15" t="str">
        <f>IFERROR(INDEX(Sheet1!L:L,MATCH(ROWS($1:2557),$L:$L,0)),"")</f>
        <v/>
      </c>
      <c r="D2558" s="18" t="str">
        <f>IFERROR(INDEX(Sheet1!F:F,MATCH(ROWS($1:2557),$M:$M,0)),"")</f>
        <v/>
      </c>
      <c r="E2558" t="str">
        <f>IFERROR(INDEX(Sheet1!L:L,MATCH(ROWS($1:2557),$M:$M,0)),"")</f>
        <v/>
      </c>
      <c r="L2558">
        <f>IF(ISNA(MATCH(Sheet1!F2558,{"successful"},0)),"-",MAX(Sheet6!L$1:L2557)+1)</f>
        <v>1313</v>
      </c>
      <c r="M2558" t="str">
        <f>IF(ISNA(MATCH(Sheet1!F2558,{"failed","canceled"},0)),"-",MAX(Sheet6!M$1:M2557)+1)</f>
        <v>-</v>
      </c>
    </row>
    <row r="2559" spans="1:13" ht="16" x14ac:dyDescent="0.2">
      <c r="A2559" s="18" t="str">
        <f>IFERROR(INDEX(Sheet1!F:F,MATCH(ROWS($1:2558),$L:$L,0)),"")</f>
        <v/>
      </c>
      <c r="B2559" s="15" t="str">
        <f>IFERROR(INDEX(Sheet1!L:L,MATCH(ROWS($1:2558),$L:$L,0)),"")</f>
        <v/>
      </c>
      <c r="D2559" s="18" t="str">
        <f>IFERROR(INDEX(Sheet1!F:F,MATCH(ROWS($1:2558),$M:$M,0)),"")</f>
        <v/>
      </c>
      <c r="E2559" t="str">
        <f>IFERROR(INDEX(Sheet1!L:L,MATCH(ROWS($1:2558),$M:$M,0)),"")</f>
        <v/>
      </c>
      <c r="L2559">
        <f>IF(ISNA(MATCH(Sheet1!F2559,{"successful"},0)),"-",MAX(Sheet6!L$1:L2558)+1)</f>
        <v>1314</v>
      </c>
      <c r="M2559" t="str">
        <f>IF(ISNA(MATCH(Sheet1!F2559,{"failed","canceled"},0)),"-",MAX(Sheet6!M$1:M2558)+1)</f>
        <v>-</v>
      </c>
    </row>
    <row r="2560" spans="1:13" ht="16" x14ac:dyDescent="0.2">
      <c r="A2560" s="18" t="str">
        <f>IFERROR(INDEX(Sheet1!F:F,MATCH(ROWS($1:2559),$L:$L,0)),"")</f>
        <v/>
      </c>
      <c r="B2560" s="15" t="str">
        <f>IFERROR(INDEX(Sheet1!L:L,MATCH(ROWS($1:2559),$L:$L,0)),"")</f>
        <v/>
      </c>
      <c r="D2560" s="18" t="str">
        <f>IFERROR(INDEX(Sheet1!F:F,MATCH(ROWS($1:2559),$M:$M,0)),"")</f>
        <v/>
      </c>
      <c r="E2560" t="str">
        <f>IFERROR(INDEX(Sheet1!L:L,MATCH(ROWS($1:2559),$M:$M,0)),"")</f>
        <v/>
      </c>
      <c r="L2560">
        <f>IF(ISNA(MATCH(Sheet1!F2560,{"successful"},0)),"-",MAX(Sheet6!L$1:L2559)+1)</f>
        <v>1315</v>
      </c>
      <c r="M2560" t="str">
        <f>IF(ISNA(MATCH(Sheet1!F2560,{"failed","canceled"},0)),"-",MAX(Sheet6!M$1:M2559)+1)</f>
        <v>-</v>
      </c>
    </row>
    <row r="2561" spans="1:13" ht="16" x14ac:dyDescent="0.2">
      <c r="A2561" s="18" t="str">
        <f>IFERROR(INDEX(Sheet1!F:F,MATCH(ROWS($1:2560),$L:$L,0)),"")</f>
        <v/>
      </c>
      <c r="B2561" s="15" t="str">
        <f>IFERROR(INDEX(Sheet1!L:L,MATCH(ROWS($1:2560),$L:$L,0)),"")</f>
        <v/>
      </c>
      <c r="D2561" s="18" t="str">
        <f>IFERROR(INDEX(Sheet1!F:F,MATCH(ROWS($1:2560),$M:$M,0)),"")</f>
        <v/>
      </c>
      <c r="E2561" t="str">
        <f>IFERROR(INDEX(Sheet1!L:L,MATCH(ROWS($1:2560),$M:$M,0)),"")</f>
        <v/>
      </c>
      <c r="L2561">
        <f>IF(ISNA(MATCH(Sheet1!F2561,{"successful"},0)),"-",MAX(Sheet6!L$1:L2560)+1)</f>
        <v>1316</v>
      </c>
      <c r="M2561" t="str">
        <f>IF(ISNA(MATCH(Sheet1!F2561,{"failed","canceled"},0)),"-",MAX(Sheet6!M$1:M2560)+1)</f>
        <v>-</v>
      </c>
    </row>
    <row r="2562" spans="1:13" ht="16" x14ac:dyDescent="0.2">
      <c r="A2562" s="18" t="str">
        <f>IFERROR(INDEX(Sheet1!F:F,MATCH(ROWS($1:2561),$L:$L,0)),"")</f>
        <v/>
      </c>
      <c r="B2562" s="15" t="str">
        <f>IFERROR(INDEX(Sheet1!L:L,MATCH(ROWS($1:2561),$L:$L,0)),"")</f>
        <v/>
      </c>
      <c r="D2562" s="18" t="str">
        <f>IFERROR(INDEX(Sheet1!F:F,MATCH(ROWS($1:2561),$M:$M,0)),"")</f>
        <v/>
      </c>
      <c r="E2562" t="str">
        <f>IFERROR(INDEX(Sheet1!L:L,MATCH(ROWS($1:2561),$M:$M,0)),"")</f>
        <v/>
      </c>
      <c r="L2562">
        <f>IF(ISNA(MATCH(Sheet1!F2562,{"successful"},0)),"-",MAX(Sheet6!L$1:L2561)+1)</f>
        <v>1317</v>
      </c>
      <c r="M2562" t="str">
        <f>IF(ISNA(MATCH(Sheet1!F2562,{"failed","canceled"},0)),"-",MAX(Sheet6!M$1:M2561)+1)</f>
        <v>-</v>
      </c>
    </row>
    <row r="2563" spans="1:13" ht="16" x14ac:dyDescent="0.2">
      <c r="A2563" s="18" t="str">
        <f>IFERROR(INDEX(Sheet1!F:F,MATCH(ROWS($1:2562),$L:$L,0)),"")</f>
        <v/>
      </c>
      <c r="B2563" s="15" t="str">
        <f>IFERROR(INDEX(Sheet1!L:L,MATCH(ROWS($1:2562),$L:$L,0)),"")</f>
        <v/>
      </c>
      <c r="D2563" s="18" t="str">
        <f>IFERROR(INDEX(Sheet1!F:F,MATCH(ROWS($1:2562),$M:$M,0)),"")</f>
        <v/>
      </c>
      <c r="E2563" t="str">
        <f>IFERROR(INDEX(Sheet1!L:L,MATCH(ROWS($1:2562),$M:$M,0)),"")</f>
        <v/>
      </c>
      <c r="L2563" t="str">
        <f>IF(ISNA(MATCH(Sheet1!F2563,{"successful"},0)),"-",MAX(Sheet6!L$1:L2562)+1)</f>
        <v>-</v>
      </c>
      <c r="M2563">
        <f>IF(ISNA(MATCH(Sheet1!F2563,{"failed","canceled"},0)),"-",MAX(Sheet6!M$1:M2562)+1)</f>
        <v>1219</v>
      </c>
    </row>
    <row r="2564" spans="1:13" ht="16" x14ac:dyDescent="0.2">
      <c r="A2564" s="18" t="str">
        <f>IFERROR(INDEX(Sheet1!F:F,MATCH(ROWS($1:2563),$L:$L,0)),"")</f>
        <v/>
      </c>
      <c r="B2564" s="15" t="str">
        <f>IFERROR(INDEX(Sheet1!L:L,MATCH(ROWS($1:2563),$L:$L,0)),"")</f>
        <v/>
      </c>
      <c r="D2564" s="18" t="str">
        <f>IFERROR(INDEX(Sheet1!F:F,MATCH(ROWS($1:2563),$M:$M,0)),"")</f>
        <v/>
      </c>
      <c r="E2564" t="str">
        <f>IFERROR(INDEX(Sheet1!L:L,MATCH(ROWS($1:2563),$M:$M,0)),"")</f>
        <v/>
      </c>
      <c r="L2564" t="str">
        <f>IF(ISNA(MATCH(Sheet1!F2564,{"successful"},0)),"-",MAX(Sheet6!L$1:L2563)+1)</f>
        <v>-</v>
      </c>
      <c r="M2564">
        <f>IF(ISNA(MATCH(Sheet1!F2564,{"failed","canceled"},0)),"-",MAX(Sheet6!M$1:M2563)+1)</f>
        <v>1220</v>
      </c>
    </row>
    <row r="2565" spans="1:13" ht="16" x14ac:dyDescent="0.2">
      <c r="A2565" s="18" t="str">
        <f>IFERROR(INDEX(Sheet1!F:F,MATCH(ROWS($1:2564),$L:$L,0)),"")</f>
        <v/>
      </c>
      <c r="B2565" s="15" t="str">
        <f>IFERROR(INDEX(Sheet1!L:L,MATCH(ROWS($1:2564),$L:$L,0)),"")</f>
        <v/>
      </c>
      <c r="D2565" s="18" t="str">
        <f>IFERROR(INDEX(Sheet1!F:F,MATCH(ROWS($1:2564),$M:$M,0)),"")</f>
        <v/>
      </c>
      <c r="E2565" t="str">
        <f>IFERROR(INDEX(Sheet1!L:L,MATCH(ROWS($1:2564),$M:$M,0)),"")</f>
        <v/>
      </c>
      <c r="L2565" t="str">
        <f>IF(ISNA(MATCH(Sheet1!F2565,{"successful"},0)),"-",MAX(Sheet6!L$1:L2564)+1)</f>
        <v>-</v>
      </c>
      <c r="M2565">
        <f>IF(ISNA(MATCH(Sheet1!F2565,{"failed","canceled"},0)),"-",MAX(Sheet6!M$1:M2564)+1)</f>
        <v>1221</v>
      </c>
    </row>
    <row r="2566" spans="1:13" ht="16" x14ac:dyDescent="0.2">
      <c r="A2566" s="18" t="str">
        <f>IFERROR(INDEX(Sheet1!F:F,MATCH(ROWS($1:2565),$L:$L,0)),"")</f>
        <v/>
      </c>
      <c r="B2566" s="15" t="str">
        <f>IFERROR(INDEX(Sheet1!L:L,MATCH(ROWS($1:2565),$L:$L,0)),"")</f>
        <v/>
      </c>
      <c r="D2566" s="18" t="str">
        <f>IFERROR(INDEX(Sheet1!F:F,MATCH(ROWS($1:2565),$M:$M,0)),"")</f>
        <v/>
      </c>
      <c r="E2566" t="str">
        <f>IFERROR(INDEX(Sheet1!L:L,MATCH(ROWS($1:2565),$M:$M,0)),"")</f>
        <v/>
      </c>
      <c r="L2566" t="str">
        <f>IF(ISNA(MATCH(Sheet1!F2566,{"successful"},0)),"-",MAX(Sheet6!L$1:L2565)+1)</f>
        <v>-</v>
      </c>
      <c r="M2566">
        <f>IF(ISNA(MATCH(Sheet1!F2566,{"failed","canceled"},0)),"-",MAX(Sheet6!M$1:M2565)+1)</f>
        <v>1222</v>
      </c>
    </row>
    <row r="2567" spans="1:13" ht="16" x14ac:dyDescent="0.2">
      <c r="A2567" s="18" t="str">
        <f>IFERROR(INDEX(Sheet1!F:F,MATCH(ROWS($1:2566),$L:$L,0)),"")</f>
        <v/>
      </c>
      <c r="B2567" s="15" t="str">
        <f>IFERROR(INDEX(Sheet1!L:L,MATCH(ROWS($1:2566),$L:$L,0)),"")</f>
        <v/>
      </c>
      <c r="D2567" s="18" t="str">
        <f>IFERROR(INDEX(Sheet1!F:F,MATCH(ROWS($1:2566),$M:$M,0)),"")</f>
        <v/>
      </c>
      <c r="E2567" t="str">
        <f>IFERROR(INDEX(Sheet1!L:L,MATCH(ROWS($1:2566),$M:$M,0)),"")</f>
        <v/>
      </c>
      <c r="L2567" t="str">
        <f>IF(ISNA(MATCH(Sheet1!F2567,{"successful"},0)),"-",MAX(Sheet6!L$1:L2566)+1)</f>
        <v>-</v>
      </c>
      <c r="M2567">
        <f>IF(ISNA(MATCH(Sheet1!F2567,{"failed","canceled"},0)),"-",MAX(Sheet6!M$1:M2566)+1)</f>
        <v>1223</v>
      </c>
    </row>
    <row r="2568" spans="1:13" ht="16" x14ac:dyDescent="0.2">
      <c r="A2568" s="18" t="str">
        <f>IFERROR(INDEX(Sheet1!F:F,MATCH(ROWS($1:2567),$L:$L,0)),"")</f>
        <v/>
      </c>
      <c r="B2568" s="15" t="str">
        <f>IFERROR(INDEX(Sheet1!L:L,MATCH(ROWS($1:2567),$L:$L,0)),"")</f>
        <v/>
      </c>
      <c r="D2568" s="18" t="str">
        <f>IFERROR(INDEX(Sheet1!F:F,MATCH(ROWS($1:2567),$M:$M,0)),"")</f>
        <v/>
      </c>
      <c r="E2568" t="str">
        <f>IFERROR(INDEX(Sheet1!L:L,MATCH(ROWS($1:2567),$M:$M,0)),"")</f>
        <v/>
      </c>
      <c r="L2568" t="str">
        <f>IF(ISNA(MATCH(Sheet1!F2568,{"successful"},0)),"-",MAX(Sheet6!L$1:L2567)+1)</f>
        <v>-</v>
      </c>
      <c r="M2568">
        <f>IF(ISNA(MATCH(Sheet1!F2568,{"failed","canceled"},0)),"-",MAX(Sheet6!M$1:M2567)+1)</f>
        <v>1224</v>
      </c>
    </row>
    <row r="2569" spans="1:13" ht="16" x14ac:dyDescent="0.2">
      <c r="A2569" s="18" t="str">
        <f>IFERROR(INDEX(Sheet1!F:F,MATCH(ROWS($1:2568),$L:$L,0)),"")</f>
        <v/>
      </c>
      <c r="B2569" s="15" t="str">
        <f>IFERROR(INDEX(Sheet1!L:L,MATCH(ROWS($1:2568),$L:$L,0)),"")</f>
        <v/>
      </c>
      <c r="D2569" s="18" t="str">
        <f>IFERROR(INDEX(Sheet1!F:F,MATCH(ROWS($1:2568),$M:$M,0)),"")</f>
        <v/>
      </c>
      <c r="E2569" t="str">
        <f>IFERROR(INDEX(Sheet1!L:L,MATCH(ROWS($1:2568),$M:$M,0)),"")</f>
        <v/>
      </c>
      <c r="L2569" t="str">
        <f>IF(ISNA(MATCH(Sheet1!F2569,{"successful"},0)),"-",MAX(Sheet6!L$1:L2568)+1)</f>
        <v>-</v>
      </c>
      <c r="M2569">
        <f>IF(ISNA(MATCH(Sheet1!F2569,{"failed","canceled"},0)),"-",MAX(Sheet6!M$1:M2568)+1)</f>
        <v>1225</v>
      </c>
    </row>
    <row r="2570" spans="1:13" ht="16" x14ac:dyDescent="0.2">
      <c r="A2570" s="18" t="str">
        <f>IFERROR(INDEX(Sheet1!F:F,MATCH(ROWS($1:2569),$L:$L,0)),"")</f>
        <v/>
      </c>
      <c r="B2570" s="15" t="str">
        <f>IFERROR(INDEX(Sheet1!L:L,MATCH(ROWS($1:2569),$L:$L,0)),"")</f>
        <v/>
      </c>
      <c r="D2570" s="18" t="str">
        <f>IFERROR(INDEX(Sheet1!F:F,MATCH(ROWS($1:2569),$M:$M,0)),"")</f>
        <v/>
      </c>
      <c r="E2570" t="str">
        <f>IFERROR(INDEX(Sheet1!L:L,MATCH(ROWS($1:2569),$M:$M,0)),"")</f>
        <v/>
      </c>
      <c r="L2570" t="str">
        <f>IF(ISNA(MATCH(Sheet1!F2570,{"successful"},0)),"-",MAX(Sheet6!L$1:L2569)+1)</f>
        <v>-</v>
      </c>
      <c r="M2570">
        <f>IF(ISNA(MATCH(Sheet1!F2570,{"failed","canceled"},0)),"-",MAX(Sheet6!M$1:M2569)+1)</f>
        <v>1226</v>
      </c>
    </row>
    <row r="2571" spans="1:13" ht="16" x14ac:dyDescent="0.2">
      <c r="A2571" s="18" t="str">
        <f>IFERROR(INDEX(Sheet1!F:F,MATCH(ROWS($1:2570),$L:$L,0)),"")</f>
        <v/>
      </c>
      <c r="B2571" s="15" t="str">
        <f>IFERROR(INDEX(Sheet1!L:L,MATCH(ROWS($1:2570),$L:$L,0)),"")</f>
        <v/>
      </c>
      <c r="D2571" s="18" t="str">
        <f>IFERROR(INDEX(Sheet1!F:F,MATCH(ROWS($1:2570),$M:$M,0)),"")</f>
        <v/>
      </c>
      <c r="E2571" t="str">
        <f>IFERROR(INDEX(Sheet1!L:L,MATCH(ROWS($1:2570),$M:$M,0)),"")</f>
        <v/>
      </c>
      <c r="L2571" t="str">
        <f>IF(ISNA(MATCH(Sheet1!F2571,{"successful"},0)),"-",MAX(Sheet6!L$1:L2570)+1)</f>
        <v>-</v>
      </c>
      <c r="M2571">
        <f>IF(ISNA(MATCH(Sheet1!F2571,{"failed","canceled"},0)),"-",MAX(Sheet6!M$1:M2570)+1)</f>
        <v>1227</v>
      </c>
    </row>
    <row r="2572" spans="1:13" ht="16" x14ac:dyDescent="0.2">
      <c r="A2572" s="18" t="str">
        <f>IFERROR(INDEX(Sheet1!F:F,MATCH(ROWS($1:2571),$L:$L,0)),"")</f>
        <v/>
      </c>
      <c r="B2572" s="15" t="str">
        <f>IFERROR(INDEX(Sheet1!L:L,MATCH(ROWS($1:2571),$L:$L,0)),"")</f>
        <v/>
      </c>
      <c r="D2572" s="18" t="str">
        <f>IFERROR(INDEX(Sheet1!F:F,MATCH(ROWS($1:2571),$M:$M,0)),"")</f>
        <v/>
      </c>
      <c r="E2572" t="str">
        <f>IFERROR(INDEX(Sheet1!L:L,MATCH(ROWS($1:2571),$M:$M,0)),"")</f>
        <v/>
      </c>
      <c r="L2572" t="str">
        <f>IF(ISNA(MATCH(Sheet1!F2572,{"successful"},0)),"-",MAX(Sheet6!L$1:L2571)+1)</f>
        <v>-</v>
      </c>
      <c r="M2572">
        <f>IF(ISNA(MATCH(Sheet1!F2572,{"failed","canceled"},0)),"-",MAX(Sheet6!M$1:M2571)+1)</f>
        <v>1228</v>
      </c>
    </row>
    <row r="2573" spans="1:13" ht="16" x14ac:dyDescent="0.2">
      <c r="A2573" s="18" t="str">
        <f>IFERROR(INDEX(Sheet1!F:F,MATCH(ROWS($1:2572),$L:$L,0)),"")</f>
        <v/>
      </c>
      <c r="B2573" s="15" t="str">
        <f>IFERROR(INDEX(Sheet1!L:L,MATCH(ROWS($1:2572),$L:$L,0)),"")</f>
        <v/>
      </c>
      <c r="D2573" s="18" t="str">
        <f>IFERROR(INDEX(Sheet1!F:F,MATCH(ROWS($1:2572),$M:$M,0)),"")</f>
        <v/>
      </c>
      <c r="E2573" t="str">
        <f>IFERROR(INDEX(Sheet1!L:L,MATCH(ROWS($1:2572),$M:$M,0)),"")</f>
        <v/>
      </c>
      <c r="L2573" t="str">
        <f>IF(ISNA(MATCH(Sheet1!F2573,{"successful"},0)),"-",MAX(Sheet6!L$1:L2572)+1)</f>
        <v>-</v>
      </c>
      <c r="M2573">
        <f>IF(ISNA(MATCH(Sheet1!F2573,{"failed","canceled"},0)),"-",MAX(Sheet6!M$1:M2572)+1)</f>
        <v>1229</v>
      </c>
    </row>
    <row r="2574" spans="1:13" ht="16" x14ac:dyDescent="0.2">
      <c r="A2574" s="18" t="str">
        <f>IFERROR(INDEX(Sheet1!F:F,MATCH(ROWS($1:2573),$L:$L,0)),"")</f>
        <v/>
      </c>
      <c r="B2574" s="15" t="str">
        <f>IFERROR(INDEX(Sheet1!L:L,MATCH(ROWS($1:2573),$L:$L,0)),"")</f>
        <v/>
      </c>
      <c r="D2574" s="18" t="str">
        <f>IFERROR(INDEX(Sheet1!F:F,MATCH(ROWS($1:2573),$M:$M,0)),"")</f>
        <v/>
      </c>
      <c r="E2574" t="str">
        <f>IFERROR(INDEX(Sheet1!L:L,MATCH(ROWS($1:2573),$M:$M,0)),"")</f>
        <v/>
      </c>
      <c r="L2574" t="str">
        <f>IF(ISNA(MATCH(Sheet1!F2574,{"successful"},0)),"-",MAX(Sheet6!L$1:L2573)+1)</f>
        <v>-</v>
      </c>
      <c r="M2574">
        <f>IF(ISNA(MATCH(Sheet1!F2574,{"failed","canceled"},0)),"-",MAX(Sheet6!M$1:M2573)+1)</f>
        <v>1230</v>
      </c>
    </row>
    <row r="2575" spans="1:13" ht="16" x14ac:dyDescent="0.2">
      <c r="A2575" s="18" t="str">
        <f>IFERROR(INDEX(Sheet1!F:F,MATCH(ROWS($1:2574),$L:$L,0)),"")</f>
        <v/>
      </c>
      <c r="B2575" s="15" t="str">
        <f>IFERROR(INDEX(Sheet1!L:L,MATCH(ROWS($1:2574),$L:$L,0)),"")</f>
        <v/>
      </c>
      <c r="D2575" s="18" t="str">
        <f>IFERROR(INDEX(Sheet1!F:F,MATCH(ROWS($1:2574),$M:$M,0)),"")</f>
        <v/>
      </c>
      <c r="E2575" t="str">
        <f>IFERROR(INDEX(Sheet1!L:L,MATCH(ROWS($1:2574),$M:$M,0)),"")</f>
        <v/>
      </c>
      <c r="L2575" t="str">
        <f>IF(ISNA(MATCH(Sheet1!F2575,{"successful"},0)),"-",MAX(Sheet6!L$1:L2574)+1)</f>
        <v>-</v>
      </c>
      <c r="M2575">
        <f>IF(ISNA(MATCH(Sheet1!F2575,{"failed","canceled"},0)),"-",MAX(Sheet6!M$1:M2574)+1)</f>
        <v>1231</v>
      </c>
    </row>
    <row r="2576" spans="1:13" ht="16" x14ac:dyDescent="0.2">
      <c r="A2576" s="18" t="str">
        <f>IFERROR(INDEX(Sheet1!F:F,MATCH(ROWS($1:2575),$L:$L,0)),"")</f>
        <v/>
      </c>
      <c r="B2576" s="15" t="str">
        <f>IFERROR(INDEX(Sheet1!L:L,MATCH(ROWS($1:2575),$L:$L,0)),"")</f>
        <v/>
      </c>
      <c r="D2576" s="18" t="str">
        <f>IFERROR(INDEX(Sheet1!F:F,MATCH(ROWS($1:2575),$M:$M,0)),"")</f>
        <v/>
      </c>
      <c r="E2576" t="str">
        <f>IFERROR(INDEX(Sheet1!L:L,MATCH(ROWS($1:2575),$M:$M,0)),"")</f>
        <v/>
      </c>
      <c r="L2576" t="str">
        <f>IF(ISNA(MATCH(Sheet1!F2576,{"successful"},0)),"-",MAX(Sheet6!L$1:L2575)+1)</f>
        <v>-</v>
      </c>
      <c r="M2576">
        <f>IF(ISNA(MATCH(Sheet1!F2576,{"failed","canceled"},0)),"-",MAX(Sheet6!M$1:M2575)+1)</f>
        <v>1232</v>
      </c>
    </row>
    <row r="2577" spans="1:13" ht="16" x14ac:dyDescent="0.2">
      <c r="A2577" s="18" t="str">
        <f>IFERROR(INDEX(Sheet1!F:F,MATCH(ROWS($1:2576),$L:$L,0)),"")</f>
        <v/>
      </c>
      <c r="B2577" s="15" t="str">
        <f>IFERROR(INDEX(Sheet1!L:L,MATCH(ROWS($1:2576),$L:$L,0)),"")</f>
        <v/>
      </c>
      <c r="D2577" s="18" t="str">
        <f>IFERROR(INDEX(Sheet1!F:F,MATCH(ROWS($1:2576),$M:$M,0)),"")</f>
        <v/>
      </c>
      <c r="E2577" t="str">
        <f>IFERROR(INDEX(Sheet1!L:L,MATCH(ROWS($1:2576),$M:$M,0)),"")</f>
        <v/>
      </c>
      <c r="L2577" t="str">
        <f>IF(ISNA(MATCH(Sheet1!F2577,{"successful"},0)),"-",MAX(Sheet6!L$1:L2576)+1)</f>
        <v>-</v>
      </c>
      <c r="M2577">
        <f>IF(ISNA(MATCH(Sheet1!F2577,{"failed","canceled"},0)),"-",MAX(Sheet6!M$1:M2576)+1)</f>
        <v>1233</v>
      </c>
    </row>
    <row r="2578" spans="1:13" ht="16" x14ac:dyDescent="0.2">
      <c r="A2578" s="18" t="str">
        <f>IFERROR(INDEX(Sheet1!F:F,MATCH(ROWS($1:2577),$L:$L,0)),"")</f>
        <v/>
      </c>
      <c r="B2578" s="15" t="str">
        <f>IFERROR(INDEX(Sheet1!L:L,MATCH(ROWS($1:2577),$L:$L,0)),"")</f>
        <v/>
      </c>
      <c r="D2578" s="18" t="str">
        <f>IFERROR(INDEX(Sheet1!F:F,MATCH(ROWS($1:2577),$M:$M,0)),"")</f>
        <v/>
      </c>
      <c r="E2578" t="str">
        <f>IFERROR(INDEX(Sheet1!L:L,MATCH(ROWS($1:2577),$M:$M,0)),"")</f>
        <v/>
      </c>
      <c r="L2578" t="str">
        <f>IF(ISNA(MATCH(Sheet1!F2578,{"successful"},0)),"-",MAX(Sheet6!L$1:L2577)+1)</f>
        <v>-</v>
      </c>
      <c r="M2578">
        <f>IF(ISNA(MATCH(Sheet1!F2578,{"failed","canceled"},0)),"-",MAX(Sheet6!M$1:M2577)+1)</f>
        <v>1234</v>
      </c>
    </row>
    <row r="2579" spans="1:13" ht="16" x14ac:dyDescent="0.2">
      <c r="A2579" s="18" t="str">
        <f>IFERROR(INDEX(Sheet1!F:F,MATCH(ROWS($1:2578),$L:$L,0)),"")</f>
        <v/>
      </c>
      <c r="B2579" s="15" t="str">
        <f>IFERROR(INDEX(Sheet1!L:L,MATCH(ROWS($1:2578),$L:$L,0)),"")</f>
        <v/>
      </c>
      <c r="D2579" s="18" t="str">
        <f>IFERROR(INDEX(Sheet1!F:F,MATCH(ROWS($1:2578),$M:$M,0)),"")</f>
        <v/>
      </c>
      <c r="E2579" t="str">
        <f>IFERROR(INDEX(Sheet1!L:L,MATCH(ROWS($1:2578),$M:$M,0)),"")</f>
        <v/>
      </c>
      <c r="L2579" t="str">
        <f>IF(ISNA(MATCH(Sheet1!F2579,{"successful"},0)),"-",MAX(Sheet6!L$1:L2578)+1)</f>
        <v>-</v>
      </c>
      <c r="M2579">
        <f>IF(ISNA(MATCH(Sheet1!F2579,{"failed","canceled"},0)),"-",MAX(Sheet6!M$1:M2578)+1)</f>
        <v>1235</v>
      </c>
    </row>
    <row r="2580" spans="1:13" ht="16" x14ac:dyDescent="0.2">
      <c r="A2580" s="18" t="str">
        <f>IFERROR(INDEX(Sheet1!F:F,MATCH(ROWS($1:2579),$L:$L,0)),"")</f>
        <v/>
      </c>
      <c r="B2580" s="15" t="str">
        <f>IFERROR(INDEX(Sheet1!L:L,MATCH(ROWS($1:2579),$L:$L,0)),"")</f>
        <v/>
      </c>
      <c r="D2580" s="18" t="str">
        <f>IFERROR(INDEX(Sheet1!F:F,MATCH(ROWS($1:2579),$M:$M,0)),"")</f>
        <v/>
      </c>
      <c r="E2580" t="str">
        <f>IFERROR(INDEX(Sheet1!L:L,MATCH(ROWS($1:2579),$M:$M,0)),"")</f>
        <v/>
      </c>
      <c r="L2580" t="str">
        <f>IF(ISNA(MATCH(Sheet1!F2580,{"successful"},0)),"-",MAX(Sheet6!L$1:L2579)+1)</f>
        <v>-</v>
      </c>
      <c r="M2580">
        <f>IF(ISNA(MATCH(Sheet1!F2580,{"failed","canceled"},0)),"-",MAX(Sheet6!M$1:M2579)+1)</f>
        <v>1236</v>
      </c>
    </row>
    <row r="2581" spans="1:13" ht="16" x14ac:dyDescent="0.2">
      <c r="A2581" s="18" t="str">
        <f>IFERROR(INDEX(Sheet1!F:F,MATCH(ROWS($1:2580),$L:$L,0)),"")</f>
        <v/>
      </c>
      <c r="B2581" s="15" t="str">
        <f>IFERROR(INDEX(Sheet1!L:L,MATCH(ROWS($1:2580),$L:$L,0)),"")</f>
        <v/>
      </c>
      <c r="D2581" s="18" t="str">
        <f>IFERROR(INDEX(Sheet1!F:F,MATCH(ROWS($1:2580),$M:$M,0)),"")</f>
        <v/>
      </c>
      <c r="E2581" t="str">
        <f>IFERROR(INDEX(Sheet1!L:L,MATCH(ROWS($1:2580),$M:$M,0)),"")</f>
        <v/>
      </c>
      <c r="L2581" t="str">
        <f>IF(ISNA(MATCH(Sheet1!F2581,{"successful"},0)),"-",MAX(Sheet6!L$1:L2580)+1)</f>
        <v>-</v>
      </c>
      <c r="M2581">
        <f>IF(ISNA(MATCH(Sheet1!F2581,{"failed","canceled"},0)),"-",MAX(Sheet6!M$1:M2580)+1)</f>
        <v>1237</v>
      </c>
    </row>
    <row r="2582" spans="1:13" ht="16" x14ac:dyDescent="0.2">
      <c r="A2582" s="18" t="str">
        <f>IFERROR(INDEX(Sheet1!F:F,MATCH(ROWS($1:2581),$L:$L,0)),"")</f>
        <v/>
      </c>
      <c r="B2582" s="15" t="str">
        <f>IFERROR(INDEX(Sheet1!L:L,MATCH(ROWS($1:2581),$L:$L,0)),"")</f>
        <v/>
      </c>
      <c r="D2582" s="18" t="str">
        <f>IFERROR(INDEX(Sheet1!F:F,MATCH(ROWS($1:2581),$M:$M,0)),"")</f>
        <v/>
      </c>
      <c r="E2582" t="str">
        <f>IFERROR(INDEX(Sheet1!L:L,MATCH(ROWS($1:2581),$M:$M,0)),"")</f>
        <v/>
      </c>
      <c r="L2582" t="str">
        <f>IF(ISNA(MATCH(Sheet1!F2582,{"successful"},0)),"-",MAX(Sheet6!L$1:L2581)+1)</f>
        <v>-</v>
      </c>
      <c r="M2582">
        <f>IF(ISNA(MATCH(Sheet1!F2582,{"failed","canceled"},0)),"-",MAX(Sheet6!M$1:M2581)+1)</f>
        <v>1238</v>
      </c>
    </row>
    <row r="2583" spans="1:13" ht="16" x14ac:dyDescent="0.2">
      <c r="A2583" s="18" t="str">
        <f>IFERROR(INDEX(Sheet1!F:F,MATCH(ROWS($1:2582),$L:$L,0)),"")</f>
        <v/>
      </c>
      <c r="B2583" s="15" t="str">
        <f>IFERROR(INDEX(Sheet1!L:L,MATCH(ROWS($1:2582),$L:$L,0)),"")</f>
        <v/>
      </c>
      <c r="D2583" s="18" t="str">
        <f>IFERROR(INDEX(Sheet1!F:F,MATCH(ROWS($1:2582),$M:$M,0)),"")</f>
        <v/>
      </c>
      <c r="E2583" t="str">
        <f>IFERROR(INDEX(Sheet1!L:L,MATCH(ROWS($1:2582),$M:$M,0)),"")</f>
        <v/>
      </c>
      <c r="L2583" t="str">
        <f>IF(ISNA(MATCH(Sheet1!F2583,{"successful"},0)),"-",MAX(Sheet6!L$1:L2582)+1)</f>
        <v>-</v>
      </c>
      <c r="M2583">
        <f>IF(ISNA(MATCH(Sheet1!F2583,{"failed","canceled"},0)),"-",MAX(Sheet6!M$1:M2582)+1)</f>
        <v>1239</v>
      </c>
    </row>
    <row r="2584" spans="1:13" ht="16" x14ac:dyDescent="0.2">
      <c r="A2584" s="18" t="str">
        <f>IFERROR(INDEX(Sheet1!F:F,MATCH(ROWS($1:2583),$L:$L,0)),"")</f>
        <v/>
      </c>
      <c r="B2584" s="15" t="str">
        <f>IFERROR(INDEX(Sheet1!L:L,MATCH(ROWS($1:2583),$L:$L,0)),"")</f>
        <v/>
      </c>
      <c r="D2584" s="18" t="str">
        <f>IFERROR(INDEX(Sheet1!F:F,MATCH(ROWS($1:2583),$M:$M,0)),"")</f>
        <v/>
      </c>
      <c r="E2584" t="str">
        <f>IFERROR(INDEX(Sheet1!L:L,MATCH(ROWS($1:2583),$M:$M,0)),"")</f>
        <v/>
      </c>
      <c r="L2584" t="str">
        <f>IF(ISNA(MATCH(Sheet1!F2584,{"successful"},0)),"-",MAX(Sheet6!L$1:L2583)+1)</f>
        <v>-</v>
      </c>
      <c r="M2584">
        <f>IF(ISNA(MATCH(Sheet1!F2584,{"failed","canceled"},0)),"-",MAX(Sheet6!M$1:M2583)+1)</f>
        <v>1240</v>
      </c>
    </row>
    <row r="2585" spans="1:13" ht="16" x14ac:dyDescent="0.2">
      <c r="A2585" s="18" t="str">
        <f>IFERROR(INDEX(Sheet1!F:F,MATCH(ROWS($1:2584),$L:$L,0)),"")</f>
        <v/>
      </c>
      <c r="B2585" s="15" t="str">
        <f>IFERROR(INDEX(Sheet1!L:L,MATCH(ROWS($1:2584),$L:$L,0)),"")</f>
        <v/>
      </c>
      <c r="D2585" s="18" t="str">
        <f>IFERROR(INDEX(Sheet1!F:F,MATCH(ROWS($1:2584),$M:$M,0)),"")</f>
        <v/>
      </c>
      <c r="E2585" t="str">
        <f>IFERROR(INDEX(Sheet1!L:L,MATCH(ROWS($1:2584),$M:$M,0)),"")</f>
        <v/>
      </c>
      <c r="L2585" t="str">
        <f>IF(ISNA(MATCH(Sheet1!F2585,{"successful"},0)),"-",MAX(Sheet6!L$1:L2584)+1)</f>
        <v>-</v>
      </c>
      <c r="M2585">
        <f>IF(ISNA(MATCH(Sheet1!F2585,{"failed","canceled"},0)),"-",MAX(Sheet6!M$1:M2584)+1)</f>
        <v>1241</v>
      </c>
    </row>
    <row r="2586" spans="1:13" ht="16" x14ac:dyDescent="0.2">
      <c r="A2586" s="18" t="str">
        <f>IFERROR(INDEX(Sheet1!F:F,MATCH(ROWS($1:2585),$L:$L,0)),"")</f>
        <v/>
      </c>
      <c r="B2586" s="15" t="str">
        <f>IFERROR(INDEX(Sheet1!L:L,MATCH(ROWS($1:2585),$L:$L,0)),"")</f>
        <v/>
      </c>
      <c r="D2586" s="18" t="str">
        <f>IFERROR(INDEX(Sheet1!F:F,MATCH(ROWS($1:2585),$M:$M,0)),"")</f>
        <v/>
      </c>
      <c r="E2586" t="str">
        <f>IFERROR(INDEX(Sheet1!L:L,MATCH(ROWS($1:2585),$M:$M,0)),"")</f>
        <v/>
      </c>
      <c r="L2586" t="str">
        <f>IF(ISNA(MATCH(Sheet1!F2586,{"successful"},0)),"-",MAX(Sheet6!L$1:L2585)+1)</f>
        <v>-</v>
      </c>
      <c r="M2586">
        <f>IF(ISNA(MATCH(Sheet1!F2586,{"failed","canceled"},0)),"-",MAX(Sheet6!M$1:M2585)+1)</f>
        <v>1242</v>
      </c>
    </row>
    <row r="2587" spans="1:13" ht="16" x14ac:dyDescent="0.2">
      <c r="A2587" s="18" t="str">
        <f>IFERROR(INDEX(Sheet1!F:F,MATCH(ROWS($1:2586),$L:$L,0)),"")</f>
        <v/>
      </c>
      <c r="B2587" s="15" t="str">
        <f>IFERROR(INDEX(Sheet1!L:L,MATCH(ROWS($1:2586),$L:$L,0)),"")</f>
        <v/>
      </c>
      <c r="D2587" s="18" t="str">
        <f>IFERROR(INDEX(Sheet1!F:F,MATCH(ROWS($1:2586),$M:$M,0)),"")</f>
        <v/>
      </c>
      <c r="E2587" t="str">
        <f>IFERROR(INDEX(Sheet1!L:L,MATCH(ROWS($1:2586),$M:$M,0)),"")</f>
        <v/>
      </c>
      <c r="L2587" t="str">
        <f>IF(ISNA(MATCH(Sheet1!F2587,{"successful"},0)),"-",MAX(Sheet6!L$1:L2586)+1)</f>
        <v>-</v>
      </c>
      <c r="M2587">
        <f>IF(ISNA(MATCH(Sheet1!F2587,{"failed","canceled"},0)),"-",MAX(Sheet6!M$1:M2586)+1)</f>
        <v>1243</v>
      </c>
    </row>
    <row r="2588" spans="1:13" ht="16" x14ac:dyDescent="0.2">
      <c r="A2588" s="18" t="str">
        <f>IFERROR(INDEX(Sheet1!F:F,MATCH(ROWS($1:2587),$L:$L,0)),"")</f>
        <v/>
      </c>
      <c r="B2588" s="15" t="str">
        <f>IFERROR(INDEX(Sheet1!L:L,MATCH(ROWS($1:2587),$L:$L,0)),"")</f>
        <v/>
      </c>
      <c r="D2588" s="18" t="str">
        <f>IFERROR(INDEX(Sheet1!F:F,MATCH(ROWS($1:2587),$M:$M,0)),"")</f>
        <v/>
      </c>
      <c r="E2588" t="str">
        <f>IFERROR(INDEX(Sheet1!L:L,MATCH(ROWS($1:2587),$M:$M,0)),"")</f>
        <v/>
      </c>
      <c r="L2588" t="str">
        <f>IF(ISNA(MATCH(Sheet1!F2588,{"successful"},0)),"-",MAX(Sheet6!L$1:L2587)+1)</f>
        <v>-</v>
      </c>
      <c r="M2588">
        <f>IF(ISNA(MATCH(Sheet1!F2588,{"failed","canceled"},0)),"-",MAX(Sheet6!M$1:M2587)+1)</f>
        <v>1244</v>
      </c>
    </row>
    <row r="2589" spans="1:13" ht="16" x14ac:dyDescent="0.2">
      <c r="A2589" s="18" t="str">
        <f>IFERROR(INDEX(Sheet1!F:F,MATCH(ROWS($1:2588),$L:$L,0)),"")</f>
        <v/>
      </c>
      <c r="B2589" s="15" t="str">
        <f>IFERROR(INDEX(Sheet1!L:L,MATCH(ROWS($1:2588),$L:$L,0)),"")</f>
        <v/>
      </c>
      <c r="D2589" s="18" t="str">
        <f>IFERROR(INDEX(Sheet1!F:F,MATCH(ROWS($1:2588),$M:$M,0)),"")</f>
        <v/>
      </c>
      <c r="E2589" t="str">
        <f>IFERROR(INDEX(Sheet1!L:L,MATCH(ROWS($1:2588),$M:$M,0)),"")</f>
        <v/>
      </c>
      <c r="L2589" t="str">
        <f>IF(ISNA(MATCH(Sheet1!F2589,{"successful"},0)),"-",MAX(Sheet6!L$1:L2588)+1)</f>
        <v>-</v>
      </c>
      <c r="M2589">
        <f>IF(ISNA(MATCH(Sheet1!F2589,{"failed","canceled"},0)),"-",MAX(Sheet6!M$1:M2588)+1)</f>
        <v>1245</v>
      </c>
    </row>
    <row r="2590" spans="1:13" ht="16" x14ac:dyDescent="0.2">
      <c r="A2590" s="18" t="str">
        <f>IFERROR(INDEX(Sheet1!F:F,MATCH(ROWS($1:2589),$L:$L,0)),"")</f>
        <v/>
      </c>
      <c r="B2590" s="15" t="str">
        <f>IFERROR(INDEX(Sheet1!L:L,MATCH(ROWS($1:2589),$L:$L,0)),"")</f>
        <v/>
      </c>
      <c r="D2590" s="18" t="str">
        <f>IFERROR(INDEX(Sheet1!F:F,MATCH(ROWS($1:2589),$M:$M,0)),"")</f>
        <v/>
      </c>
      <c r="E2590" t="str">
        <f>IFERROR(INDEX(Sheet1!L:L,MATCH(ROWS($1:2589),$M:$M,0)),"")</f>
        <v/>
      </c>
      <c r="L2590" t="str">
        <f>IF(ISNA(MATCH(Sheet1!F2590,{"successful"},0)),"-",MAX(Sheet6!L$1:L2589)+1)</f>
        <v>-</v>
      </c>
      <c r="M2590">
        <f>IF(ISNA(MATCH(Sheet1!F2590,{"failed","canceled"},0)),"-",MAX(Sheet6!M$1:M2589)+1)</f>
        <v>1246</v>
      </c>
    </row>
    <row r="2591" spans="1:13" ht="16" x14ac:dyDescent="0.2">
      <c r="A2591" s="18" t="str">
        <f>IFERROR(INDEX(Sheet1!F:F,MATCH(ROWS($1:2590),$L:$L,0)),"")</f>
        <v/>
      </c>
      <c r="B2591" s="15" t="str">
        <f>IFERROR(INDEX(Sheet1!L:L,MATCH(ROWS($1:2590),$L:$L,0)),"")</f>
        <v/>
      </c>
      <c r="D2591" s="18" t="str">
        <f>IFERROR(INDEX(Sheet1!F:F,MATCH(ROWS($1:2590),$M:$M,0)),"")</f>
        <v/>
      </c>
      <c r="E2591" t="str">
        <f>IFERROR(INDEX(Sheet1!L:L,MATCH(ROWS($1:2590),$M:$M,0)),"")</f>
        <v/>
      </c>
      <c r="L2591" t="str">
        <f>IF(ISNA(MATCH(Sheet1!F2591,{"successful"},0)),"-",MAX(Sheet6!L$1:L2590)+1)</f>
        <v>-</v>
      </c>
      <c r="M2591">
        <f>IF(ISNA(MATCH(Sheet1!F2591,{"failed","canceled"},0)),"-",MAX(Sheet6!M$1:M2590)+1)</f>
        <v>1247</v>
      </c>
    </row>
    <row r="2592" spans="1:13" ht="16" x14ac:dyDescent="0.2">
      <c r="A2592" s="18" t="str">
        <f>IFERROR(INDEX(Sheet1!F:F,MATCH(ROWS($1:2591),$L:$L,0)),"")</f>
        <v/>
      </c>
      <c r="B2592" s="15" t="str">
        <f>IFERROR(INDEX(Sheet1!L:L,MATCH(ROWS($1:2591),$L:$L,0)),"")</f>
        <v/>
      </c>
      <c r="D2592" s="18" t="str">
        <f>IFERROR(INDEX(Sheet1!F:F,MATCH(ROWS($1:2591),$M:$M,0)),"")</f>
        <v/>
      </c>
      <c r="E2592" t="str">
        <f>IFERROR(INDEX(Sheet1!L:L,MATCH(ROWS($1:2591),$M:$M,0)),"")</f>
        <v/>
      </c>
      <c r="L2592" t="str">
        <f>IF(ISNA(MATCH(Sheet1!F2592,{"successful"},0)),"-",MAX(Sheet6!L$1:L2591)+1)</f>
        <v>-</v>
      </c>
      <c r="M2592">
        <f>IF(ISNA(MATCH(Sheet1!F2592,{"failed","canceled"},0)),"-",MAX(Sheet6!M$1:M2591)+1)</f>
        <v>1248</v>
      </c>
    </row>
    <row r="2593" spans="1:13" ht="16" x14ac:dyDescent="0.2">
      <c r="A2593" s="18" t="str">
        <f>IFERROR(INDEX(Sheet1!F:F,MATCH(ROWS($1:2592),$L:$L,0)),"")</f>
        <v/>
      </c>
      <c r="B2593" s="15" t="str">
        <f>IFERROR(INDEX(Sheet1!L:L,MATCH(ROWS($1:2592),$L:$L,0)),"")</f>
        <v/>
      </c>
      <c r="D2593" s="18" t="str">
        <f>IFERROR(INDEX(Sheet1!F:F,MATCH(ROWS($1:2592),$M:$M,0)),"")</f>
        <v/>
      </c>
      <c r="E2593" t="str">
        <f>IFERROR(INDEX(Sheet1!L:L,MATCH(ROWS($1:2592),$M:$M,0)),"")</f>
        <v/>
      </c>
      <c r="L2593" t="str">
        <f>IF(ISNA(MATCH(Sheet1!F2593,{"successful"},0)),"-",MAX(Sheet6!L$1:L2592)+1)</f>
        <v>-</v>
      </c>
      <c r="M2593">
        <f>IF(ISNA(MATCH(Sheet1!F2593,{"failed","canceled"},0)),"-",MAX(Sheet6!M$1:M2592)+1)</f>
        <v>1249</v>
      </c>
    </row>
    <row r="2594" spans="1:13" ht="16" x14ac:dyDescent="0.2">
      <c r="A2594" s="18" t="str">
        <f>IFERROR(INDEX(Sheet1!F:F,MATCH(ROWS($1:2593),$L:$L,0)),"")</f>
        <v/>
      </c>
      <c r="B2594" s="15" t="str">
        <f>IFERROR(INDEX(Sheet1!L:L,MATCH(ROWS($1:2593),$L:$L,0)),"")</f>
        <v/>
      </c>
      <c r="D2594" s="18" t="str">
        <f>IFERROR(INDEX(Sheet1!F:F,MATCH(ROWS($1:2593),$M:$M,0)),"")</f>
        <v/>
      </c>
      <c r="E2594" t="str">
        <f>IFERROR(INDEX(Sheet1!L:L,MATCH(ROWS($1:2593),$M:$M,0)),"")</f>
        <v/>
      </c>
      <c r="L2594" t="str">
        <f>IF(ISNA(MATCH(Sheet1!F2594,{"successful"},0)),"-",MAX(Sheet6!L$1:L2593)+1)</f>
        <v>-</v>
      </c>
      <c r="M2594">
        <f>IF(ISNA(MATCH(Sheet1!F2594,{"failed","canceled"},0)),"-",MAX(Sheet6!M$1:M2593)+1)</f>
        <v>1250</v>
      </c>
    </row>
    <row r="2595" spans="1:13" ht="16" x14ac:dyDescent="0.2">
      <c r="A2595" s="18" t="str">
        <f>IFERROR(INDEX(Sheet1!F:F,MATCH(ROWS($1:2594),$L:$L,0)),"")</f>
        <v/>
      </c>
      <c r="B2595" s="15" t="str">
        <f>IFERROR(INDEX(Sheet1!L:L,MATCH(ROWS($1:2594),$L:$L,0)),"")</f>
        <v/>
      </c>
      <c r="D2595" s="18" t="str">
        <f>IFERROR(INDEX(Sheet1!F:F,MATCH(ROWS($1:2594),$M:$M,0)),"")</f>
        <v/>
      </c>
      <c r="E2595" t="str">
        <f>IFERROR(INDEX(Sheet1!L:L,MATCH(ROWS($1:2594),$M:$M,0)),"")</f>
        <v/>
      </c>
      <c r="L2595" t="str">
        <f>IF(ISNA(MATCH(Sheet1!F2595,{"successful"},0)),"-",MAX(Sheet6!L$1:L2594)+1)</f>
        <v>-</v>
      </c>
      <c r="M2595">
        <f>IF(ISNA(MATCH(Sheet1!F2595,{"failed","canceled"},0)),"-",MAX(Sheet6!M$1:M2594)+1)</f>
        <v>1251</v>
      </c>
    </row>
    <row r="2596" spans="1:13" ht="16" x14ac:dyDescent="0.2">
      <c r="A2596" s="18" t="str">
        <f>IFERROR(INDEX(Sheet1!F:F,MATCH(ROWS($1:2595),$L:$L,0)),"")</f>
        <v/>
      </c>
      <c r="B2596" s="15" t="str">
        <f>IFERROR(INDEX(Sheet1!L:L,MATCH(ROWS($1:2595),$L:$L,0)),"")</f>
        <v/>
      </c>
      <c r="D2596" s="18" t="str">
        <f>IFERROR(INDEX(Sheet1!F:F,MATCH(ROWS($1:2595),$M:$M,0)),"")</f>
        <v/>
      </c>
      <c r="E2596" t="str">
        <f>IFERROR(INDEX(Sheet1!L:L,MATCH(ROWS($1:2595),$M:$M,0)),"")</f>
        <v/>
      </c>
      <c r="L2596" t="str">
        <f>IF(ISNA(MATCH(Sheet1!F2596,{"successful"},0)),"-",MAX(Sheet6!L$1:L2595)+1)</f>
        <v>-</v>
      </c>
      <c r="M2596">
        <f>IF(ISNA(MATCH(Sheet1!F2596,{"failed","canceled"},0)),"-",MAX(Sheet6!M$1:M2595)+1)</f>
        <v>1252</v>
      </c>
    </row>
    <row r="2597" spans="1:13" ht="16" x14ac:dyDescent="0.2">
      <c r="A2597" s="18" t="str">
        <f>IFERROR(INDEX(Sheet1!F:F,MATCH(ROWS($1:2596),$L:$L,0)),"")</f>
        <v/>
      </c>
      <c r="B2597" s="15" t="str">
        <f>IFERROR(INDEX(Sheet1!L:L,MATCH(ROWS($1:2596),$L:$L,0)),"")</f>
        <v/>
      </c>
      <c r="D2597" s="18" t="str">
        <f>IFERROR(INDEX(Sheet1!F:F,MATCH(ROWS($1:2596),$M:$M,0)),"")</f>
        <v/>
      </c>
      <c r="E2597" t="str">
        <f>IFERROR(INDEX(Sheet1!L:L,MATCH(ROWS($1:2596),$M:$M,0)),"")</f>
        <v/>
      </c>
      <c r="L2597" t="str">
        <f>IF(ISNA(MATCH(Sheet1!F2597,{"successful"},0)),"-",MAX(Sheet6!L$1:L2596)+1)</f>
        <v>-</v>
      </c>
      <c r="M2597">
        <f>IF(ISNA(MATCH(Sheet1!F2597,{"failed","canceled"},0)),"-",MAX(Sheet6!M$1:M2596)+1)</f>
        <v>1253</v>
      </c>
    </row>
    <row r="2598" spans="1:13" ht="16" x14ac:dyDescent="0.2">
      <c r="A2598" s="18" t="str">
        <f>IFERROR(INDEX(Sheet1!F:F,MATCH(ROWS($1:2597),$L:$L,0)),"")</f>
        <v/>
      </c>
      <c r="B2598" s="15" t="str">
        <f>IFERROR(INDEX(Sheet1!L:L,MATCH(ROWS($1:2597),$L:$L,0)),"")</f>
        <v/>
      </c>
      <c r="D2598" s="18" t="str">
        <f>IFERROR(INDEX(Sheet1!F:F,MATCH(ROWS($1:2597),$M:$M,0)),"")</f>
        <v/>
      </c>
      <c r="E2598" t="str">
        <f>IFERROR(INDEX(Sheet1!L:L,MATCH(ROWS($1:2597),$M:$M,0)),"")</f>
        <v/>
      </c>
      <c r="L2598" t="str">
        <f>IF(ISNA(MATCH(Sheet1!F2598,{"successful"},0)),"-",MAX(Sheet6!L$1:L2597)+1)</f>
        <v>-</v>
      </c>
      <c r="M2598">
        <f>IF(ISNA(MATCH(Sheet1!F2598,{"failed","canceled"},0)),"-",MAX(Sheet6!M$1:M2597)+1)</f>
        <v>1254</v>
      </c>
    </row>
    <row r="2599" spans="1:13" ht="16" x14ac:dyDescent="0.2">
      <c r="A2599" s="18" t="str">
        <f>IFERROR(INDEX(Sheet1!F:F,MATCH(ROWS($1:2598),$L:$L,0)),"")</f>
        <v/>
      </c>
      <c r="B2599" s="15" t="str">
        <f>IFERROR(INDEX(Sheet1!L:L,MATCH(ROWS($1:2598),$L:$L,0)),"")</f>
        <v/>
      </c>
      <c r="D2599" s="18" t="str">
        <f>IFERROR(INDEX(Sheet1!F:F,MATCH(ROWS($1:2598),$M:$M,0)),"")</f>
        <v/>
      </c>
      <c r="E2599" t="str">
        <f>IFERROR(INDEX(Sheet1!L:L,MATCH(ROWS($1:2598),$M:$M,0)),"")</f>
        <v/>
      </c>
      <c r="L2599" t="str">
        <f>IF(ISNA(MATCH(Sheet1!F2599,{"successful"},0)),"-",MAX(Sheet6!L$1:L2598)+1)</f>
        <v>-</v>
      </c>
      <c r="M2599">
        <f>IF(ISNA(MATCH(Sheet1!F2599,{"failed","canceled"},0)),"-",MAX(Sheet6!M$1:M2598)+1)</f>
        <v>1255</v>
      </c>
    </row>
    <row r="2600" spans="1:13" ht="16" x14ac:dyDescent="0.2">
      <c r="A2600" s="18" t="str">
        <f>IFERROR(INDEX(Sheet1!F:F,MATCH(ROWS($1:2599),$L:$L,0)),"")</f>
        <v/>
      </c>
      <c r="B2600" s="15" t="str">
        <f>IFERROR(INDEX(Sheet1!L:L,MATCH(ROWS($1:2599),$L:$L,0)),"")</f>
        <v/>
      </c>
      <c r="D2600" s="18" t="str">
        <f>IFERROR(INDEX(Sheet1!F:F,MATCH(ROWS($1:2599),$M:$M,0)),"")</f>
        <v/>
      </c>
      <c r="E2600" t="str">
        <f>IFERROR(INDEX(Sheet1!L:L,MATCH(ROWS($1:2599),$M:$M,0)),"")</f>
        <v/>
      </c>
      <c r="L2600" t="str">
        <f>IF(ISNA(MATCH(Sheet1!F2600,{"successful"},0)),"-",MAX(Sheet6!L$1:L2599)+1)</f>
        <v>-</v>
      </c>
      <c r="M2600">
        <f>IF(ISNA(MATCH(Sheet1!F2600,{"failed","canceled"},0)),"-",MAX(Sheet6!M$1:M2599)+1)</f>
        <v>1256</v>
      </c>
    </row>
    <row r="2601" spans="1:13" ht="16" x14ac:dyDescent="0.2">
      <c r="A2601" s="18" t="str">
        <f>IFERROR(INDEX(Sheet1!F:F,MATCH(ROWS($1:2600),$L:$L,0)),"")</f>
        <v/>
      </c>
      <c r="B2601" s="15" t="str">
        <f>IFERROR(INDEX(Sheet1!L:L,MATCH(ROWS($1:2600),$L:$L,0)),"")</f>
        <v/>
      </c>
      <c r="D2601" s="18" t="str">
        <f>IFERROR(INDEX(Sheet1!F:F,MATCH(ROWS($1:2600),$M:$M,0)),"")</f>
        <v/>
      </c>
      <c r="E2601" t="str">
        <f>IFERROR(INDEX(Sheet1!L:L,MATCH(ROWS($1:2600),$M:$M,0)),"")</f>
        <v/>
      </c>
      <c r="L2601" t="str">
        <f>IF(ISNA(MATCH(Sheet1!F2601,{"successful"},0)),"-",MAX(Sheet6!L$1:L2600)+1)</f>
        <v>-</v>
      </c>
      <c r="M2601">
        <f>IF(ISNA(MATCH(Sheet1!F2601,{"failed","canceled"},0)),"-",MAX(Sheet6!M$1:M2600)+1)</f>
        <v>1257</v>
      </c>
    </row>
    <row r="2602" spans="1:13" ht="16" x14ac:dyDescent="0.2">
      <c r="A2602" s="18" t="str">
        <f>IFERROR(INDEX(Sheet1!F:F,MATCH(ROWS($1:2601),$L:$L,0)),"")</f>
        <v/>
      </c>
      <c r="B2602" s="15" t="str">
        <f>IFERROR(INDEX(Sheet1!L:L,MATCH(ROWS($1:2601),$L:$L,0)),"")</f>
        <v/>
      </c>
      <c r="D2602" s="18" t="str">
        <f>IFERROR(INDEX(Sheet1!F:F,MATCH(ROWS($1:2601),$M:$M,0)),"")</f>
        <v/>
      </c>
      <c r="E2602" t="str">
        <f>IFERROR(INDEX(Sheet1!L:L,MATCH(ROWS($1:2601),$M:$M,0)),"")</f>
        <v/>
      </c>
      <c r="L2602" t="str">
        <f>IF(ISNA(MATCH(Sheet1!F2602,{"successful"},0)),"-",MAX(Sheet6!L$1:L2601)+1)</f>
        <v>-</v>
      </c>
      <c r="M2602">
        <f>IF(ISNA(MATCH(Sheet1!F2602,{"failed","canceled"},0)),"-",MAX(Sheet6!M$1:M2601)+1)</f>
        <v>1258</v>
      </c>
    </row>
    <row r="2603" spans="1:13" ht="16" x14ac:dyDescent="0.2">
      <c r="A2603" s="18" t="str">
        <f>IFERROR(INDEX(Sheet1!F:F,MATCH(ROWS($1:2602),$L:$L,0)),"")</f>
        <v/>
      </c>
      <c r="B2603" s="15" t="str">
        <f>IFERROR(INDEX(Sheet1!L:L,MATCH(ROWS($1:2602),$L:$L,0)),"")</f>
        <v/>
      </c>
      <c r="D2603" s="18" t="str">
        <f>IFERROR(INDEX(Sheet1!F:F,MATCH(ROWS($1:2602),$M:$M,0)),"")</f>
        <v/>
      </c>
      <c r="E2603" t="str">
        <f>IFERROR(INDEX(Sheet1!L:L,MATCH(ROWS($1:2602),$M:$M,0)),"")</f>
        <v/>
      </c>
      <c r="L2603">
        <f>IF(ISNA(MATCH(Sheet1!F2603,{"successful"},0)),"-",MAX(Sheet6!L$1:L2602)+1)</f>
        <v>1318</v>
      </c>
      <c r="M2603" t="str">
        <f>IF(ISNA(MATCH(Sheet1!F2603,{"failed","canceled"},0)),"-",MAX(Sheet6!M$1:M2602)+1)</f>
        <v>-</v>
      </c>
    </row>
    <row r="2604" spans="1:13" ht="16" x14ac:dyDescent="0.2">
      <c r="A2604" s="18" t="str">
        <f>IFERROR(INDEX(Sheet1!F:F,MATCH(ROWS($1:2603),$L:$L,0)),"")</f>
        <v/>
      </c>
      <c r="B2604" s="15" t="str">
        <f>IFERROR(INDEX(Sheet1!L:L,MATCH(ROWS($1:2603),$L:$L,0)),"")</f>
        <v/>
      </c>
      <c r="D2604" s="18" t="str">
        <f>IFERROR(INDEX(Sheet1!F:F,MATCH(ROWS($1:2603),$M:$M,0)),"")</f>
        <v/>
      </c>
      <c r="E2604" t="str">
        <f>IFERROR(INDEX(Sheet1!L:L,MATCH(ROWS($1:2603),$M:$M,0)),"")</f>
        <v/>
      </c>
      <c r="L2604">
        <f>IF(ISNA(MATCH(Sheet1!F2604,{"successful"},0)),"-",MAX(Sheet6!L$1:L2603)+1)</f>
        <v>1319</v>
      </c>
      <c r="M2604" t="str">
        <f>IF(ISNA(MATCH(Sheet1!F2604,{"failed","canceled"},0)),"-",MAX(Sheet6!M$1:M2603)+1)</f>
        <v>-</v>
      </c>
    </row>
    <row r="2605" spans="1:13" ht="16" x14ac:dyDescent="0.2">
      <c r="A2605" s="18" t="str">
        <f>IFERROR(INDEX(Sheet1!F:F,MATCH(ROWS($1:2604),$L:$L,0)),"")</f>
        <v/>
      </c>
      <c r="B2605" s="15" t="str">
        <f>IFERROR(INDEX(Sheet1!L:L,MATCH(ROWS($1:2604),$L:$L,0)),"")</f>
        <v/>
      </c>
      <c r="D2605" s="18" t="str">
        <f>IFERROR(INDEX(Sheet1!F:F,MATCH(ROWS($1:2604),$M:$M,0)),"")</f>
        <v/>
      </c>
      <c r="E2605" t="str">
        <f>IFERROR(INDEX(Sheet1!L:L,MATCH(ROWS($1:2604),$M:$M,0)),"")</f>
        <v/>
      </c>
      <c r="L2605">
        <f>IF(ISNA(MATCH(Sheet1!F2605,{"successful"},0)),"-",MAX(Sheet6!L$1:L2604)+1)</f>
        <v>1320</v>
      </c>
      <c r="M2605" t="str">
        <f>IF(ISNA(MATCH(Sheet1!F2605,{"failed","canceled"},0)),"-",MAX(Sheet6!M$1:M2604)+1)</f>
        <v>-</v>
      </c>
    </row>
    <row r="2606" spans="1:13" ht="16" x14ac:dyDescent="0.2">
      <c r="A2606" s="18" t="str">
        <f>IFERROR(INDEX(Sheet1!F:F,MATCH(ROWS($1:2605),$L:$L,0)),"")</f>
        <v/>
      </c>
      <c r="B2606" s="15" t="str">
        <f>IFERROR(INDEX(Sheet1!L:L,MATCH(ROWS($1:2605),$L:$L,0)),"")</f>
        <v/>
      </c>
      <c r="D2606" s="18" t="str">
        <f>IFERROR(INDEX(Sheet1!F:F,MATCH(ROWS($1:2605),$M:$M,0)),"")</f>
        <v/>
      </c>
      <c r="E2606" t="str">
        <f>IFERROR(INDEX(Sheet1!L:L,MATCH(ROWS($1:2605),$M:$M,0)),"")</f>
        <v/>
      </c>
      <c r="L2606">
        <f>IF(ISNA(MATCH(Sheet1!F2606,{"successful"},0)),"-",MAX(Sheet6!L$1:L2605)+1)</f>
        <v>1321</v>
      </c>
      <c r="M2606" t="str">
        <f>IF(ISNA(MATCH(Sheet1!F2606,{"failed","canceled"},0)),"-",MAX(Sheet6!M$1:M2605)+1)</f>
        <v>-</v>
      </c>
    </row>
    <row r="2607" spans="1:13" ht="16" x14ac:dyDescent="0.2">
      <c r="A2607" s="18" t="str">
        <f>IFERROR(INDEX(Sheet1!F:F,MATCH(ROWS($1:2606),$L:$L,0)),"")</f>
        <v/>
      </c>
      <c r="B2607" s="15" t="str">
        <f>IFERROR(INDEX(Sheet1!L:L,MATCH(ROWS($1:2606),$L:$L,0)),"")</f>
        <v/>
      </c>
      <c r="D2607" s="18" t="str">
        <f>IFERROR(INDEX(Sheet1!F:F,MATCH(ROWS($1:2606),$M:$M,0)),"")</f>
        <v/>
      </c>
      <c r="E2607" t="str">
        <f>IFERROR(INDEX(Sheet1!L:L,MATCH(ROWS($1:2606),$M:$M,0)),"")</f>
        <v/>
      </c>
      <c r="L2607">
        <f>IF(ISNA(MATCH(Sheet1!F2607,{"successful"},0)),"-",MAX(Sheet6!L$1:L2606)+1)</f>
        <v>1322</v>
      </c>
      <c r="M2607" t="str">
        <f>IF(ISNA(MATCH(Sheet1!F2607,{"failed","canceled"},0)),"-",MAX(Sheet6!M$1:M2606)+1)</f>
        <v>-</v>
      </c>
    </row>
    <row r="2608" spans="1:13" ht="16" x14ac:dyDescent="0.2">
      <c r="A2608" s="18" t="str">
        <f>IFERROR(INDEX(Sheet1!F:F,MATCH(ROWS($1:2607),$L:$L,0)),"")</f>
        <v/>
      </c>
      <c r="B2608" s="15" t="str">
        <f>IFERROR(INDEX(Sheet1!L:L,MATCH(ROWS($1:2607),$L:$L,0)),"")</f>
        <v/>
      </c>
      <c r="D2608" s="18" t="str">
        <f>IFERROR(INDEX(Sheet1!F:F,MATCH(ROWS($1:2607),$M:$M,0)),"")</f>
        <v/>
      </c>
      <c r="E2608" t="str">
        <f>IFERROR(INDEX(Sheet1!L:L,MATCH(ROWS($1:2607),$M:$M,0)),"")</f>
        <v/>
      </c>
      <c r="L2608">
        <f>IF(ISNA(MATCH(Sheet1!F2608,{"successful"},0)),"-",MAX(Sheet6!L$1:L2607)+1)</f>
        <v>1323</v>
      </c>
      <c r="M2608" t="str">
        <f>IF(ISNA(MATCH(Sheet1!F2608,{"failed","canceled"},0)),"-",MAX(Sheet6!M$1:M2607)+1)</f>
        <v>-</v>
      </c>
    </row>
    <row r="2609" spans="1:13" ht="16" x14ac:dyDescent="0.2">
      <c r="A2609" s="18" t="str">
        <f>IFERROR(INDEX(Sheet1!F:F,MATCH(ROWS($1:2608),$L:$L,0)),"")</f>
        <v/>
      </c>
      <c r="B2609" s="15" t="str">
        <f>IFERROR(INDEX(Sheet1!L:L,MATCH(ROWS($1:2608),$L:$L,0)),"")</f>
        <v/>
      </c>
      <c r="D2609" s="18" t="str">
        <f>IFERROR(INDEX(Sheet1!F:F,MATCH(ROWS($1:2608),$M:$M,0)),"")</f>
        <v/>
      </c>
      <c r="E2609" t="str">
        <f>IFERROR(INDEX(Sheet1!L:L,MATCH(ROWS($1:2608),$M:$M,0)),"")</f>
        <v/>
      </c>
      <c r="L2609">
        <f>IF(ISNA(MATCH(Sheet1!F2609,{"successful"},0)),"-",MAX(Sheet6!L$1:L2608)+1)</f>
        <v>1324</v>
      </c>
      <c r="M2609" t="str">
        <f>IF(ISNA(MATCH(Sheet1!F2609,{"failed","canceled"},0)),"-",MAX(Sheet6!M$1:M2608)+1)</f>
        <v>-</v>
      </c>
    </row>
    <row r="2610" spans="1:13" ht="16" x14ac:dyDescent="0.2">
      <c r="A2610" s="18" t="str">
        <f>IFERROR(INDEX(Sheet1!F:F,MATCH(ROWS($1:2609),$L:$L,0)),"")</f>
        <v/>
      </c>
      <c r="B2610" s="15" t="str">
        <f>IFERROR(INDEX(Sheet1!L:L,MATCH(ROWS($1:2609),$L:$L,0)),"")</f>
        <v/>
      </c>
      <c r="D2610" s="18" t="str">
        <f>IFERROR(INDEX(Sheet1!F:F,MATCH(ROWS($1:2609),$M:$M,0)),"")</f>
        <v/>
      </c>
      <c r="E2610" t="str">
        <f>IFERROR(INDEX(Sheet1!L:L,MATCH(ROWS($1:2609),$M:$M,0)),"")</f>
        <v/>
      </c>
      <c r="L2610">
        <f>IF(ISNA(MATCH(Sheet1!F2610,{"successful"},0)),"-",MAX(Sheet6!L$1:L2609)+1)</f>
        <v>1325</v>
      </c>
      <c r="M2610" t="str">
        <f>IF(ISNA(MATCH(Sheet1!F2610,{"failed","canceled"},0)),"-",MAX(Sheet6!M$1:M2609)+1)</f>
        <v>-</v>
      </c>
    </row>
    <row r="2611" spans="1:13" ht="16" x14ac:dyDescent="0.2">
      <c r="A2611" s="18" t="str">
        <f>IFERROR(INDEX(Sheet1!F:F,MATCH(ROWS($1:2610),$L:$L,0)),"")</f>
        <v/>
      </c>
      <c r="B2611" s="15" t="str">
        <f>IFERROR(INDEX(Sheet1!L:L,MATCH(ROWS($1:2610),$L:$L,0)),"")</f>
        <v/>
      </c>
      <c r="D2611" s="18" t="str">
        <f>IFERROR(INDEX(Sheet1!F:F,MATCH(ROWS($1:2610),$M:$M,0)),"")</f>
        <v/>
      </c>
      <c r="E2611" t="str">
        <f>IFERROR(INDEX(Sheet1!L:L,MATCH(ROWS($1:2610),$M:$M,0)),"")</f>
        <v/>
      </c>
      <c r="L2611">
        <f>IF(ISNA(MATCH(Sheet1!F2611,{"successful"},0)),"-",MAX(Sheet6!L$1:L2610)+1)</f>
        <v>1326</v>
      </c>
      <c r="M2611" t="str">
        <f>IF(ISNA(MATCH(Sheet1!F2611,{"failed","canceled"},0)),"-",MAX(Sheet6!M$1:M2610)+1)</f>
        <v>-</v>
      </c>
    </row>
    <row r="2612" spans="1:13" ht="16" x14ac:dyDescent="0.2">
      <c r="A2612" s="18" t="str">
        <f>IFERROR(INDEX(Sheet1!F:F,MATCH(ROWS($1:2611),$L:$L,0)),"")</f>
        <v/>
      </c>
      <c r="B2612" s="15" t="str">
        <f>IFERROR(INDEX(Sheet1!L:L,MATCH(ROWS($1:2611),$L:$L,0)),"")</f>
        <v/>
      </c>
      <c r="D2612" s="18" t="str">
        <f>IFERROR(INDEX(Sheet1!F:F,MATCH(ROWS($1:2611),$M:$M,0)),"")</f>
        <v/>
      </c>
      <c r="E2612" t="str">
        <f>IFERROR(INDEX(Sheet1!L:L,MATCH(ROWS($1:2611),$M:$M,0)),"")</f>
        <v/>
      </c>
      <c r="L2612">
        <f>IF(ISNA(MATCH(Sheet1!F2612,{"successful"},0)),"-",MAX(Sheet6!L$1:L2611)+1)</f>
        <v>1327</v>
      </c>
      <c r="M2612" t="str">
        <f>IF(ISNA(MATCH(Sheet1!F2612,{"failed","canceled"},0)),"-",MAX(Sheet6!M$1:M2611)+1)</f>
        <v>-</v>
      </c>
    </row>
    <row r="2613" spans="1:13" ht="16" x14ac:dyDescent="0.2">
      <c r="A2613" s="18" t="str">
        <f>IFERROR(INDEX(Sheet1!F:F,MATCH(ROWS($1:2612),$L:$L,0)),"")</f>
        <v/>
      </c>
      <c r="B2613" s="15" t="str">
        <f>IFERROR(INDEX(Sheet1!L:L,MATCH(ROWS($1:2612),$L:$L,0)),"")</f>
        <v/>
      </c>
      <c r="D2613" s="18" t="str">
        <f>IFERROR(INDEX(Sheet1!F:F,MATCH(ROWS($1:2612),$M:$M,0)),"")</f>
        <v/>
      </c>
      <c r="E2613" t="str">
        <f>IFERROR(INDEX(Sheet1!L:L,MATCH(ROWS($1:2612),$M:$M,0)),"")</f>
        <v/>
      </c>
      <c r="L2613">
        <f>IF(ISNA(MATCH(Sheet1!F2613,{"successful"},0)),"-",MAX(Sheet6!L$1:L2612)+1)</f>
        <v>1328</v>
      </c>
      <c r="M2613" t="str">
        <f>IF(ISNA(MATCH(Sheet1!F2613,{"failed","canceled"},0)),"-",MAX(Sheet6!M$1:M2612)+1)</f>
        <v>-</v>
      </c>
    </row>
    <row r="2614" spans="1:13" ht="16" x14ac:dyDescent="0.2">
      <c r="A2614" s="18" t="str">
        <f>IFERROR(INDEX(Sheet1!F:F,MATCH(ROWS($1:2613),$L:$L,0)),"")</f>
        <v/>
      </c>
      <c r="B2614" s="15" t="str">
        <f>IFERROR(INDEX(Sheet1!L:L,MATCH(ROWS($1:2613),$L:$L,0)),"")</f>
        <v/>
      </c>
      <c r="D2614" s="18" t="str">
        <f>IFERROR(INDEX(Sheet1!F:F,MATCH(ROWS($1:2613),$M:$M,0)),"")</f>
        <v/>
      </c>
      <c r="E2614" t="str">
        <f>IFERROR(INDEX(Sheet1!L:L,MATCH(ROWS($1:2613),$M:$M,0)),"")</f>
        <v/>
      </c>
      <c r="L2614">
        <f>IF(ISNA(MATCH(Sheet1!F2614,{"successful"},0)),"-",MAX(Sheet6!L$1:L2613)+1)</f>
        <v>1329</v>
      </c>
      <c r="M2614" t="str">
        <f>IF(ISNA(MATCH(Sheet1!F2614,{"failed","canceled"},0)),"-",MAX(Sheet6!M$1:M2613)+1)</f>
        <v>-</v>
      </c>
    </row>
    <row r="2615" spans="1:13" ht="16" x14ac:dyDescent="0.2">
      <c r="A2615" s="18" t="str">
        <f>IFERROR(INDEX(Sheet1!F:F,MATCH(ROWS($1:2614),$L:$L,0)),"")</f>
        <v/>
      </c>
      <c r="B2615" s="15" t="str">
        <f>IFERROR(INDEX(Sheet1!L:L,MATCH(ROWS($1:2614),$L:$L,0)),"")</f>
        <v/>
      </c>
      <c r="D2615" s="18" t="str">
        <f>IFERROR(INDEX(Sheet1!F:F,MATCH(ROWS($1:2614),$M:$M,0)),"")</f>
        <v/>
      </c>
      <c r="E2615" t="str">
        <f>IFERROR(INDEX(Sheet1!L:L,MATCH(ROWS($1:2614),$M:$M,0)),"")</f>
        <v/>
      </c>
      <c r="L2615">
        <f>IF(ISNA(MATCH(Sheet1!F2615,{"successful"},0)),"-",MAX(Sheet6!L$1:L2614)+1)</f>
        <v>1330</v>
      </c>
      <c r="M2615" t="str">
        <f>IF(ISNA(MATCH(Sheet1!F2615,{"failed","canceled"},0)),"-",MAX(Sheet6!M$1:M2614)+1)</f>
        <v>-</v>
      </c>
    </row>
    <row r="2616" spans="1:13" ht="16" x14ac:dyDescent="0.2">
      <c r="A2616" s="18" t="str">
        <f>IFERROR(INDEX(Sheet1!F:F,MATCH(ROWS($1:2615),$L:$L,0)),"")</f>
        <v/>
      </c>
      <c r="B2616" s="15" t="str">
        <f>IFERROR(INDEX(Sheet1!L:L,MATCH(ROWS($1:2615),$L:$L,0)),"")</f>
        <v/>
      </c>
      <c r="D2616" s="18" t="str">
        <f>IFERROR(INDEX(Sheet1!F:F,MATCH(ROWS($1:2615),$M:$M,0)),"")</f>
        <v/>
      </c>
      <c r="E2616" t="str">
        <f>IFERROR(INDEX(Sheet1!L:L,MATCH(ROWS($1:2615),$M:$M,0)),"")</f>
        <v/>
      </c>
      <c r="L2616">
        <f>IF(ISNA(MATCH(Sheet1!F2616,{"successful"},0)),"-",MAX(Sheet6!L$1:L2615)+1)</f>
        <v>1331</v>
      </c>
      <c r="M2616" t="str">
        <f>IF(ISNA(MATCH(Sheet1!F2616,{"failed","canceled"},0)),"-",MAX(Sheet6!M$1:M2615)+1)</f>
        <v>-</v>
      </c>
    </row>
    <row r="2617" spans="1:13" ht="16" x14ac:dyDescent="0.2">
      <c r="A2617" s="18" t="str">
        <f>IFERROR(INDEX(Sheet1!F:F,MATCH(ROWS($1:2616),$L:$L,0)),"")</f>
        <v/>
      </c>
      <c r="B2617" s="15" t="str">
        <f>IFERROR(INDEX(Sheet1!L:L,MATCH(ROWS($1:2616),$L:$L,0)),"")</f>
        <v/>
      </c>
      <c r="D2617" s="18" t="str">
        <f>IFERROR(INDEX(Sheet1!F:F,MATCH(ROWS($1:2616),$M:$M,0)),"")</f>
        <v/>
      </c>
      <c r="E2617" t="str">
        <f>IFERROR(INDEX(Sheet1!L:L,MATCH(ROWS($1:2616),$M:$M,0)),"")</f>
        <v/>
      </c>
      <c r="L2617">
        <f>IF(ISNA(MATCH(Sheet1!F2617,{"successful"},0)),"-",MAX(Sheet6!L$1:L2616)+1)</f>
        <v>1332</v>
      </c>
      <c r="M2617" t="str">
        <f>IF(ISNA(MATCH(Sheet1!F2617,{"failed","canceled"},0)),"-",MAX(Sheet6!M$1:M2616)+1)</f>
        <v>-</v>
      </c>
    </row>
    <row r="2618" spans="1:13" ht="16" x14ac:dyDescent="0.2">
      <c r="A2618" s="18" t="str">
        <f>IFERROR(INDEX(Sheet1!F:F,MATCH(ROWS($1:2617),$L:$L,0)),"")</f>
        <v/>
      </c>
      <c r="B2618" s="15" t="str">
        <f>IFERROR(INDEX(Sheet1!L:L,MATCH(ROWS($1:2617),$L:$L,0)),"")</f>
        <v/>
      </c>
      <c r="D2618" s="18" t="str">
        <f>IFERROR(INDEX(Sheet1!F:F,MATCH(ROWS($1:2617),$M:$M,0)),"")</f>
        <v/>
      </c>
      <c r="E2618" t="str">
        <f>IFERROR(INDEX(Sheet1!L:L,MATCH(ROWS($1:2617),$M:$M,0)),"")</f>
        <v/>
      </c>
      <c r="L2618">
        <f>IF(ISNA(MATCH(Sheet1!F2618,{"successful"},0)),"-",MAX(Sheet6!L$1:L2617)+1)</f>
        <v>1333</v>
      </c>
      <c r="M2618" t="str">
        <f>IF(ISNA(MATCH(Sheet1!F2618,{"failed","canceled"},0)),"-",MAX(Sheet6!M$1:M2617)+1)</f>
        <v>-</v>
      </c>
    </row>
    <row r="2619" spans="1:13" ht="16" x14ac:dyDescent="0.2">
      <c r="A2619" s="18" t="str">
        <f>IFERROR(INDEX(Sheet1!F:F,MATCH(ROWS($1:2618),$L:$L,0)),"")</f>
        <v/>
      </c>
      <c r="B2619" s="15" t="str">
        <f>IFERROR(INDEX(Sheet1!L:L,MATCH(ROWS($1:2618),$L:$L,0)),"")</f>
        <v/>
      </c>
      <c r="D2619" s="18" t="str">
        <f>IFERROR(INDEX(Sheet1!F:F,MATCH(ROWS($1:2618),$M:$M,0)),"")</f>
        <v/>
      </c>
      <c r="E2619" t="str">
        <f>IFERROR(INDEX(Sheet1!L:L,MATCH(ROWS($1:2618),$M:$M,0)),"")</f>
        <v/>
      </c>
      <c r="L2619">
        <f>IF(ISNA(MATCH(Sheet1!F2619,{"successful"},0)),"-",MAX(Sheet6!L$1:L2618)+1)</f>
        <v>1334</v>
      </c>
      <c r="M2619" t="str">
        <f>IF(ISNA(MATCH(Sheet1!F2619,{"failed","canceled"},0)),"-",MAX(Sheet6!M$1:M2618)+1)</f>
        <v>-</v>
      </c>
    </row>
    <row r="2620" spans="1:13" ht="16" x14ac:dyDescent="0.2">
      <c r="A2620" s="18" t="str">
        <f>IFERROR(INDEX(Sheet1!F:F,MATCH(ROWS($1:2619),$L:$L,0)),"")</f>
        <v/>
      </c>
      <c r="B2620" s="15" t="str">
        <f>IFERROR(INDEX(Sheet1!L:L,MATCH(ROWS($1:2619),$L:$L,0)),"")</f>
        <v/>
      </c>
      <c r="D2620" s="18" t="str">
        <f>IFERROR(INDEX(Sheet1!F:F,MATCH(ROWS($1:2619),$M:$M,0)),"")</f>
        <v/>
      </c>
      <c r="E2620" t="str">
        <f>IFERROR(INDEX(Sheet1!L:L,MATCH(ROWS($1:2619),$M:$M,0)),"")</f>
        <v/>
      </c>
      <c r="L2620">
        <f>IF(ISNA(MATCH(Sheet1!F2620,{"successful"},0)),"-",MAX(Sheet6!L$1:L2619)+1)</f>
        <v>1335</v>
      </c>
      <c r="M2620" t="str">
        <f>IF(ISNA(MATCH(Sheet1!F2620,{"failed","canceled"},0)),"-",MAX(Sheet6!M$1:M2619)+1)</f>
        <v>-</v>
      </c>
    </row>
    <row r="2621" spans="1:13" ht="16" x14ac:dyDescent="0.2">
      <c r="A2621" s="18" t="str">
        <f>IFERROR(INDEX(Sheet1!F:F,MATCH(ROWS($1:2620),$L:$L,0)),"")</f>
        <v/>
      </c>
      <c r="B2621" s="15" t="str">
        <f>IFERROR(INDEX(Sheet1!L:L,MATCH(ROWS($1:2620),$L:$L,0)),"")</f>
        <v/>
      </c>
      <c r="D2621" s="18" t="str">
        <f>IFERROR(INDEX(Sheet1!F:F,MATCH(ROWS($1:2620),$M:$M,0)),"")</f>
        <v/>
      </c>
      <c r="E2621" t="str">
        <f>IFERROR(INDEX(Sheet1!L:L,MATCH(ROWS($1:2620),$M:$M,0)),"")</f>
        <v/>
      </c>
      <c r="L2621">
        <f>IF(ISNA(MATCH(Sheet1!F2621,{"successful"},0)),"-",MAX(Sheet6!L$1:L2620)+1)</f>
        <v>1336</v>
      </c>
      <c r="M2621" t="str">
        <f>IF(ISNA(MATCH(Sheet1!F2621,{"failed","canceled"},0)),"-",MAX(Sheet6!M$1:M2620)+1)</f>
        <v>-</v>
      </c>
    </row>
    <row r="2622" spans="1:13" ht="16" x14ac:dyDescent="0.2">
      <c r="A2622" s="18" t="str">
        <f>IFERROR(INDEX(Sheet1!F:F,MATCH(ROWS($1:2621),$L:$L,0)),"")</f>
        <v/>
      </c>
      <c r="B2622" s="15" t="str">
        <f>IFERROR(INDEX(Sheet1!L:L,MATCH(ROWS($1:2621),$L:$L,0)),"")</f>
        <v/>
      </c>
      <c r="D2622" s="18" t="str">
        <f>IFERROR(INDEX(Sheet1!F:F,MATCH(ROWS($1:2621),$M:$M,0)),"")</f>
        <v/>
      </c>
      <c r="E2622" t="str">
        <f>IFERROR(INDEX(Sheet1!L:L,MATCH(ROWS($1:2621),$M:$M,0)),"")</f>
        <v/>
      </c>
      <c r="L2622">
        <f>IF(ISNA(MATCH(Sheet1!F2622,{"successful"},0)),"-",MAX(Sheet6!L$1:L2621)+1)</f>
        <v>1337</v>
      </c>
      <c r="M2622" t="str">
        <f>IF(ISNA(MATCH(Sheet1!F2622,{"failed","canceled"},0)),"-",MAX(Sheet6!M$1:M2621)+1)</f>
        <v>-</v>
      </c>
    </row>
    <row r="2623" spans="1:13" ht="16" x14ac:dyDescent="0.2">
      <c r="A2623" s="18" t="str">
        <f>IFERROR(INDEX(Sheet1!F:F,MATCH(ROWS($1:2622),$L:$L,0)),"")</f>
        <v/>
      </c>
      <c r="B2623" s="15" t="str">
        <f>IFERROR(INDEX(Sheet1!L:L,MATCH(ROWS($1:2622),$L:$L,0)),"")</f>
        <v/>
      </c>
      <c r="D2623" s="18" t="str">
        <f>IFERROR(INDEX(Sheet1!F:F,MATCH(ROWS($1:2622),$M:$M,0)),"")</f>
        <v/>
      </c>
      <c r="E2623" t="str">
        <f>IFERROR(INDEX(Sheet1!L:L,MATCH(ROWS($1:2622),$M:$M,0)),"")</f>
        <v/>
      </c>
      <c r="L2623">
        <f>IF(ISNA(MATCH(Sheet1!F2623,{"successful"},0)),"-",MAX(Sheet6!L$1:L2622)+1)</f>
        <v>1338</v>
      </c>
      <c r="M2623" t="str">
        <f>IF(ISNA(MATCH(Sheet1!F2623,{"failed","canceled"},0)),"-",MAX(Sheet6!M$1:M2622)+1)</f>
        <v>-</v>
      </c>
    </row>
    <row r="2624" spans="1:13" ht="16" x14ac:dyDescent="0.2">
      <c r="A2624" s="18" t="str">
        <f>IFERROR(INDEX(Sheet1!F:F,MATCH(ROWS($1:2623),$L:$L,0)),"")</f>
        <v/>
      </c>
      <c r="B2624" s="15" t="str">
        <f>IFERROR(INDEX(Sheet1!L:L,MATCH(ROWS($1:2623),$L:$L,0)),"")</f>
        <v/>
      </c>
      <c r="D2624" s="18" t="str">
        <f>IFERROR(INDEX(Sheet1!F:F,MATCH(ROWS($1:2623),$M:$M,0)),"")</f>
        <v/>
      </c>
      <c r="E2624" t="str">
        <f>IFERROR(INDEX(Sheet1!L:L,MATCH(ROWS($1:2623),$M:$M,0)),"")</f>
        <v/>
      </c>
      <c r="L2624">
        <f>IF(ISNA(MATCH(Sheet1!F2624,{"successful"},0)),"-",MAX(Sheet6!L$1:L2623)+1)</f>
        <v>1339</v>
      </c>
      <c r="M2624" t="str">
        <f>IF(ISNA(MATCH(Sheet1!F2624,{"failed","canceled"},0)),"-",MAX(Sheet6!M$1:M2623)+1)</f>
        <v>-</v>
      </c>
    </row>
    <row r="2625" spans="1:13" ht="16" x14ac:dyDescent="0.2">
      <c r="A2625" s="18" t="str">
        <f>IFERROR(INDEX(Sheet1!F:F,MATCH(ROWS($1:2624),$L:$L,0)),"")</f>
        <v/>
      </c>
      <c r="B2625" s="15" t="str">
        <f>IFERROR(INDEX(Sheet1!L:L,MATCH(ROWS($1:2624),$L:$L,0)),"")</f>
        <v/>
      </c>
      <c r="D2625" s="18" t="str">
        <f>IFERROR(INDEX(Sheet1!F:F,MATCH(ROWS($1:2624),$M:$M,0)),"")</f>
        <v/>
      </c>
      <c r="E2625" t="str">
        <f>IFERROR(INDEX(Sheet1!L:L,MATCH(ROWS($1:2624),$M:$M,0)),"")</f>
        <v/>
      </c>
      <c r="L2625">
        <f>IF(ISNA(MATCH(Sheet1!F2625,{"successful"},0)),"-",MAX(Sheet6!L$1:L2624)+1)</f>
        <v>1340</v>
      </c>
      <c r="M2625" t="str">
        <f>IF(ISNA(MATCH(Sheet1!F2625,{"failed","canceled"},0)),"-",MAX(Sheet6!M$1:M2624)+1)</f>
        <v>-</v>
      </c>
    </row>
    <row r="2626" spans="1:13" ht="16" x14ac:dyDescent="0.2">
      <c r="A2626" s="18" t="str">
        <f>IFERROR(INDEX(Sheet1!F:F,MATCH(ROWS($1:2625),$L:$L,0)),"")</f>
        <v/>
      </c>
      <c r="B2626" s="15" t="str">
        <f>IFERROR(INDEX(Sheet1!L:L,MATCH(ROWS($1:2625),$L:$L,0)),"")</f>
        <v/>
      </c>
      <c r="D2626" s="18" t="str">
        <f>IFERROR(INDEX(Sheet1!F:F,MATCH(ROWS($1:2625),$M:$M,0)),"")</f>
        <v/>
      </c>
      <c r="E2626" t="str">
        <f>IFERROR(INDEX(Sheet1!L:L,MATCH(ROWS($1:2625),$M:$M,0)),"")</f>
        <v/>
      </c>
      <c r="L2626">
        <f>IF(ISNA(MATCH(Sheet1!F2626,{"successful"},0)),"-",MAX(Sheet6!L$1:L2625)+1)</f>
        <v>1341</v>
      </c>
      <c r="M2626" t="str">
        <f>IF(ISNA(MATCH(Sheet1!F2626,{"failed","canceled"},0)),"-",MAX(Sheet6!M$1:M2625)+1)</f>
        <v>-</v>
      </c>
    </row>
    <row r="2627" spans="1:13" ht="16" x14ac:dyDescent="0.2">
      <c r="A2627" s="18" t="str">
        <f>IFERROR(INDEX(Sheet1!F:F,MATCH(ROWS($1:2626),$L:$L,0)),"")</f>
        <v/>
      </c>
      <c r="B2627" s="15" t="str">
        <f>IFERROR(INDEX(Sheet1!L:L,MATCH(ROWS($1:2626),$L:$L,0)),"")</f>
        <v/>
      </c>
      <c r="D2627" s="18" t="str">
        <f>IFERROR(INDEX(Sheet1!F:F,MATCH(ROWS($1:2626),$M:$M,0)),"")</f>
        <v/>
      </c>
      <c r="E2627" t="str">
        <f>IFERROR(INDEX(Sheet1!L:L,MATCH(ROWS($1:2626),$M:$M,0)),"")</f>
        <v/>
      </c>
      <c r="L2627">
        <f>IF(ISNA(MATCH(Sheet1!F2627,{"successful"},0)),"-",MAX(Sheet6!L$1:L2626)+1)</f>
        <v>1342</v>
      </c>
      <c r="M2627" t="str">
        <f>IF(ISNA(MATCH(Sheet1!F2627,{"failed","canceled"},0)),"-",MAX(Sheet6!M$1:M2626)+1)</f>
        <v>-</v>
      </c>
    </row>
    <row r="2628" spans="1:13" ht="16" x14ac:dyDescent="0.2">
      <c r="A2628" s="18" t="str">
        <f>IFERROR(INDEX(Sheet1!F:F,MATCH(ROWS($1:2627),$L:$L,0)),"")</f>
        <v/>
      </c>
      <c r="B2628" s="15" t="str">
        <f>IFERROR(INDEX(Sheet1!L:L,MATCH(ROWS($1:2627),$L:$L,0)),"")</f>
        <v/>
      </c>
      <c r="D2628" s="18" t="str">
        <f>IFERROR(INDEX(Sheet1!F:F,MATCH(ROWS($1:2627),$M:$M,0)),"")</f>
        <v/>
      </c>
      <c r="E2628" t="str">
        <f>IFERROR(INDEX(Sheet1!L:L,MATCH(ROWS($1:2627),$M:$M,0)),"")</f>
        <v/>
      </c>
      <c r="L2628">
        <f>IF(ISNA(MATCH(Sheet1!F2628,{"successful"},0)),"-",MAX(Sheet6!L$1:L2627)+1)</f>
        <v>1343</v>
      </c>
      <c r="M2628" t="str">
        <f>IF(ISNA(MATCH(Sheet1!F2628,{"failed","canceled"},0)),"-",MAX(Sheet6!M$1:M2627)+1)</f>
        <v>-</v>
      </c>
    </row>
    <row r="2629" spans="1:13" ht="16" x14ac:dyDescent="0.2">
      <c r="A2629" s="18" t="str">
        <f>IFERROR(INDEX(Sheet1!F:F,MATCH(ROWS($1:2628),$L:$L,0)),"")</f>
        <v/>
      </c>
      <c r="B2629" s="15" t="str">
        <f>IFERROR(INDEX(Sheet1!L:L,MATCH(ROWS($1:2628),$L:$L,0)),"")</f>
        <v/>
      </c>
      <c r="D2629" s="18" t="str">
        <f>IFERROR(INDEX(Sheet1!F:F,MATCH(ROWS($1:2628),$M:$M,0)),"")</f>
        <v/>
      </c>
      <c r="E2629" t="str">
        <f>IFERROR(INDEX(Sheet1!L:L,MATCH(ROWS($1:2628),$M:$M,0)),"")</f>
        <v/>
      </c>
      <c r="L2629">
        <f>IF(ISNA(MATCH(Sheet1!F2629,{"successful"},0)),"-",MAX(Sheet6!L$1:L2628)+1)</f>
        <v>1344</v>
      </c>
      <c r="M2629" t="str">
        <f>IF(ISNA(MATCH(Sheet1!F2629,{"failed","canceled"},0)),"-",MAX(Sheet6!M$1:M2628)+1)</f>
        <v>-</v>
      </c>
    </row>
    <row r="2630" spans="1:13" ht="16" x14ac:dyDescent="0.2">
      <c r="A2630" s="18" t="str">
        <f>IFERROR(INDEX(Sheet1!F:F,MATCH(ROWS($1:2629),$L:$L,0)),"")</f>
        <v/>
      </c>
      <c r="B2630" s="15" t="str">
        <f>IFERROR(INDEX(Sheet1!L:L,MATCH(ROWS($1:2629),$L:$L,0)),"")</f>
        <v/>
      </c>
      <c r="D2630" s="18" t="str">
        <f>IFERROR(INDEX(Sheet1!F:F,MATCH(ROWS($1:2629),$M:$M,0)),"")</f>
        <v/>
      </c>
      <c r="E2630" t="str">
        <f>IFERROR(INDEX(Sheet1!L:L,MATCH(ROWS($1:2629),$M:$M,0)),"")</f>
        <v/>
      </c>
      <c r="L2630">
        <f>IF(ISNA(MATCH(Sheet1!F2630,{"successful"},0)),"-",MAX(Sheet6!L$1:L2629)+1)</f>
        <v>1345</v>
      </c>
      <c r="M2630" t="str">
        <f>IF(ISNA(MATCH(Sheet1!F2630,{"failed","canceled"},0)),"-",MAX(Sheet6!M$1:M2629)+1)</f>
        <v>-</v>
      </c>
    </row>
    <row r="2631" spans="1:13" ht="16" x14ac:dyDescent="0.2">
      <c r="A2631" s="18" t="str">
        <f>IFERROR(INDEX(Sheet1!F:F,MATCH(ROWS($1:2630),$L:$L,0)),"")</f>
        <v/>
      </c>
      <c r="B2631" s="15" t="str">
        <f>IFERROR(INDEX(Sheet1!L:L,MATCH(ROWS($1:2630),$L:$L,0)),"")</f>
        <v/>
      </c>
      <c r="D2631" s="18" t="str">
        <f>IFERROR(INDEX(Sheet1!F:F,MATCH(ROWS($1:2630),$M:$M,0)),"")</f>
        <v/>
      </c>
      <c r="E2631" t="str">
        <f>IFERROR(INDEX(Sheet1!L:L,MATCH(ROWS($1:2630),$M:$M,0)),"")</f>
        <v/>
      </c>
      <c r="L2631">
        <f>IF(ISNA(MATCH(Sheet1!F2631,{"successful"},0)),"-",MAX(Sheet6!L$1:L2630)+1)</f>
        <v>1346</v>
      </c>
      <c r="M2631" t="str">
        <f>IF(ISNA(MATCH(Sheet1!F2631,{"failed","canceled"},0)),"-",MAX(Sheet6!M$1:M2630)+1)</f>
        <v>-</v>
      </c>
    </row>
    <row r="2632" spans="1:13" ht="16" x14ac:dyDescent="0.2">
      <c r="A2632" s="18" t="str">
        <f>IFERROR(INDEX(Sheet1!F:F,MATCH(ROWS($1:2631),$L:$L,0)),"")</f>
        <v/>
      </c>
      <c r="B2632" s="15" t="str">
        <f>IFERROR(INDEX(Sheet1!L:L,MATCH(ROWS($1:2631),$L:$L,0)),"")</f>
        <v/>
      </c>
      <c r="D2632" s="18" t="str">
        <f>IFERROR(INDEX(Sheet1!F:F,MATCH(ROWS($1:2631),$M:$M,0)),"")</f>
        <v/>
      </c>
      <c r="E2632" t="str">
        <f>IFERROR(INDEX(Sheet1!L:L,MATCH(ROWS($1:2631),$M:$M,0)),"")</f>
        <v/>
      </c>
      <c r="L2632">
        <f>IF(ISNA(MATCH(Sheet1!F2632,{"successful"},0)),"-",MAX(Sheet6!L$1:L2631)+1)</f>
        <v>1347</v>
      </c>
      <c r="M2632" t="str">
        <f>IF(ISNA(MATCH(Sheet1!F2632,{"failed","canceled"},0)),"-",MAX(Sheet6!M$1:M2631)+1)</f>
        <v>-</v>
      </c>
    </row>
    <row r="2633" spans="1:13" ht="16" x14ac:dyDescent="0.2">
      <c r="A2633" s="18" t="str">
        <f>IFERROR(INDEX(Sheet1!F:F,MATCH(ROWS($1:2632),$L:$L,0)),"")</f>
        <v/>
      </c>
      <c r="B2633" s="15" t="str">
        <f>IFERROR(INDEX(Sheet1!L:L,MATCH(ROWS($1:2632),$L:$L,0)),"")</f>
        <v/>
      </c>
      <c r="D2633" s="18" t="str">
        <f>IFERROR(INDEX(Sheet1!F:F,MATCH(ROWS($1:2632),$M:$M,0)),"")</f>
        <v/>
      </c>
      <c r="E2633" t="str">
        <f>IFERROR(INDEX(Sheet1!L:L,MATCH(ROWS($1:2632),$M:$M,0)),"")</f>
        <v/>
      </c>
      <c r="L2633">
        <f>IF(ISNA(MATCH(Sheet1!F2633,{"successful"},0)),"-",MAX(Sheet6!L$1:L2632)+1)</f>
        <v>1348</v>
      </c>
      <c r="M2633" t="str">
        <f>IF(ISNA(MATCH(Sheet1!F2633,{"failed","canceled"},0)),"-",MAX(Sheet6!M$1:M2632)+1)</f>
        <v>-</v>
      </c>
    </row>
    <row r="2634" spans="1:13" ht="16" x14ac:dyDescent="0.2">
      <c r="A2634" s="18" t="str">
        <f>IFERROR(INDEX(Sheet1!F:F,MATCH(ROWS($1:2633),$L:$L,0)),"")</f>
        <v/>
      </c>
      <c r="B2634" s="15" t="str">
        <f>IFERROR(INDEX(Sheet1!L:L,MATCH(ROWS($1:2633),$L:$L,0)),"")</f>
        <v/>
      </c>
      <c r="D2634" s="18" t="str">
        <f>IFERROR(INDEX(Sheet1!F:F,MATCH(ROWS($1:2633),$M:$M,0)),"")</f>
        <v/>
      </c>
      <c r="E2634" t="str">
        <f>IFERROR(INDEX(Sheet1!L:L,MATCH(ROWS($1:2633),$M:$M,0)),"")</f>
        <v/>
      </c>
      <c r="L2634">
        <f>IF(ISNA(MATCH(Sheet1!F2634,{"successful"},0)),"-",MAX(Sheet6!L$1:L2633)+1)</f>
        <v>1349</v>
      </c>
      <c r="M2634" t="str">
        <f>IF(ISNA(MATCH(Sheet1!F2634,{"failed","canceled"},0)),"-",MAX(Sheet6!M$1:M2633)+1)</f>
        <v>-</v>
      </c>
    </row>
    <row r="2635" spans="1:13" ht="16" x14ac:dyDescent="0.2">
      <c r="A2635" s="18" t="str">
        <f>IFERROR(INDEX(Sheet1!F:F,MATCH(ROWS($1:2634),$L:$L,0)),"")</f>
        <v/>
      </c>
      <c r="B2635" s="15" t="str">
        <f>IFERROR(INDEX(Sheet1!L:L,MATCH(ROWS($1:2634),$L:$L,0)),"")</f>
        <v/>
      </c>
      <c r="D2635" s="18" t="str">
        <f>IFERROR(INDEX(Sheet1!F:F,MATCH(ROWS($1:2634),$M:$M,0)),"")</f>
        <v/>
      </c>
      <c r="E2635" t="str">
        <f>IFERROR(INDEX(Sheet1!L:L,MATCH(ROWS($1:2634),$M:$M,0)),"")</f>
        <v/>
      </c>
      <c r="L2635">
        <f>IF(ISNA(MATCH(Sheet1!F2635,{"successful"},0)),"-",MAX(Sheet6!L$1:L2634)+1)</f>
        <v>1350</v>
      </c>
      <c r="M2635" t="str">
        <f>IF(ISNA(MATCH(Sheet1!F2635,{"failed","canceled"},0)),"-",MAX(Sheet6!M$1:M2634)+1)</f>
        <v>-</v>
      </c>
    </row>
    <row r="2636" spans="1:13" ht="16" x14ac:dyDescent="0.2">
      <c r="A2636" s="18" t="str">
        <f>IFERROR(INDEX(Sheet1!F:F,MATCH(ROWS($1:2635),$L:$L,0)),"")</f>
        <v/>
      </c>
      <c r="B2636" s="15" t="str">
        <f>IFERROR(INDEX(Sheet1!L:L,MATCH(ROWS($1:2635),$L:$L,0)),"")</f>
        <v/>
      </c>
      <c r="D2636" s="18" t="str">
        <f>IFERROR(INDEX(Sheet1!F:F,MATCH(ROWS($1:2635),$M:$M,0)),"")</f>
        <v/>
      </c>
      <c r="E2636" t="str">
        <f>IFERROR(INDEX(Sheet1!L:L,MATCH(ROWS($1:2635),$M:$M,0)),"")</f>
        <v/>
      </c>
      <c r="L2636">
        <f>IF(ISNA(MATCH(Sheet1!F2636,{"successful"},0)),"-",MAX(Sheet6!L$1:L2635)+1)</f>
        <v>1351</v>
      </c>
      <c r="M2636" t="str">
        <f>IF(ISNA(MATCH(Sheet1!F2636,{"failed","canceled"},0)),"-",MAX(Sheet6!M$1:M2635)+1)</f>
        <v>-</v>
      </c>
    </row>
    <row r="2637" spans="1:13" ht="16" x14ac:dyDescent="0.2">
      <c r="A2637" s="18" t="str">
        <f>IFERROR(INDEX(Sheet1!F:F,MATCH(ROWS($1:2636),$L:$L,0)),"")</f>
        <v/>
      </c>
      <c r="B2637" s="15" t="str">
        <f>IFERROR(INDEX(Sheet1!L:L,MATCH(ROWS($1:2636),$L:$L,0)),"")</f>
        <v/>
      </c>
      <c r="D2637" s="18" t="str">
        <f>IFERROR(INDEX(Sheet1!F:F,MATCH(ROWS($1:2636),$M:$M,0)),"")</f>
        <v/>
      </c>
      <c r="E2637" t="str">
        <f>IFERROR(INDEX(Sheet1!L:L,MATCH(ROWS($1:2636),$M:$M,0)),"")</f>
        <v/>
      </c>
      <c r="L2637">
        <f>IF(ISNA(MATCH(Sheet1!F2637,{"successful"},0)),"-",MAX(Sheet6!L$1:L2636)+1)</f>
        <v>1352</v>
      </c>
      <c r="M2637" t="str">
        <f>IF(ISNA(MATCH(Sheet1!F2637,{"failed","canceled"},0)),"-",MAX(Sheet6!M$1:M2636)+1)</f>
        <v>-</v>
      </c>
    </row>
    <row r="2638" spans="1:13" ht="16" x14ac:dyDescent="0.2">
      <c r="A2638" s="18" t="str">
        <f>IFERROR(INDEX(Sheet1!F:F,MATCH(ROWS($1:2637),$L:$L,0)),"")</f>
        <v/>
      </c>
      <c r="B2638" s="15" t="str">
        <f>IFERROR(INDEX(Sheet1!L:L,MATCH(ROWS($1:2637),$L:$L,0)),"")</f>
        <v/>
      </c>
      <c r="D2638" s="18" t="str">
        <f>IFERROR(INDEX(Sheet1!F:F,MATCH(ROWS($1:2637),$M:$M,0)),"")</f>
        <v/>
      </c>
      <c r="E2638" t="str">
        <f>IFERROR(INDEX(Sheet1!L:L,MATCH(ROWS($1:2637),$M:$M,0)),"")</f>
        <v/>
      </c>
      <c r="L2638">
        <f>IF(ISNA(MATCH(Sheet1!F2638,{"successful"},0)),"-",MAX(Sheet6!L$1:L2637)+1)</f>
        <v>1353</v>
      </c>
      <c r="M2638" t="str">
        <f>IF(ISNA(MATCH(Sheet1!F2638,{"failed","canceled"},0)),"-",MAX(Sheet6!M$1:M2637)+1)</f>
        <v>-</v>
      </c>
    </row>
    <row r="2639" spans="1:13" ht="16" x14ac:dyDescent="0.2">
      <c r="A2639" s="18" t="str">
        <f>IFERROR(INDEX(Sheet1!F:F,MATCH(ROWS($1:2638),$L:$L,0)),"")</f>
        <v/>
      </c>
      <c r="B2639" s="15" t="str">
        <f>IFERROR(INDEX(Sheet1!L:L,MATCH(ROWS($1:2638),$L:$L,0)),"")</f>
        <v/>
      </c>
      <c r="D2639" s="18" t="str">
        <f>IFERROR(INDEX(Sheet1!F:F,MATCH(ROWS($1:2638),$M:$M,0)),"")</f>
        <v/>
      </c>
      <c r="E2639" t="str">
        <f>IFERROR(INDEX(Sheet1!L:L,MATCH(ROWS($1:2638),$M:$M,0)),"")</f>
        <v/>
      </c>
      <c r="L2639">
        <f>IF(ISNA(MATCH(Sheet1!F2639,{"successful"},0)),"-",MAX(Sheet6!L$1:L2638)+1)</f>
        <v>1354</v>
      </c>
      <c r="M2639" t="str">
        <f>IF(ISNA(MATCH(Sheet1!F2639,{"failed","canceled"},0)),"-",MAX(Sheet6!M$1:M2638)+1)</f>
        <v>-</v>
      </c>
    </row>
    <row r="2640" spans="1:13" ht="16" x14ac:dyDescent="0.2">
      <c r="A2640" s="18" t="str">
        <f>IFERROR(INDEX(Sheet1!F:F,MATCH(ROWS($1:2639),$L:$L,0)),"")</f>
        <v/>
      </c>
      <c r="B2640" s="15" t="str">
        <f>IFERROR(INDEX(Sheet1!L:L,MATCH(ROWS($1:2639),$L:$L,0)),"")</f>
        <v/>
      </c>
      <c r="D2640" s="18" t="str">
        <f>IFERROR(INDEX(Sheet1!F:F,MATCH(ROWS($1:2639),$M:$M,0)),"")</f>
        <v/>
      </c>
      <c r="E2640" t="str">
        <f>IFERROR(INDEX(Sheet1!L:L,MATCH(ROWS($1:2639),$M:$M,0)),"")</f>
        <v/>
      </c>
      <c r="L2640">
        <f>IF(ISNA(MATCH(Sheet1!F2640,{"successful"},0)),"-",MAX(Sheet6!L$1:L2639)+1)</f>
        <v>1355</v>
      </c>
      <c r="M2640" t="str">
        <f>IF(ISNA(MATCH(Sheet1!F2640,{"failed","canceled"},0)),"-",MAX(Sheet6!M$1:M2639)+1)</f>
        <v>-</v>
      </c>
    </row>
    <row r="2641" spans="1:13" ht="16" x14ac:dyDescent="0.2">
      <c r="A2641" s="18" t="str">
        <f>IFERROR(INDEX(Sheet1!F:F,MATCH(ROWS($1:2640),$L:$L,0)),"")</f>
        <v/>
      </c>
      <c r="B2641" s="15" t="str">
        <f>IFERROR(INDEX(Sheet1!L:L,MATCH(ROWS($1:2640),$L:$L,0)),"")</f>
        <v/>
      </c>
      <c r="D2641" s="18" t="str">
        <f>IFERROR(INDEX(Sheet1!F:F,MATCH(ROWS($1:2640),$M:$M,0)),"")</f>
        <v/>
      </c>
      <c r="E2641" t="str">
        <f>IFERROR(INDEX(Sheet1!L:L,MATCH(ROWS($1:2640),$M:$M,0)),"")</f>
        <v/>
      </c>
      <c r="L2641">
        <f>IF(ISNA(MATCH(Sheet1!F2641,{"successful"},0)),"-",MAX(Sheet6!L$1:L2640)+1)</f>
        <v>1356</v>
      </c>
      <c r="M2641" t="str">
        <f>IF(ISNA(MATCH(Sheet1!F2641,{"failed","canceled"},0)),"-",MAX(Sheet6!M$1:M2640)+1)</f>
        <v>-</v>
      </c>
    </row>
    <row r="2642" spans="1:13" ht="16" x14ac:dyDescent="0.2">
      <c r="A2642" s="18" t="str">
        <f>IFERROR(INDEX(Sheet1!F:F,MATCH(ROWS($1:2641),$L:$L,0)),"")</f>
        <v/>
      </c>
      <c r="B2642" s="15" t="str">
        <f>IFERROR(INDEX(Sheet1!L:L,MATCH(ROWS($1:2641),$L:$L,0)),"")</f>
        <v/>
      </c>
      <c r="D2642" s="18" t="str">
        <f>IFERROR(INDEX(Sheet1!F:F,MATCH(ROWS($1:2641),$M:$M,0)),"")</f>
        <v/>
      </c>
      <c r="E2642" t="str">
        <f>IFERROR(INDEX(Sheet1!L:L,MATCH(ROWS($1:2641),$M:$M,0)),"")</f>
        <v/>
      </c>
      <c r="L2642">
        <f>IF(ISNA(MATCH(Sheet1!F2642,{"successful"},0)),"-",MAX(Sheet6!L$1:L2641)+1)</f>
        <v>1357</v>
      </c>
      <c r="M2642" t="str">
        <f>IF(ISNA(MATCH(Sheet1!F2642,{"failed","canceled"},0)),"-",MAX(Sheet6!M$1:M2641)+1)</f>
        <v>-</v>
      </c>
    </row>
    <row r="2643" spans="1:13" ht="16" x14ac:dyDescent="0.2">
      <c r="A2643" s="18" t="str">
        <f>IFERROR(INDEX(Sheet1!F:F,MATCH(ROWS($1:2642),$L:$L,0)),"")</f>
        <v/>
      </c>
      <c r="B2643" s="15" t="str">
        <f>IFERROR(INDEX(Sheet1!L:L,MATCH(ROWS($1:2642),$L:$L,0)),"")</f>
        <v/>
      </c>
      <c r="D2643" s="18" t="str">
        <f>IFERROR(INDEX(Sheet1!F:F,MATCH(ROWS($1:2642),$M:$M,0)),"")</f>
        <v/>
      </c>
      <c r="E2643" t="str">
        <f>IFERROR(INDEX(Sheet1!L:L,MATCH(ROWS($1:2642),$M:$M,0)),"")</f>
        <v/>
      </c>
      <c r="L2643" t="str">
        <f>IF(ISNA(MATCH(Sheet1!F2643,{"successful"},0)),"-",MAX(Sheet6!L$1:L2642)+1)</f>
        <v>-</v>
      </c>
      <c r="M2643">
        <f>IF(ISNA(MATCH(Sheet1!F2643,{"failed","canceled"},0)),"-",MAX(Sheet6!M$1:M2642)+1)</f>
        <v>1259</v>
      </c>
    </row>
    <row r="2644" spans="1:13" ht="16" x14ac:dyDescent="0.2">
      <c r="A2644" s="18" t="str">
        <f>IFERROR(INDEX(Sheet1!F:F,MATCH(ROWS($1:2643),$L:$L,0)),"")</f>
        <v/>
      </c>
      <c r="B2644" s="15" t="str">
        <f>IFERROR(INDEX(Sheet1!L:L,MATCH(ROWS($1:2643),$L:$L,0)),"")</f>
        <v/>
      </c>
      <c r="D2644" s="18" t="str">
        <f>IFERROR(INDEX(Sheet1!F:F,MATCH(ROWS($1:2643),$M:$M,0)),"")</f>
        <v/>
      </c>
      <c r="E2644" t="str">
        <f>IFERROR(INDEX(Sheet1!L:L,MATCH(ROWS($1:2643),$M:$M,0)),"")</f>
        <v/>
      </c>
      <c r="L2644" t="str">
        <f>IF(ISNA(MATCH(Sheet1!F2644,{"successful"},0)),"-",MAX(Sheet6!L$1:L2643)+1)</f>
        <v>-</v>
      </c>
      <c r="M2644">
        <f>IF(ISNA(MATCH(Sheet1!F2644,{"failed","canceled"},0)),"-",MAX(Sheet6!M$1:M2643)+1)</f>
        <v>1260</v>
      </c>
    </row>
    <row r="2645" spans="1:13" ht="16" x14ac:dyDescent="0.2">
      <c r="A2645" s="18" t="str">
        <f>IFERROR(INDEX(Sheet1!F:F,MATCH(ROWS($1:2644),$L:$L,0)),"")</f>
        <v/>
      </c>
      <c r="B2645" s="15" t="str">
        <f>IFERROR(INDEX(Sheet1!L:L,MATCH(ROWS($1:2644),$L:$L,0)),"")</f>
        <v/>
      </c>
      <c r="D2645" s="18" t="str">
        <f>IFERROR(INDEX(Sheet1!F:F,MATCH(ROWS($1:2644),$M:$M,0)),"")</f>
        <v/>
      </c>
      <c r="E2645" t="str">
        <f>IFERROR(INDEX(Sheet1!L:L,MATCH(ROWS($1:2644),$M:$M,0)),"")</f>
        <v/>
      </c>
      <c r="L2645" t="str">
        <f>IF(ISNA(MATCH(Sheet1!F2645,{"successful"},0)),"-",MAX(Sheet6!L$1:L2644)+1)</f>
        <v>-</v>
      </c>
      <c r="M2645">
        <f>IF(ISNA(MATCH(Sheet1!F2645,{"failed","canceled"},0)),"-",MAX(Sheet6!M$1:M2644)+1)</f>
        <v>1261</v>
      </c>
    </row>
    <row r="2646" spans="1:13" ht="16" x14ac:dyDescent="0.2">
      <c r="A2646" s="18" t="str">
        <f>IFERROR(INDEX(Sheet1!F:F,MATCH(ROWS($1:2645),$L:$L,0)),"")</f>
        <v/>
      </c>
      <c r="B2646" s="15" t="str">
        <f>IFERROR(INDEX(Sheet1!L:L,MATCH(ROWS($1:2645),$L:$L,0)),"")</f>
        <v/>
      </c>
      <c r="D2646" s="18" t="str">
        <f>IFERROR(INDEX(Sheet1!F:F,MATCH(ROWS($1:2645),$M:$M,0)),"")</f>
        <v/>
      </c>
      <c r="E2646" t="str">
        <f>IFERROR(INDEX(Sheet1!L:L,MATCH(ROWS($1:2645),$M:$M,0)),"")</f>
        <v/>
      </c>
      <c r="L2646" t="str">
        <f>IF(ISNA(MATCH(Sheet1!F2646,{"successful"},0)),"-",MAX(Sheet6!L$1:L2645)+1)</f>
        <v>-</v>
      </c>
      <c r="M2646">
        <f>IF(ISNA(MATCH(Sheet1!F2646,{"failed","canceled"},0)),"-",MAX(Sheet6!M$1:M2645)+1)</f>
        <v>1262</v>
      </c>
    </row>
    <row r="2647" spans="1:13" ht="16" x14ac:dyDescent="0.2">
      <c r="A2647" s="18" t="str">
        <f>IFERROR(INDEX(Sheet1!F:F,MATCH(ROWS($1:2646),$L:$L,0)),"")</f>
        <v/>
      </c>
      <c r="B2647" s="15" t="str">
        <f>IFERROR(INDEX(Sheet1!L:L,MATCH(ROWS($1:2646),$L:$L,0)),"")</f>
        <v/>
      </c>
      <c r="D2647" s="18" t="str">
        <f>IFERROR(INDEX(Sheet1!F:F,MATCH(ROWS($1:2646),$M:$M,0)),"")</f>
        <v/>
      </c>
      <c r="E2647" t="str">
        <f>IFERROR(INDEX(Sheet1!L:L,MATCH(ROWS($1:2646),$M:$M,0)),"")</f>
        <v/>
      </c>
      <c r="L2647" t="str">
        <f>IF(ISNA(MATCH(Sheet1!F2647,{"successful"},0)),"-",MAX(Sheet6!L$1:L2646)+1)</f>
        <v>-</v>
      </c>
      <c r="M2647">
        <f>IF(ISNA(MATCH(Sheet1!F2647,{"failed","canceled"},0)),"-",MAX(Sheet6!M$1:M2646)+1)</f>
        <v>1263</v>
      </c>
    </row>
    <row r="2648" spans="1:13" ht="16" x14ac:dyDescent="0.2">
      <c r="A2648" s="18" t="str">
        <f>IFERROR(INDEX(Sheet1!F:F,MATCH(ROWS($1:2647),$L:$L,0)),"")</f>
        <v/>
      </c>
      <c r="B2648" s="15" t="str">
        <f>IFERROR(INDEX(Sheet1!L:L,MATCH(ROWS($1:2647),$L:$L,0)),"")</f>
        <v/>
      </c>
      <c r="D2648" s="18" t="str">
        <f>IFERROR(INDEX(Sheet1!F:F,MATCH(ROWS($1:2647),$M:$M,0)),"")</f>
        <v/>
      </c>
      <c r="E2648" t="str">
        <f>IFERROR(INDEX(Sheet1!L:L,MATCH(ROWS($1:2647),$M:$M,0)),"")</f>
        <v/>
      </c>
      <c r="L2648" t="str">
        <f>IF(ISNA(MATCH(Sheet1!F2648,{"successful"},0)),"-",MAX(Sheet6!L$1:L2647)+1)</f>
        <v>-</v>
      </c>
      <c r="M2648">
        <f>IF(ISNA(MATCH(Sheet1!F2648,{"failed","canceled"},0)),"-",MAX(Sheet6!M$1:M2647)+1)</f>
        <v>1264</v>
      </c>
    </row>
    <row r="2649" spans="1:13" ht="16" x14ac:dyDescent="0.2">
      <c r="A2649" s="18" t="str">
        <f>IFERROR(INDEX(Sheet1!F:F,MATCH(ROWS($1:2648),$L:$L,0)),"")</f>
        <v/>
      </c>
      <c r="B2649" s="15" t="str">
        <f>IFERROR(INDEX(Sheet1!L:L,MATCH(ROWS($1:2648),$L:$L,0)),"")</f>
        <v/>
      </c>
      <c r="D2649" s="18" t="str">
        <f>IFERROR(INDEX(Sheet1!F:F,MATCH(ROWS($1:2648),$M:$M,0)),"")</f>
        <v/>
      </c>
      <c r="E2649" t="str">
        <f>IFERROR(INDEX(Sheet1!L:L,MATCH(ROWS($1:2648),$M:$M,0)),"")</f>
        <v/>
      </c>
      <c r="L2649" t="str">
        <f>IF(ISNA(MATCH(Sheet1!F2649,{"successful"},0)),"-",MAX(Sheet6!L$1:L2648)+1)</f>
        <v>-</v>
      </c>
      <c r="M2649">
        <f>IF(ISNA(MATCH(Sheet1!F2649,{"failed","canceled"},0)),"-",MAX(Sheet6!M$1:M2648)+1)</f>
        <v>1265</v>
      </c>
    </row>
    <row r="2650" spans="1:13" ht="16" x14ac:dyDescent="0.2">
      <c r="A2650" s="18" t="str">
        <f>IFERROR(INDEX(Sheet1!F:F,MATCH(ROWS($1:2649),$L:$L,0)),"")</f>
        <v/>
      </c>
      <c r="B2650" s="15" t="str">
        <f>IFERROR(INDEX(Sheet1!L:L,MATCH(ROWS($1:2649),$L:$L,0)),"")</f>
        <v/>
      </c>
      <c r="D2650" s="18" t="str">
        <f>IFERROR(INDEX(Sheet1!F:F,MATCH(ROWS($1:2649),$M:$M,0)),"")</f>
        <v/>
      </c>
      <c r="E2650" t="str">
        <f>IFERROR(INDEX(Sheet1!L:L,MATCH(ROWS($1:2649),$M:$M,0)),"")</f>
        <v/>
      </c>
      <c r="L2650" t="str">
        <f>IF(ISNA(MATCH(Sheet1!F2650,{"successful"},0)),"-",MAX(Sheet6!L$1:L2649)+1)</f>
        <v>-</v>
      </c>
      <c r="M2650">
        <f>IF(ISNA(MATCH(Sheet1!F2650,{"failed","canceled"},0)),"-",MAX(Sheet6!M$1:M2649)+1)</f>
        <v>1266</v>
      </c>
    </row>
    <row r="2651" spans="1:13" ht="16" x14ac:dyDescent="0.2">
      <c r="A2651" s="18" t="str">
        <f>IFERROR(INDEX(Sheet1!F:F,MATCH(ROWS($1:2650),$L:$L,0)),"")</f>
        <v/>
      </c>
      <c r="B2651" s="15" t="str">
        <f>IFERROR(INDEX(Sheet1!L:L,MATCH(ROWS($1:2650),$L:$L,0)),"")</f>
        <v/>
      </c>
      <c r="D2651" s="18" t="str">
        <f>IFERROR(INDEX(Sheet1!F:F,MATCH(ROWS($1:2650),$M:$M,0)),"")</f>
        <v/>
      </c>
      <c r="E2651" t="str">
        <f>IFERROR(INDEX(Sheet1!L:L,MATCH(ROWS($1:2650),$M:$M,0)),"")</f>
        <v/>
      </c>
      <c r="L2651" t="str">
        <f>IF(ISNA(MATCH(Sheet1!F2651,{"successful"},0)),"-",MAX(Sheet6!L$1:L2650)+1)</f>
        <v>-</v>
      </c>
      <c r="M2651">
        <f>IF(ISNA(MATCH(Sheet1!F2651,{"failed","canceled"},0)),"-",MAX(Sheet6!M$1:M2650)+1)</f>
        <v>1267</v>
      </c>
    </row>
    <row r="2652" spans="1:13" ht="16" x14ac:dyDescent="0.2">
      <c r="A2652" s="18" t="str">
        <f>IFERROR(INDEX(Sheet1!F:F,MATCH(ROWS($1:2651),$L:$L,0)),"")</f>
        <v/>
      </c>
      <c r="B2652" s="15" t="str">
        <f>IFERROR(INDEX(Sheet1!L:L,MATCH(ROWS($1:2651),$L:$L,0)),"")</f>
        <v/>
      </c>
      <c r="D2652" s="18" t="str">
        <f>IFERROR(INDEX(Sheet1!F:F,MATCH(ROWS($1:2651),$M:$M,0)),"")</f>
        <v/>
      </c>
      <c r="E2652" t="str">
        <f>IFERROR(INDEX(Sheet1!L:L,MATCH(ROWS($1:2651),$M:$M,0)),"")</f>
        <v/>
      </c>
      <c r="L2652" t="str">
        <f>IF(ISNA(MATCH(Sheet1!F2652,{"successful"},0)),"-",MAX(Sheet6!L$1:L2651)+1)</f>
        <v>-</v>
      </c>
      <c r="M2652">
        <f>IF(ISNA(MATCH(Sheet1!F2652,{"failed","canceled"},0)),"-",MAX(Sheet6!M$1:M2651)+1)</f>
        <v>1268</v>
      </c>
    </row>
    <row r="2653" spans="1:13" ht="16" x14ac:dyDescent="0.2">
      <c r="A2653" s="18" t="str">
        <f>IFERROR(INDEX(Sheet1!F:F,MATCH(ROWS($1:2652),$L:$L,0)),"")</f>
        <v/>
      </c>
      <c r="B2653" s="15" t="str">
        <f>IFERROR(INDEX(Sheet1!L:L,MATCH(ROWS($1:2652),$L:$L,0)),"")</f>
        <v/>
      </c>
      <c r="D2653" s="18" t="str">
        <f>IFERROR(INDEX(Sheet1!F:F,MATCH(ROWS($1:2652),$M:$M,0)),"")</f>
        <v/>
      </c>
      <c r="E2653" t="str">
        <f>IFERROR(INDEX(Sheet1!L:L,MATCH(ROWS($1:2652),$M:$M,0)),"")</f>
        <v/>
      </c>
      <c r="L2653" t="str">
        <f>IF(ISNA(MATCH(Sheet1!F2653,{"successful"},0)),"-",MAX(Sheet6!L$1:L2652)+1)</f>
        <v>-</v>
      </c>
      <c r="M2653">
        <f>IF(ISNA(MATCH(Sheet1!F2653,{"failed","canceled"},0)),"-",MAX(Sheet6!M$1:M2652)+1)</f>
        <v>1269</v>
      </c>
    </row>
    <row r="2654" spans="1:13" ht="16" x14ac:dyDescent="0.2">
      <c r="A2654" s="18" t="str">
        <f>IFERROR(INDEX(Sheet1!F:F,MATCH(ROWS($1:2653),$L:$L,0)),"")</f>
        <v/>
      </c>
      <c r="B2654" s="15" t="str">
        <f>IFERROR(INDEX(Sheet1!L:L,MATCH(ROWS($1:2653),$L:$L,0)),"")</f>
        <v/>
      </c>
      <c r="D2654" s="18" t="str">
        <f>IFERROR(INDEX(Sheet1!F:F,MATCH(ROWS($1:2653),$M:$M,0)),"")</f>
        <v/>
      </c>
      <c r="E2654" t="str">
        <f>IFERROR(INDEX(Sheet1!L:L,MATCH(ROWS($1:2653),$M:$M,0)),"")</f>
        <v/>
      </c>
      <c r="L2654" t="str">
        <f>IF(ISNA(MATCH(Sheet1!F2654,{"successful"},0)),"-",MAX(Sheet6!L$1:L2653)+1)</f>
        <v>-</v>
      </c>
      <c r="M2654">
        <f>IF(ISNA(MATCH(Sheet1!F2654,{"failed","canceled"},0)),"-",MAX(Sheet6!M$1:M2653)+1)</f>
        <v>1270</v>
      </c>
    </row>
    <row r="2655" spans="1:13" ht="16" x14ac:dyDescent="0.2">
      <c r="A2655" s="18" t="str">
        <f>IFERROR(INDEX(Sheet1!F:F,MATCH(ROWS($1:2654),$L:$L,0)),"")</f>
        <v/>
      </c>
      <c r="B2655" s="15" t="str">
        <f>IFERROR(INDEX(Sheet1!L:L,MATCH(ROWS($1:2654),$L:$L,0)),"")</f>
        <v/>
      </c>
      <c r="D2655" s="18" t="str">
        <f>IFERROR(INDEX(Sheet1!F:F,MATCH(ROWS($1:2654),$M:$M,0)),"")</f>
        <v/>
      </c>
      <c r="E2655" t="str">
        <f>IFERROR(INDEX(Sheet1!L:L,MATCH(ROWS($1:2654),$M:$M,0)),"")</f>
        <v/>
      </c>
      <c r="L2655" t="str">
        <f>IF(ISNA(MATCH(Sheet1!F2655,{"successful"},0)),"-",MAX(Sheet6!L$1:L2654)+1)</f>
        <v>-</v>
      </c>
      <c r="M2655">
        <f>IF(ISNA(MATCH(Sheet1!F2655,{"failed","canceled"},0)),"-",MAX(Sheet6!M$1:M2654)+1)</f>
        <v>1271</v>
      </c>
    </row>
    <row r="2656" spans="1:13" ht="16" x14ac:dyDescent="0.2">
      <c r="A2656" s="18" t="str">
        <f>IFERROR(INDEX(Sheet1!F:F,MATCH(ROWS($1:2655),$L:$L,0)),"")</f>
        <v/>
      </c>
      <c r="B2656" s="15" t="str">
        <f>IFERROR(INDEX(Sheet1!L:L,MATCH(ROWS($1:2655),$L:$L,0)),"")</f>
        <v/>
      </c>
      <c r="D2656" s="18" t="str">
        <f>IFERROR(INDEX(Sheet1!F:F,MATCH(ROWS($1:2655),$M:$M,0)),"")</f>
        <v/>
      </c>
      <c r="E2656" t="str">
        <f>IFERROR(INDEX(Sheet1!L:L,MATCH(ROWS($1:2655),$M:$M,0)),"")</f>
        <v/>
      </c>
      <c r="L2656" t="str">
        <f>IF(ISNA(MATCH(Sheet1!F2656,{"successful"},0)),"-",MAX(Sheet6!L$1:L2655)+1)</f>
        <v>-</v>
      </c>
      <c r="M2656">
        <f>IF(ISNA(MATCH(Sheet1!F2656,{"failed","canceled"},0)),"-",MAX(Sheet6!M$1:M2655)+1)</f>
        <v>1272</v>
      </c>
    </row>
    <row r="2657" spans="1:13" ht="16" x14ac:dyDescent="0.2">
      <c r="A2657" s="18" t="str">
        <f>IFERROR(INDEX(Sheet1!F:F,MATCH(ROWS($1:2656),$L:$L,0)),"")</f>
        <v/>
      </c>
      <c r="B2657" s="15" t="str">
        <f>IFERROR(INDEX(Sheet1!L:L,MATCH(ROWS($1:2656),$L:$L,0)),"")</f>
        <v/>
      </c>
      <c r="D2657" s="18" t="str">
        <f>IFERROR(INDEX(Sheet1!F:F,MATCH(ROWS($1:2656),$M:$M,0)),"")</f>
        <v/>
      </c>
      <c r="E2657" t="str">
        <f>IFERROR(INDEX(Sheet1!L:L,MATCH(ROWS($1:2656),$M:$M,0)),"")</f>
        <v/>
      </c>
      <c r="L2657" t="str">
        <f>IF(ISNA(MATCH(Sheet1!F2657,{"successful"},0)),"-",MAX(Sheet6!L$1:L2656)+1)</f>
        <v>-</v>
      </c>
      <c r="M2657">
        <f>IF(ISNA(MATCH(Sheet1!F2657,{"failed","canceled"},0)),"-",MAX(Sheet6!M$1:M2656)+1)</f>
        <v>1273</v>
      </c>
    </row>
    <row r="2658" spans="1:13" ht="16" x14ac:dyDescent="0.2">
      <c r="A2658" s="18" t="str">
        <f>IFERROR(INDEX(Sheet1!F:F,MATCH(ROWS($1:2657),$L:$L,0)),"")</f>
        <v/>
      </c>
      <c r="B2658" s="15" t="str">
        <f>IFERROR(INDEX(Sheet1!L:L,MATCH(ROWS($1:2657),$L:$L,0)),"")</f>
        <v/>
      </c>
      <c r="D2658" s="18" t="str">
        <f>IFERROR(INDEX(Sheet1!F:F,MATCH(ROWS($1:2657),$M:$M,0)),"")</f>
        <v/>
      </c>
      <c r="E2658" t="str">
        <f>IFERROR(INDEX(Sheet1!L:L,MATCH(ROWS($1:2657),$M:$M,0)),"")</f>
        <v/>
      </c>
      <c r="L2658" t="str">
        <f>IF(ISNA(MATCH(Sheet1!F2658,{"successful"},0)),"-",MAX(Sheet6!L$1:L2657)+1)</f>
        <v>-</v>
      </c>
      <c r="M2658">
        <f>IF(ISNA(MATCH(Sheet1!F2658,{"failed","canceled"},0)),"-",MAX(Sheet6!M$1:M2657)+1)</f>
        <v>1274</v>
      </c>
    </row>
    <row r="2659" spans="1:13" ht="16" x14ac:dyDescent="0.2">
      <c r="A2659" s="18" t="str">
        <f>IFERROR(INDEX(Sheet1!F:F,MATCH(ROWS($1:2658),$L:$L,0)),"")</f>
        <v/>
      </c>
      <c r="B2659" s="15" t="str">
        <f>IFERROR(INDEX(Sheet1!L:L,MATCH(ROWS($1:2658),$L:$L,0)),"")</f>
        <v/>
      </c>
      <c r="D2659" s="18" t="str">
        <f>IFERROR(INDEX(Sheet1!F:F,MATCH(ROWS($1:2658),$M:$M,0)),"")</f>
        <v/>
      </c>
      <c r="E2659" t="str">
        <f>IFERROR(INDEX(Sheet1!L:L,MATCH(ROWS($1:2658),$M:$M,0)),"")</f>
        <v/>
      </c>
      <c r="L2659" t="str">
        <f>IF(ISNA(MATCH(Sheet1!F2659,{"successful"},0)),"-",MAX(Sheet6!L$1:L2658)+1)</f>
        <v>-</v>
      </c>
      <c r="M2659">
        <f>IF(ISNA(MATCH(Sheet1!F2659,{"failed","canceled"},0)),"-",MAX(Sheet6!M$1:M2658)+1)</f>
        <v>1275</v>
      </c>
    </row>
    <row r="2660" spans="1:13" ht="16" x14ac:dyDescent="0.2">
      <c r="A2660" s="18" t="str">
        <f>IFERROR(INDEX(Sheet1!F:F,MATCH(ROWS($1:2659),$L:$L,0)),"")</f>
        <v/>
      </c>
      <c r="B2660" s="15" t="str">
        <f>IFERROR(INDEX(Sheet1!L:L,MATCH(ROWS($1:2659),$L:$L,0)),"")</f>
        <v/>
      </c>
      <c r="D2660" s="18" t="str">
        <f>IFERROR(INDEX(Sheet1!F:F,MATCH(ROWS($1:2659),$M:$M,0)),"")</f>
        <v/>
      </c>
      <c r="E2660" t="str">
        <f>IFERROR(INDEX(Sheet1!L:L,MATCH(ROWS($1:2659),$M:$M,0)),"")</f>
        <v/>
      </c>
      <c r="L2660" t="str">
        <f>IF(ISNA(MATCH(Sheet1!F2660,{"successful"},0)),"-",MAX(Sheet6!L$1:L2659)+1)</f>
        <v>-</v>
      </c>
      <c r="M2660">
        <f>IF(ISNA(MATCH(Sheet1!F2660,{"failed","canceled"},0)),"-",MAX(Sheet6!M$1:M2659)+1)</f>
        <v>1276</v>
      </c>
    </row>
    <row r="2661" spans="1:13" ht="16" x14ac:dyDescent="0.2">
      <c r="A2661" s="18" t="str">
        <f>IFERROR(INDEX(Sheet1!F:F,MATCH(ROWS($1:2660),$L:$L,0)),"")</f>
        <v/>
      </c>
      <c r="B2661" s="15" t="str">
        <f>IFERROR(INDEX(Sheet1!L:L,MATCH(ROWS($1:2660),$L:$L,0)),"")</f>
        <v/>
      </c>
      <c r="D2661" s="18" t="str">
        <f>IFERROR(INDEX(Sheet1!F:F,MATCH(ROWS($1:2660),$M:$M,0)),"")</f>
        <v/>
      </c>
      <c r="E2661" t="str">
        <f>IFERROR(INDEX(Sheet1!L:L,MATCH(ROWS($1:2660),$M:$M,0)),"")</f>
        <v/>
      </c>
      <c r="L2661" t="str">
        <f>IF(ISNA(MATCH(Sheet1!F2661,{"successful"},0)),"-",MAX(Sheet6!L$1:L2660)+1)</f>
        <v>-</v>
      </c>
      <c r="M2661">
        <f>IF(ISNA(MATCH(Sheet1!F2661,{"failed","canceled"},0)),"-",MAX(Sheet6!M$1:M2660)+1)</f>
        <v>1277</v>
      </c>
    </row>
    <row r="2662" spans="1:13" ht="16" x14ac:dyDescent="0.2">
      <c r="A2662" s="18" t="str">
        <f>IFERROR(INDEX(Sheet1!F:F,MATCH(ROWS($1:2661),$L:$L,0)),"")</f>
        <v/>
      </c>
      <c r="B2662" s="15" t="str">
        <f>IFERROR(INDEX(Sheet1!L:L,MATCH(ROWS($1:2661),$L:$L,0)),"")</f>
        <v/>
      </c>
      <c r="D2662" s="18" t="str">
        <f>IFERROR(INDEX(Sheet1!F:F,MATCH(ROWS($1:2661),$M:$M,0)),"")</f>
        <v/>
      </c>
      <c r="E2662" t="str">
        <f>IFERROR(INDEX(Sheet1!L:L,MATCH(ROWS($1:2661),$M:$M,0)),"")</f>
        <v/>
      </c>
      <c r="L2662" t="str">
        <f>IF(ISNA(MATCH(Sheet1!F2662,{"successful"},0)),"-",MAX(Sheet6!L$1:L2661)+1)</f>
        <v>-</v>
      </c>
      <c r="M2662">
        <f>IF(ISNA(MATCH(Sheet1!F2662,{"failed","canceled"},0)),"-",MAX(Sheet6!M$1:M2661)+1)</f>
        <v>1278</v>
      </c>
    </row>
    <row r="2663" spans="1:13" ht="16" x14ac:dyDescent="0.2">
      <c r="A2663" s="18" t="str">
        <f>IFERROR(INDEX(Sheet1!F:F,MATCH(ROWS($1:2662),$L:$L,0)),"")</f>
        <v/>
      </c>
      <c r="B2663" s="15" t="str">
        <f>IFERROR(INDEX(Sheet1!L:L,MATCH(ROWS($1:2662),$L:$L,0)),"")</f>
        <v/>
      </c>
      <c r="D2663" s="18" t="str">
        <f>IFERROR(INDEX(Sheet1!F:F,MATCH(ROWS($1:2662),$M:$M,0)),"")</f>
        <v/>
      </c>
      <c r="E2663" t="str">
        <f>IFERROR(INDEX(Sheet1!L:L,MATCH(ROWS($1:2662),$M:$M,0)),"")</f>
        <v/>
      </c>
      <c r="L2663">
        <f>IF(ISNA(MATCH(Sheet1!F2663,{"successful"},0)),"-",MAX(Sheet6!L$1:L2662)+1)</f>
        <v>1358</v>
      </c>
      <c r="M2663" t="str">
        <f>IF(ISNA(MATCH(Sheet1!F2663,{"failed","canceled"},0)),"-",MAX(Sheet6!M$1:M2662)+1)</f>
        <v>-</v>
      </c>
    </row>
    <row r="2664" spans="1:13" ht="16" x14ac:dyDescent="0.2">
      <c r="A2664" s="18" t="str">
        <f>IFERROR(INDEX(Sheet1!F:F,MATCH(ROWS($1:2663),$L:$L,0)),"")</f>
        <v/>
      </c>
      <c r="B2664" s="15" t="str">
        <f>IFERROR(INDEX(Sheet1!L:L,MATCH(ROWS($1:2663),$L:$L,0)),"")</f>
        <v/>
      </c>
      <c r="D2664" s="18" t="str">
        <f>IFERROR(INDEX(Sheet1!F:F,MATCH(ROWS($1:2663),$M:$M,0)),"")</f>
        <v/>
      </c>
      <c r="E2664" t="str">
        <f>IFERROR(INDEX(Sheet1!L:L,MATCH(ROWS($1:2663),$M:$M,0)),"")</f>
        <v/>
      </c>
      <c r="L2664">
        <f>IF(ISNA(MATCH(Sheet1!F2664,{"successful"},0)),"-",MAX(Sheet6!L$1:L2663)+1)</f>
        <v>1359</v>
      </c>
      <c r="M2664" t="str">
        <f>IF(ISNA(MATCH(Sheet1!F2664,{"failed","canceled"},0)),"-",MAX(Sheet6!M$1:M2663)+1)</f>
        <v>-</v>
      </c>
    </row>
    <row r="2665" spans="1:13" ht="16" x14ac:dyDescent="0.2">
      <c r="A2665" s="18" t="str">
        <f>IFERROR(INDEX(Sheet1!F:F,MATCH(ROWS($1:2664),$L:$L,0)),"")</f>
        <v/>
      </c>
      <c r="B2665" s="15" t="str">
        <f>IFERROR(INDEX(Sheet1!L:L,MATCH(ROWS($1:2664),$L:$L,0)),"")</f>
        <v/>
      </c>
      <c r="D2665" s="18" t="str">
        <f>IFERROR(INDEX(Sheet1!F:F,MATCH(ROWS($1:2664),$M:$M,0)),"")</f>
        <v/>
      </c>
      <c r="E2665" t="str">
        <f>IFERROR(INDEX(Sheet1!L:L,MATCH(ROWS($1:2664),$M:$M,0)),"")</f>
        <v/>
      </c>
      <c r="L2665">
        <f>IF(ISNA(MATCH(Sheet1!F2665,{"successful"},0)),"-",MAX(Sheet6!L$1:L2664)+1)</f>
        <v>1360</v>
      </c>
      <c r="M2665" t="str">
        <f>IF(ISNA(MATCH(Sheet1!F2665,{"failed","canceled"},0)),"-",MAX(Sheet6!M$1:M2664)+1)</f>
        <v>-</v>
      </c>
    </row>
    <row r="2666" spans="1:13" ht="16" x14ac:dyDescent="0.2">
      <c r="A2666" s="18" t="str">
        <f>IFERROR(INDEX(Sheet1!F:F,MATCH(ROWS($1:2665),$L:$L,0)),"")</f>
        <v/>
      </c>
      <c r="B2666" s="15" t="str">
        <f>IFERROR(INDEX(Sheet1!L:L,MATCH(ROWS($1:2665),$L:$L,0)),"")</f>
        <v/>
      </c>
      <c r="D2666" s="18" t="str">
        <f>IFERROR(INDEX(Sheet1!F:F,MATCH(ROWS($1:2665),$M:$M,0)),"")</f>
        <v/>
      </c>
      <c r="E2666" t="str">
        <f>IFERROR(INDEX(Sheet1!L:L,MATCH(ROWS($1:2665),$M:$M,0)),"")</f>
        <v/>
      </c>
      <c r="L2666">
        <f>IF(ISNA(MATCH(Sheet1!F2666,{"successful"},0)),"-",MAX(Sheet6!L$1:L2665)+1)</f>
        <v>1361</v>
      </c>
      <c r="M2666" t="str">
        <f>IF(ISNA(MATCH(Sheet1!F2666,{"failed","canceled"},0)),"-",MAX(Sheet6!M$1:M2665)+1)</f>
        <v>-</v>
      </c>
    </row>
    <row r="2667" spans="1:13" ht="16" x14ac:dyDescent="0.2">
      <c r="A2667" s="18" t="str">
        <f>IFERROR(INDEX(Sheet1!F:F,MATCH(ROWS($1:2666),$L:$L,0)),"")</f>
        <v/>
      </c>
      <c r="B2667" s="15" t="str">
        <f>IFERROR(INDEX(Sheet1!L:L,MATCH(ROWS($1:2666),$L:$L,0)),"")</f>
        <v/>
      </c>
      <c r="D2667" s="18" t="str">
        <f>IFERROR(INDEX(Sheet1!F:F,MATCH(ROWS($1:2666),$M:$M,0)),"")</f>
        <v/>
      </c>
      <c r="E2667" t="str">
        <f>IFERROR(INDEX(Sheet1!L:L,MATCH(ROWS($1:2666),$M:$M,0)),"")</f>
        <v/>
      </c>
      <c r="L2667">
        <f>IF(ISNA(MATCH(Sheet1!F2667,{"successful"},0)),"-",MAX(Sheet6!L$1:L2666)+1)</f>
        <v>1362</v>
      </c>
      <c r="M2667" t="str">
        <f>IF(ISNA(MATCH(Sheet1!F2667,{"failed","canceled"},0)),"-",MAX(Sheet6!M$1:M2666)+1)</f>
        <v>-</v>
      </c>
    </row>
    <row r="2668" spans="1:13" ht="16" x14ac:dyDescent="0.2">
      <c r="A2668" s="18" t="str">
        <f>IFERROR(INDEX(Sheet1!F:F,MATCH(ROWS($1:2667),$L:$L,0)),"")</f>
        <v/>
      </c>
      <c r="B2668" s="15" t="str">
        <f>IFERROR(INDEX(Sheet1!L:L,MATCH(ROWS($1:2667),$L:$L,0)),"")</f>
        <v/>
      </c>
      <c r="D2668" s="18" t="str">
        <f>IFERROR(INDEX(Sheet1!F:F,MATCH(ROWS($1:2667),$M:$M,0)),"")</f>
        <v/>
      </c>
      <c r="E2668" t="str">
        <f>IFERROR(INDEX(Sheet1!L:L,MATCH(ROWS($1:2667),$M:$M,0)),"")</f>
        <v/>
      </c>
      <c r="L2668">
        <f>IF(ISNA(MATCH(Sheet1!F2668,{"successful"},0)),"-",MAX(Sheet6!L$1:L2667)+1)</f>
        <v>1363</v>
      </c>
      <c r="M2668" t="str">
        <f>IF(ISNA(MATCH(Sheet1!F2668,{"failed","canceled"},0)),"-",MAX(Sheet6!M$1:M2667)+1)</f>
        <v>-</v>
      </c>
    </row>
    <row r="2669" spans="1:13" ht="16" x14ac:dyDescent="0.2">
      <c r="A2669" s="18" t="str">
        <f>IFERROR(INDEX(Sheet1!F:F,MATCH(ROWS($1:2668),$L:$L,0)),"")</f>
        <v/>
      </c>
      <c r="B2669" s="15" t="str">
        <f>IFERROR(INDEX(Sheet1!L:L,MATCH(ROWS($1:2668),$L:$L,0)),"")</f>
        <v/>
      </c>
      <c r="D2669" s="18" t="str">
        <f>IFERROR(INDEX(Sheet1!F:F,MATCH(ROWS($1:2668),$M:$M,0)),"")</f>
        <v/>
      </c>
      <c r="E2669" t="str">
        <f>IFERROR(INDEX(Sheet1!L:L,MATCH(ROWS($1:2668),$M:$M,0)),"")</f>
        <v/>
      </c>
      <c r="L2669">
        <f>IF(ISNA(MATCH(Sheet1!F2669,{"successful"},0)),"-",MAX(Sheet6!L$1:L2668)+1)</f>
        <v>1364</v>
      </c>
      <c r="M2669" t="str">
        <f>IF(ISNA(MATCH(Sheet1!F2669,{"failed","canceled"},0)),"-",MAX(Sheet6!M$1:M2668)+1)</f>
        <v>-</v>
      </c>
    </row>
    <row r="2670" spans="1:13" ht="16" x14ac:dyDescent="0.2">
      <c r="A2670" s="18" t="str">
        <f>IFERROR(INDEX(Sheet1!F:F,MATCH(ROWS($1:2669),$L:$L,0)),"")</f>
        <v/>
      </c>
      <c r="B2670" s="15" t="str">
        <f>IFERROR(INDEX(Sheet1!L:L,MATCH(ROWS($1:2669),$L:$L,0)),"")</f>
        <v/>
      </c>
      <c r="D2670" s="18" t="str">
        <f>IFERROR(INDEX(Sheet1!F:F,MATCH(ROWS($1:2669),$M:$M,0)),"")</f>
        <v/>
      </c>
      <c r="E2670" t="str">
        <f>IFERROR(INDEX(Sheet1!L:L,MATCH(ROWS($1:2669),$M:$M,0)),"")</f>
        <v/>
      </c>
      <c r="L2670">
        <f>IF(ISNA(MATCH(Sheet1!F2670,{"successful"},0)),"-",MAX(Sheet6!L$1:L2669)+1)</f>
        <v>1365</v>
      </c>
      <c r="M2670" t="str">
        <f>IF(ISNA(MATCH(Sheet1!F2670,{"failed","canceled"},0)),"-",MAX(Sheet6!M$1:M2669)+1)</f>
        <v>-</v>
      </c>
    </row>
    <row r="2671" spans="1:13" ht="16" x14ac:dyDescent="0.2">
      <c r="A2671" s="18" t="str">
        <f>IFERROR(INDEX(Sheet1!F:F,MATCH(ROWS($1:2670),$L:$L,0)),"")</f>
        <v/>
      </c>
      <c r="B2671" s="15" t="str">
        <f>IFERROR(INDEX(Sheet1!L:L,MATCH(ROWS($1:2670),$L:$L,0)),"")</f>
        <v/>
      </c>
      <c r="D2671" s="18" t="str">
        <f>IFERROR(INDEX(Sheet1!F:F,MATCH(ROWS($1:2670),$M:$M,0)),"")</f>
        <v/>
      </c>
      <c r="E2671" t="str">
        <f>IFERROR(INDEX(Sheet1!L:L,MATCH(ROWS($1:2670),$M:$M,0)),"")</f>
        <v/>
      </c>
      <c r="L2671">
        <f>IF(ISNA(MATCH(Sheet1!F2671,{"successful"},0)),"-",MAX(Sheet6!L$1:L2670)+1)</f>
        <v>1366</v>
      </c>
      <c r="M2671" t="str">
        <f>IF(ISNA(MATCH(Sheet1!F2671,{"failed","canceled"},0)),"-",MAX(Sheet6!M$1:M2670)+1)</f>
        <v>-</v>
      </c>
    </row>
    <row r="2672" spans="1:13" ht="16" x14ac:dyDescent="0.2">
      <c r="A2672" s="18" t="str">
        <f>IFERROR(INDEX(Sheet1!F:F,MATCH(ROWS($1:2671),$L:$L,0)),"")</f>
        <v/>
      </c>
      <c r="B2672" s="15" t="str">
        <f>IFERROR(INDEX(Sheet1!L:L,MATCH(ROWS($1:2671),$L:$L,0)),"")</f>
        <v/>
      </c>
      <c r="D2672" s="18" t="str">
        <f>IFERROR(INDEX(Sheet1!F:F,MATCH(ROWS($1:2671),$M:$M,0)),"")</f>
        <v/>
      </c>
      <c r="E2672" t="str">
        <f>IFERROR(INDEX(Sheet1!L:L,MATCH(ROWS($1:2671),$M:$M,0)),"")</f>
        <v/>
      </c>
      <c r="L2672" t="str">
        <f>IF(ISNA(MATCH(Sheet1!F2672,{"successful"},0)),"-",MAX(Sheet6!L$1:L2671)+1)</f>
        <v>-</v>
      </c>
      <c r="M2672">
        <f>IF(ISNA(MATCH(Sheet1!F2672,{"failed","canceled"},0)),"-",MAX(Sheet6!M$1:M2671)+1)</f>
        <v>1279</v>
      </c>
    </row>
    <row r="2673" spans="1:13" ht="16" x14ac:dyDescent="0.2">
      <c r="A2673" s="18" t="str">
        <f>IFERROR(INDEX(Sheet1!F:F,MATCH(ROWS($1:2672),$L:$L,0)),"")</f>
        <v/>
      </c>
      <c r="B2673" s="15" t="str">
        <f>IFERROR(INDEX(Sheet1!L:L,MATCH(ROWS($1:2672),$L:$L,0)),"")</f>
        <v/>
      </c>
      <c r="D2673" s="18" t="str">
        <f>IFERROR(INDEX(Sheet1!F:F,MATCH(ROWS($1:2672),$M:$M,0)),"")</f>
        <v/>
      </c>
      <c r="E2673" t="str">
        <f>IFERROR(INDEX(Sheet1!L:L,MATCH(ROWS($1:2672),$M:$M,0)),"")</f>
        <v/>
      </c>
      <c r="L2673" t="str">
        <f>IF(ISNA(MATCH(Sheet1!F2673,{"successful"},0)),"-",MAX(Sheet6!L$1:L2672)+1)</f>
        <v>-</v>
      </c>
      <c r="M2673">
        <f>IF(ISNA(MATCH(Sheet1!F2673,{"failed","canceled"},0)),"-",MAX(Sheet6!M$1:M2672)+1)</f>
        <v>1280</v>
      </c>
    </row>
    <row r="2674" spans="1:13" ht="16" x14ac:dyDescent="0.2">
      <c r="A2674" s="18" t="str">
        <f>IFERROR(INDEX(Sheet1!F:F,MATCH(ROWS($1:2673),$L:$L,0)),"")</f>
        <v/>
      </c>
      <c r="B2674" s="15" t="str">
        <f>IFERROR(INDEX(Sheet1!L:L,MATCH(ROWS($1:2673),$L:$L,0)),"")</f>
        <v/>
      </c>
      <c r="D2674" s="18" t="str">
        <f>IFERROR(INDEX(Sheet1!F:F,MATCH(ROWS($1:2673),$M:$M,0)),"")</f>
        <v/>
      </c>
      <c r="E2674" t="str">
        <f>IFERROR(INDEX(Sheet1!L:L,MATCH(ROWS($1:2673),$M:$M,0)),"")</f>
        <v/>
      </c>
      <c r="L2674" t="str">
        <f>IF(ISNA(MATCH(Sheet1!F2674,{"successful"},0)),"-",MAX(Sheet6!L$1:L2673)+1)</f>
        <v>-</v>
      </c>
      <c r="M2674">
        <f>IF(ISNA(MATCH(Sheet1!F2674,{"failed","canceled"},0)),"-",MAX(Sheet6!M$1:M2673)+1)</f>
        <v>1281</v>
      </c>
    </row>
    <row r="2675" spans="1:13" ht="16" x14ac:dyDescent="0.2">
      <c r="A2675" s="18" t="str">
        <f>IFERROR(INDEX(Sheet1!F:F,MATCH(ROWS($1:2674),$L:$L,0)),"")</f>
        <v/>
      </c>
      <c r="B2675" s="15" t="str">
        <f>IFERROR(INDEX(Sheet1!L:L,MATCH(ROWS($1:2674),$L:$L,0)),"")</f>
        <v/>
      </c>
      <c r="D2675" s="18" t="str">
        <f>IFERROR(INDEX(Sheet1!F:F,MATCH(ROWS($1:2674),$M:$M,0)),"")</f>
        <v/>
      </c>
      <c r="E2675" t="str">
        <f>IFERROR(INDEX(Sheet1!L:L,MATCH(ROWS($1:2674),$M:$M,0)),"")</f>
        <v/>
      </c>
      <c r="L2675" t="str">
        <f>IF(ISNA(MATCH(Sheet1!F2675,{"successful"},0)),"-",MAX(Sheet6!L$1:L2674)+1)</f>
        <v>-</v>
      </c>
      <c r="M2675">
        <f>IF(ISNA(MATCH(Sheet1!F2675,{"failed","canceled"},0)),"-",MAX(Sheet6!M$1:M2674)+1)</f>
        <v>1282</v>
      </c>
    </row>
    <row r="2676" spans="1:13" ht="16" x14ac:dyDescent="0.2">
      <c r="A2676" s="18" t="str">
        <f>IFERROR(INDEX(Sheet1!F:F,MATCH(ROWS($1:2675),$L:$L,0)),"")</f>
        <v/>
      </c>
      <c r="B2676" s="15" t="str">
        <f>IFERROR(INDEX(Sheet1!L:L,MATCH(ROWS($1:2675),$L:$L,0)),"")</f>
        <v/>
      </c>
      <c r="D2676" s="18" t="str">
        <f>IFERROR(INDEX(Sheet1!F:F,MATCH(ROWS($1:2675),$M:$M,0)),"")</f>
        <v/>
      </c>
      <c r="E2676" t="str">
        <f>IFERROR(INDEX(Sheet1!L:L,MATCH(ROWS($1:2675),$M:$M,0)),"")</f>
        <v/>
      </c>
      <c r="L2676" t="str">
        <f>IF(ISNA(MATCH(Sheet1!F2676,{"successful"},0)),"-",MAX(Sheet6!L$1:L2675)+1)</f>
        <v>-</v>
      </c>
      <c r="M2676">
        <f>IF(ISNA(MATCH(Sheet1!F2676,{"failed","canceled"},0)),"-",MAX(Sheet6!M$1:M2675)+1)</f>
        <v>1283</v>
      </c>
    </row>
    <row r="2677" spans="1:13" ht="16" x14ac:dyDescent="0.2">
      <c r="A2677" s="18" t="str">
        <f>IFERROR(INDEX(Sheet1!F:F,MATCH(ROWS($1:2676),$L:$L,0)),"")</f>
        <v/>
      </c>
      <c r="B2677" s="15" t="str">
        <f>IFERROR(INDEX(Sheet1!L:L,MATCH(ROWS($1:2676),$L:$L,0)),"")</f>
        <v/>
      </c>
      <c r="D2677" s="18" t="str">
        <f>IFERROR(INDEX(Sheet1!F:F,MATCH(ROWS($1:2676),$M:$M,0)),"")</f>
        <v/>
      </c>
      <c r="E2677" t="str">
        <f>IFERROR(INDEX(Sheet1!L:L,MATCH(ROWS($1:2676),$M:$M,0)),"")</f>
        <v/>
      </c>
      <c r="L2677" t="str">
        <f>IF(ISNA(MATCH(Sheet1!F2677,{"successful"},0)),"-",MAX(Sheet6!L$1:L2676)+1)</f>
        <v>-</v>
      </c>
      <c r="M2677">
        <f>IF(ISNA(MATCH(Sheet1!F2677,{"failed","canceled"},0)),"-",MAX(Sheet6!M$1:M2676)+1)</f>
        <v>1284</v>
      </c>
    </row>
    <row r="2678" spans="1:13" ht="16" x14ac:dyDescent="0.2">
      <c r="A2678" s="18" t="str">
        <f>IFERROR(INDEX(Sheet1!F:F,MATCH(ROWS($1:2677),$L:$L,0)),"")</f>
        <v/>
      </c>
      <c r="B2678" s="15" t="str">
        <f>IFERROR(INDEX(Sheet1!L:L,MATCH(ROWS($1:2677),$L:$L,0)),"")</f>
        <v/>
      </c>
      <c r="D2678" s="18" t="str">
        <f>IFERROR(INDEX(Sheet1!F:F,MATCH(ROWS($1:2677),$M:$M,0)),"")</f>
        <v/>
      </c>
      <c r="E2678" t="str">
        <f>IFERROR(INDEX(Sheet1!L:L,MATCH(ROWS($1:2677),$M:$M,0)),"")</f>
        <v/>
      </c>
      <c r="L2678" t="str">
        <f>IF(ISNA(MATCH(Sheet1!F2678,{"successful"},0)),"-",MAX(Sheet6!L$1:L2677)+1)</f>
        <v>-</v>
      </c>
      <c r="M2678">
        <f>IF(ISNA(MATCH(Sheet1!F2678,{"failed","canceled"},0)),"-",MAX(Sheet6!M$1:M2677)+1)</f>
        <v>1285</v>
      </c>
    </row>
    <row r="2679" spans="1:13" ht="16" x14ac:dyDescent="0.2">
      <c r="A2679" s="18" t="str">
        <f>IFERROR(INDEX(Sheet1!F:F,MATCH(ROWS($1:2678),$L:$L,0)),"")</f>
        <v/>
      </c>
      <c r="B2679" s="15" t="str">
        <f>IFERROR(INDEX(Sheet1!L:L,MATCH(ROWS($1:2678),$L:$L,0)),"")</f>
        <v/>
      </c>
      <c r="D2679" s="18" t="str">
        <f>IFERROR(INDEX(Sheet1!F:F,MATCH(ROWS($1:2678),$M:$M,0)),"")</f>
        <v/>
      </c>
      <c r="E2679" t="str">
        <f>IFERROR(INDEX(Sheet1!L:L,MATCH(ROWS($1:2678),$M:$M,0)),"")</f>
        <v/>
      </c>
      <c r="L2679" t="str">
        <f>IF(ISNA(MATCH(Sheet1!F2679,{"successful"},0)),"-",MAX(Sheet6!L$1:L2678)+1)</f>
        <v>-</v>
      </c>
      <c r="M2679">
        <f>IF(ISNA(MATCH(Sheet1!F2679,{"failed","canceled"},0)),"-",MAX(Sheet6!M$1:M2678)+1)</f>
        <v>1286</v>
      </c>
    </row>
    <row r="2680" spans="1:13" ht="16" x14ac:dyDescent="0.2">
      <c r="A2680" s="18" t="str">
        <f>IFERROR(INDEX(Sheet1!F:F,MATCH(ROWS($1:2679),$L:$L,0)),"")</f>
        <v/>
      </c>
      <c r="B2680" s="15" t="str">
        <f>IFERROR(INDEX(Sheet1!L:L,MATCH(ROWS($1:2679),$L:$L,0)),"")</f>
        <v/>
      </c>
      <c r="D2680" s="18" t="str">
        <f>IFERROR(INDEX(Sheet1!F:F,MATCH(ROWS($1:2679),$M:$M,0)),"")</f>
        <v/>
      </c>
      <c r="E2680" t="str">
        <f>IFERROR(INDEX(Sheet1!L:L,MATCH(ROWS($1:2679),$M:$M,0)),"")</f>
        <v/>
      </c>
      <c r="L2680" t="str">
        <f>IF(ISNA(MATCH(Sheet1!F2680,{"successful"},0)),"-",MAX(Sheet6!L$1:L2679)+1)</f>
        <v>-</v>
      </c>
      <c r="M2680">
        <f>IF(ISNA(MATCH(Sheet1!F2680,{"failed","canceled"},0)),"-",MAX(Sheet6!M$1:M2679)+1)</f>
        <v>1287</v>
      </c>
    </row>
    <row r="2681" spans="1:13" ht="16" x14ac:dyDescent="0.2">
      <c r="A2681" s="18" t="str">
        <f>IFERROR(INDEX(Sheet1!F:F,MATCH(ROWS($1:2680),$L:$L,0)),"")</f>
        <v/>
      </c>
      <c r="B2681" s="15" t="str">
        <f>IFERROR(INDEX(Sheet1!L:L,MATCH(ROWS($1:2680),$L:$L,0)),"")</f>
        <v/>
      </c>
      <c r="D2681" s="18" t="str">
        <f>IFERROR(INDEX(Sheet1!F:F,MATCH(ROWS($1:2680),$M:$M,0)),"")</f>
        <v/>
      </c>
      <c r="E2681" t="str">
        <f>IFERROR(INDEX(Sheet1!L:L,MATCH(ROWS($1:2680),$M:$M,0)),"")</f>
        <v/>
      </c>
      <c r="L2681" t="str">
        <f>IF(ISNA(MATCH(Sheet1!F2681,{"successful"},0)),"-",MAX(Sheet6!L$1:L2680)+1)</f>
        <v>-</v>
      </c>
      <c r="M2681">
        <f>IF(ISNA(MATCH(Sheet1!F2681,{"failed","canceled"},0)),"-",MAX(Sheet6!M$1:M2680)+1)</f>
        <v>1288</v>
      </c>
    </row>
    <row r="2682" spans="1:13" ht="16" x14ac:dyDescent="0.2">
      <c r="A2682" s="18" t="str">
        <f>IFERROR(INDEX(Sheet1!F:F,MATCH(ROWS($1:2681),$L:$L,0)),"")</f>
        <v/>
      </c>
      <c r="B2682" s="15" t="str">
        <f>IFERROR(INDEX(Sheet1!L:L,MATCH(ROWS($1:2681),$L:$L,0)),"")</f>
        <v/>
      </c>
      <c r="D2682" s="18" t="str">
        <f>IFERROR(INDEX(Sheet1!F:F,MATCH(ROWS($1:2681),$M:$M,0)),"")</f>
        <v/>
      </c>
      <c r="E2682" t="str">
        <f>IFERROR(INDEX(Sheet1!L:L,MATCH(ROWS($1:2681),$M:$M,0)),"")</f>
        <v/>
      </c>
      <c r="L2682" t="str">
        <f>IF(ISNA(MATCH(Sheet1!F2682,{"successful"},0)),"-",MAX(Sheet6!L$1:L2681)+1)</f>
        <v>-</v>
      </c>
      <c r="M2682">
        <f>IF(ISNA(MATCH(Sheet1!F2682,{"failed","canceled"},0)),"-",MAX(Sheet6!M$1:M2681)+1)</f>
        <v>1289</v>
      </c>
    </row>
    <row r="2683" spans="1:13" ht="16" x14ac:dyDescent="0.2">
      <c r="A2683" s="18" t="str">
        <f>IFERROR(INDEX(Sheet1!F:F,MATCH(ROWS($1:2682),$L:$L,0)),"")</f>
        <v/>
      </c>
      <c r="B2683" s="15" t="str">
        <f>IFERROR(INDEX(Sheet1!L:L,MATCH(ROWS($1:2682),$L:$L,0)),"")</f>
        <v/>
      </c>
      <c r="D2683" s="18" t="str">
        <f>IFERROR(INDEX(Sheet1!F:F,MATCH(ROWS($1:2682),$M:$M,0)),"")</f>
        <v/>
      </c>
      <c r="E2683" t="str">
        <f>IFERROR(INDEX(Sheet1!L:L,MATCH(ROWS($1:2682),$M:$M,0)),"")</f>
        <v/>
      </c>
      <c r="L2683" t="str">
        <f>IF(ISNA(MATCH(Sheet1!F2683,{"successful"},0)),"-",MAX(Sheet6!L$1:L2682)+1)</f>
        <v>-</v>
      </c>
      <c r="M2683">
        <f>IF(ISNA(MATCH(Sheet1!F2683,{"failed","canceled"},0)),"-",MAX(Sheet6!M$1:M2682)+1)</f>
        <v>1290</v>
      </c>
    </row>
    <row r="2684" spans="1:13" ht="16" x14ac:dyDescent="0.2">
      <c r="A2684" s="18" t="str">
        <f>IFERROR(INDEX(Sheet1!F:F,MATCH(ROWS($1:2683),$L:$L,0)),"")</f>
        <v/>
      </c>
      <c r="B2684" s="15" t="str">
        <f>IFERROR(INDEX(Sheet1!L:L,MATCH(ROWS($1:2683),$L:$L,0)),"")</f>
        <v/>
      </c>
      <c r="D2684" s="18" t="str">
        <f>IFERROR(INDEX(Sheet1!F:F,MATCH(ROWS($1:2683),$M:$M,0)),"")</f>
        <v/>
      </c>
      <c r="E2684" t="str">
        <f>IFERROR(INDEX(Sheet1!L:L,MATCH(ROWS($1:2683),$M:$M,0)),"")</f>
        <v/>
      </c>
      <c r="L2684" t="str">
        <f>IF(ISNA(MATCH(Sheet1!F2684,{"successful"},0)),"-",MAX(Sheet6!L$1:L2683)+1)</f>
        <v>-</v>
      </c>
      <c r="M2684">
        <f>IF(ISNA(MATCH(Sheet1!F2684,{"failed","canceled"},0)),"-",MAX(Sheet6!M$1:M2683)+1)</f>
        <v>1291</v>
      </c>
    </row>
    <row r="2685" spans="1:13" ht="16" x14ac:dyDescent="0.2">
      <c r="A2685" s="18" t="str">
        <f>IFERROR(INDEX(Sheet1!F:F,MATCH(ROWS($1:2684),$L:$L,0)),"")</f>
        <v/>
      </c>
      <c r="B2685" s="15" t="str">
        <f>IFERROR(INDEX(Sheet1!L:L,MATCH(ROWS($1:2684),$L:$L,0)),"")</f>
        <v/>
      </c>
      <c r="D2685" s="18" t="str">
        <f>IFERROR(INDEX(Sheet1!F:F,MATCH(ROWS($1:2684),$M:$M,0)),"")</f>
        <v/>
      </c>
      <c r="E2685" t="str">
        <f>IFERROR(INDEX(Sheet1!L:L,MATCH(ROWS($1:2684),$M:$M,0)),"")</f>
        <v/>
      </c>
      <c r="L2685" t="str">
        <f>IF(ISNA(MATCH(Sheet1!F2685,{"successful"},0)),"-",MAX(Sheet6!L$1:L2684)+1)</f>
        <v>-</v>
      </c>
      <c r="M2685">
        <f>IF(ISNA(MATCH(Sheet1!F2685,{"failed","canceled"},0)),"-",MAX(Sheet6!M$1:M2684)+1)</f>
        <v>1292</v>
      </c>
    </row>
    <row r="2686" spans="1:13" ht="16" x14ac:dyDescent="0.2">
      <c r="A2686" s="18" t="str">
        <f>IFERROR(INDEX(Sheet1!F:F,MATCH(ROWS($1:2685),$L:$L,0)),"")</f>
        <v/>
      </c>
      <c r="B2686" s="15" t="str">
        <f>IFERROR(INDEX(Sheet1!L:L,MATCH(ROWS($1:2685),$L:$L,0)),"")</f>
        <v/>
      </c>
      <c r="D2686" s="18" t="str">
        <f>IFERROR(INDEX(Sheet1!F:F,MATCH(ROWS($1:2685),$M:$M,0)),"")</f>
        <v/>
      </c>
      <c r="E2686" t="str">
        <f>IFERROR(INDEX(Sheet1!L:L,MATCH(ROWS($1:2685),$M:$M,0)),"")</f>
        <v/>
      </c>
      <c r="L2686" t="str">
        <f>IF(ISNA(MATCH(Sheet1!F2686,{"successful"},0)),"-",MAX(Sheet6!L$1:L2685)+1)</f>
        <v>-</v>
      </c>
      <c r="M2686">
        <f>IF(ISNA(MATCH(Sheet1!F2686,{"failed","canceled"},0)),"-",MAX(Sheet6!M$1:M2685)+1)</f>
        <v>1293</v>
      </c>
    </row>
    <row r="2687" spans="1:13" ht="16" x14ac:dyDescent="0.2">
      <c r="A2687" s="18" t="str">
        <f>IFERROR(INDEX(Sheet1!F:F,MATCH(ROWS($1:2686),$L:$L,0)),"")</f>
        <v/>
      </c>
      <c r="B2687" s="15" t="str">
        <f>IFERROR(INDEX(Sheet1!L:L,MATCH(ROWS($1:2686),$L:$L,0)),"")</f>
        <v/>
      </c>
      <c r="D2687" s="18" t="str">
        <f>IFERROR(INDEX(Sheet1!F:F,MATCH(ROWS($1:2686),$M:$M,0)),"")</f>
        <v/>
      </c>
      <c r="E2687" t="str">
        <f>IFERROR(INDEX(Sheet1!L:L,MATCH(ROWS($1:2686),$M:$M,0)),"")</f>
        <v/>
      </c>
      <c r="L2687" t="str">
        <f>IF(ISNA(MATCH(Sheet1!F2687,{"successful"},0)),"-",MAX(Sheet6!L$1:L2686)+1)</f>
        <v>-</v>
      </c>
      <c r="M2687">
        <f>IF(ISNA(MATCH(Sheet1!F2687,{"failed","canceled"},0)),"-",MAX(Sheet6!M$1:M2686)+1)</f>
        <v>1294</v>
      </c>
    </row>
    <row r="2688" spans="1:13" ht="16" x14ac:dyDescent="0.2">
      <c r="A2688" s="18" t="str">
        <f>IFERROR(INDEX(Sheet1!F:F,MATCH(ROWS($1:2687),$L:$L,0)),"")</f>
        <v/>
      </c>
      <c r="B2688" s="15" t="str">
        <f>IFERROR(INDEX(Sheet1!L:L,MATCH(ROWS($1:2687),$L:$L,0)),"")</f>
        <v/>
      </c>
      <c r="D2688" s="18" t="str">
        <f>IFERROR(INDEX(Sheet1!F:F,MATCH(ROWS($1:2687),$M:$M,0)),"")</f>
        <v/>
      </c>
      <c r="E2688" t="str">
        <f>IFERROR(INDEX(Sheet1!L:L,MATCH(ROWS($1:2687),$M:$M,0)),"")</f>
        <v/>
      </c>
      <c r="L2688" t="str">
        <f>IF(ISNA(MATCH(Sheet1!F2688,{"successful"},0)),"-",MAX(Sheet6!L$1:L2687)+1)</f>
        <v>-</v>
      </c>
      <c r="M2688">
        <f>IF(ISNA(MATCH(Sheet1!F2688,{"failed","canceled"},0)),"-",MAX(Sheet6!M$1:M2687)+1)</f>
        <v>1295</v>
      </c>
    </row>
    <row r="2689" spans="1:13" ht="16" x14ac:dyDescent="0.2">
      <c r="A2689" s="18" t="str">
        <f>IFERROR(INDEX(Sheet1!F:F,MATCH(ROWS($1:2688),$L:$L,0)),"")</f>
        <v/>
      </c>
      <c r="B2689" s="15" t="str">
        <f>IFERROR(INDEX(Sheet1!L:L,MATCH(ROWS($1:2688),$L:$L,0)),"")</f>
        <v/>
      </c>
      <c r="D2689" s="18" t="str">
        <f>IFERROR(INDEX(Sheet1!F:F,MATCH(ROWS($1:2688),$M:$M,0)),"")</f>
        <v/>
      </c>
      <c r="E2689" t="str">
        <f>IFERROR(INDEX(Sheet1!L:L,MATCH(ROWS($1:2688),$M:$M,0)),"")</f>
        <v/>
      </c>
      <c r="L2689" t="str">
        <f>IF(ISNA(MATCH(Sheet1!F2689,{"successful"},0)),"-",MAX(Sheet6!L$1:L2688)+1)</f>
        <v>-</v>
      </c>
      <c r="M2689">
        <f>IF(ISNA(MATCH(Sheet1!F2689,{"failed","canceled"},0)),"-",MAX(Sheet6!M$1:M2688)+1)</f>
        <v>1296</v>
      </c>
    </row>
    <row r="2690" spans="1:13" ht="16" x14ac:dyDescent="0.2">
      <c r="A2690" s="18" t="str">
        <f>IFERROR(INDEX(Sheet1!F:F,MATCH(ROWS($1:2689),$L:$L,0)),"")</f>
        <v/>
      </c>
      <c r="B2690" s="15" t="str">
        <f>IFERROR(INDEX(Sheet1!L:L,MATCH(ROWS($1:2689),$L:$L,0)),"")</f>
        <v/>
      </c>
      <c r="D2690" s="18" t="str">
        <f>IFERROR(INDEX(Sheet1!F:F,MATCH(ROWS($1:2689),$M:$M,0)),"")</f>
        <v/>
      </c>
      <c r="E2690" t="str">
        <f>IFERROR(INDEX(Sheet1!L:L,MATCH(ROWS($1:2689),$M:$M,0)),"")</f>
        <v/>
      </c>
      <c r="L2690" t="str">
        <f>IF(ISNA(MATCH(Sheet1!F2690,{"successful"},0)),"-",MAX(Sheet6!L$1:L2689)+1)</f>
        <v>-</v>
      </c>
      <c r="M2690">
        <f>IF(ISNA(MATCH(Sheet1!F2690,{"failed","canceled"},0)),"-",MAX(Sheet6!M$1:M2689)+1)</f>
        <v>1297</v>
      </c>
    </row>
    <row r="2691" spans="1:13" ht="16" x14ac:dyDescent="0.2">
      <c r="A2691" s="18" t="str">
        <f>IFERROR(INDEX(Sheet1!F:F,MATCH(ROWS($1:2690),$L:$L,0)),"")</f>
        <v/>
      </c>
      <c r="B2691" s="15" t="str">
        <f>IFERROR(INDEX(Sheet1!L:L,MATCH(ROWS($1:2690),$L:$L,0)),"")</f>
        <v/>
      </c>
      <c r="D2691" s="18" t="str">
        <f>IFERROR(INDEX(Sheet1!F:F,MATCH(ROWS($1:2690),$M:$M,0)),"")</f>
        <v/>
      </c>
      <c r="E2691" t="str">
        <f>IFERROR(INDEX(Sheet1!L:L,MATCH(ROWS($1:2690),$M:$M,0)),"")</f>
        <v/>
      </c>
      <c r="L2691" t="str">
        <f>IF(ISNA(MATCH(Sheet1!F2691,{"successful"},0)),"-",MAX(Sheet6!L$1:L2690)+1)</f>
        <v>-</v>
      </c>
      <c r="M2691">
        <f>IF(ISNA(MATCH(Sheet1!F2691,{"failed","canceled"},0)),"-",MAX(Sheet6!M$1:M2690)+1)</f>
        <v>1298</v>
      </c>
    </row>
    <row r="2692" spans="1:13" ht="16" x14ac:dyDescent="0.2">
      <c r="A2692" s="18" t="str">
        <f>IFERROR(INDEX(Sheet1!F:F,MATCH(ROWS($1:2691),$L:$L,0)),"")</f>
        <v/>
      </c>
      <c r="B2692" s="15" t="str">
        <f>IFERROR(INDEX(Sheet1!L:L,MATCH(ROWS($1:2691),$L:$L,0)),"")</f>
        <v/>
      </c>
      <c r="D2692" s="18" t="str">
        <f>IFERROR(INDEX(Sheet1!F:F,MATCH(ROWS($1:2691),$M:$M,0)),"")</f>
        <v/>
      </c>
      <c r="E2692" t="str">
        <f>IFERROR(INDEX(Sheet1!L:L,MATCH(ROWS($1:2691),$M:$M,0)),"")</f>
        <v/>
      </c>
      <c r="L2692" t="str">
        <f>IF(ISNA(MATCH(Sheet1!F2692,{"successful"},0)),"-",MAX(Sheet6!L$1:L2691)+1)</f>
        <v>-</v>
      </c>
      <c r="M2692">
        <f>IF(ISNA(MATCH(Sheet1!F2692,{"failed","canceled"},0)),"-",MAX(Sheet6!M$1:M2691)+1)</f>
        <v>1299</v>
      </c>
    </row>
    <row r="2693" spans="1:13" ht="16" x14ac:dyDescent="0.2">
      <c r="A2693" s="18" t="str">
        <f>IFERROR(INDEX(Sheet1!F:F,MATCH(ROWS($1:2692),$L:$L,0)),"")</f>
        <v/>
      </c>
      <c r="B2693" s="15" t="str">
        <f>IFERROR(INDEX(Sheet1!L:L,MATCH(ROWS($1:2692),$L:$L,0)),"")</f>
        <v/>
      </c>
      <c r="D2693" s="18" t="str">
        <f>IFERROR(INDEX(Sheet1!F:F,MATCH(ROWS($1:2692),$M:$M,0)),"")</f>
        <v/>
      </c>
      <c r="E2693" t="str">
        <f>IFERROR(INDEX(Sheet1!L:L,MATCH(ROWS($1:2692),$M:$M,0)),"")</f>
        <v/>
      </c>
      <c r="L2693" t="str">
        <f>IF(ISNA(MATCH(Sheet1!F2693,{"successful"},0)),"-",MAX(Sheet6!L$1:L2692)+1)</f>
        <v>-</v>
      </c>
      <c r="M2693">
        <f>IF(ISNA(MATCH(Sheet1!F2693,{"failed","canceled"},0)),"-",MAX(Sheet6!M$1:M2692)+1)</f>
        <v>1300</v>
      </c>
    </row>
    <row r="2694" spans="1:13" ht="16" x14ac:dyDescent="0.2">
      <c r="A2694" s="18" t="str">
        <f>IFERROR(INDEX(Sheet1!F:F,MATCH(ROWS($1:2693),$L:$L,0)),"")</f>
        <v/>
      </c>
      <c r="B2694" s="15" t="str">
        <f>IFERROR(INDEX(Sheet1!L:L,MATCH(ROWS($1:2693),$L:$L,0)),"")</f>
        <v/>
      </c>
      <c r="D2694" s="18" t="str">
        <f>IFERROR(INDEX(Sheet1!F:F,MATCH(ROWS($1:2693),$M:$M,0)),"")</f>
        <v/>
      </c>
      <c r="E2694" t="str">
        <f>IFERROR(INDEX(Sheet1!L:L,MATCH(ROWS($1:2693),$M:$M,0)),"")</f>
        <v/>
      </c>
      <c r="L2694" t="str">
        <f>IF(ISNA(MATCH(Sheet1!F2694,{"successful"},0)),"-",MAX(Sheet6!L$1:L2693)+1)</f>
        <v>-</v>
      </c>
      <c r="M2694">
        <f>IF(ISNA(MATCH(Sheet1!F2694,{"failed","canceled"},0)),"-",MAX(Sheet6!M$1:M2693)+1)</f>
        <v>1301</v>
      </c>
    </row>
    <row r="2695" spans="1:13" ht="16" x14ac:dyDescent="0.2">
      <c r="A2695" s="18" t="str">
        <f>IFERROR(INDEX(Sheet1!F:F,MATCH(ROWS($1:2694),$L:$L,0)),"")</f>
        <v/>
      </c>
      <c r="B2695" s="15" t="str">
        <f>IFERROR(INDEX(Sheet1!L:L,MATCH(ROWS($1:2694),$L:$L,0)),"")</f>
        <v/>
      </c>
      <c r="D2695" s="18" t="str">
        <f>IFERROR(INDEX(Sheet1!F:F,MATCH(ROWS($1:2694),$M:$M,0)),"")</f>
        <v/>
      </c>
      <c r="E2695" t="str">
        <f>IFERROR(INDEX(Sheet1!L:L,MATCH(ROWS($1:2694),$M:$M,0)),"")</f>
        <v/>
      </c>
      <c r="L2695" t="str">
        <f>IF(ISNA(MATCH(Sheet1!F2695,{"successful"},0)),"-",MAX(Sheet6!L$1:L2694)+1)</f>
        <v>-</v>
      </c>
      <c r="M2695">
        <f>IF(ISNA(MATCH(Sheet1!F2695,{"failed","canceled"},0)),"-",MAX(Sheet6!M$1:M2694)+1)</f>
        <v>1302</v>
      </c>
    </row>
    <row r="2696" spans="1:13" ht="16" x14ac:dyDescent="0.2">
      <c r="A2696" s="18" t="str">
        <f>IFERROR(INDEX(Sheet1!F:F,MATCH(ROWS($1:2695),$L:$L,0)),"")</f>
        <v/>
      </c>
      <c r="B2696" s="15" t="str">
        <f>IFERROR(INDEX(Sheet1!L:L,MATCH(ROWS($1:2695),$L:$L,0)),"")</f>
        <v/>
      </c>
      <c r="D2696" s="18" t="str">
        <f>IFERROR(INDEX(Sheet1!F:F,MATCH(ROWS($1:2695),$M:$M,0)),"")</f>
        <v/>
      </c>
      <c r="E2696" t="str">
        <f>IFERROR(INDEX(Sheet1!L:L,MATCH(ROWS($1:2695),$M:$M,0)),"")</f>
        <v/>
      </c>
      <c r="L2696" t="str">
        <f>IF(ISNA(MATCH(Sheet1!F2696,{"successful"},0)),"-",MAX(Sheet6!L$1:L2695)+1)</f>
        <v>-</v>
      </c>
      <c r="M2696">
        <f>IF(ISNA(MATCH(Sheet1!F2696,{"failed","canceled"},0)),"-",MAX(Sheet6!M$1:M2695)+1)</f>
        <v>1303</v>
      </c>
    </row>
    <row r="2697" spans="1:13" ht="16" x14ac:dyDescent="0.2">
      <c r="A2697" s="18" t="str">
        <f>IFERROR(INDEX(Sheet1!F:F,MATCH(ROWS($1:2696),$L:$L,0)),"")</f>
        <v/>
      </c>
      <c r="B2697" s="15" t="str">
        <f>IFERROR(INDEX(Sheet1!L:L,MATCH(ROWS($1:2696),$L:$L,0)),"")</f>
        <v/>
      </c>
      <c r="D2697" s="18" t="str">
        <f>IFERROR(INDEX(Sheet1!F:F,MATCH(ROWS($1:2696),$M:$M,0)),"")</f>
        <v/>
      </c>
      <c r="E2697" t="str">
        <f>IFERROR(INDEX(Sheet1!L:L,MATCH(ROWS($1:2696),$M:$M,0)),"")</f>
        <v/>
      </c>
      <c r="L2697" t="str">
        <f>IF(ISNA(MATCH(Sheet1!F2697,{"successful"},0)),"-",MAX(Sheet6!L$1:L2696)+1)</f>
        <v>-</v>
      </c>
      <c r="M2697">
        <f>IF(ISNA(MATCH(Sheet1!F2697,{"failed","canceled"},0)),"-",MAX(Sheet6!M$1:M2696)+1)</f>
        <v>1304</v>
      </c>
    </row>
    <row r="2698" spans="1:13" ht="16" x14ac:dyDescent="0.2">
      <c r="A2698" s="18" t="str">
        <f>IFERROR(INDEX(Sheet1!F:F,MATCH(ROWS($1:2697),$L:$L,0)),"")</f>
        <v/>
      </c>
      <c r="B2698" s="15" t="str">
        <f>IFERROR(INDEX(Sheet1!L:L,MATCH(ROWS($1:2697),$L:$L,0)),"")</f>
        <v/>
      </c>
      <c r="D2698" s="18" t="str">
        <f>IFERROR(INDEX(Sheet1!F:F,MATCH(ROWS($1:2697),$M:$M,0)),"")</f>
        <v/>
      </c>
      <c r="E2698" t="str">
        <f>IFERROR(INDEX(Sheet1!L:L,MATCH(ROWS($1:2697),$M:$M,0)),"")</f>
        <v/>
      </c>
      <c r="L2698" t="str">
        <f>IF(ISNA(MATCH(Sheet1!F2698,{"successful"},0)),"-",MAX(Sheet6!L$1:L2697)+1)</f>
        <v>-</v>
      </c>
      <c r="M2698">
        <f>IF(ISNA(MATCH(Sheet1!F2698,{"failed","canceled"},0)),"-",MAX(Sheet6!M$1:M2697)+1)</f>
        <v>1305</v>
      </c>
    </row>
    <row r="2699" spans="1:13" ht="16" x14ac:dyDescent="0.2">
      <c r="A2699" s="18" t="str">
        <f>IFERROR(INDEX(Sheet1!F:F,MATCH(ROWS($1:2698),$L:$L,0)),"")</f>
        <v/>
      </c>
      <c r="B2699" s="15" t="str">
        <f>IFERROR(INDEX(Sheet1!L:L,MATCH(ROWS($1:2698),$L:$L,0)),"")</f>
        <v/>
      </c>
      <c r="D2699" s="18" t="str">
        <f>IFERROR(INDEX(Sheet1!F:F,MATCH(ROWS($1:2698),$M:$M,0)),"")</f>
        <v/>
      </c>
      <c r="E2699" t="str">
        <f>IFERROR(INDEX(Sheet1!L:L,MATCH(ROWS($1:2698),$M:$M,0)),"")</f>
        <v/>
      </c>
      <c r="L2699" t="str">
        <f>IF(ISNA(MATCH(Sheet1!F2699,{"successful"},0)),"-",MAX(Sheet6!L$1:L2698)+1)</f>
        <v>-</v>
      </c>
      <c r="M2699">
        <f>IF(ISNA(MATCH(Sheet1!F2699,{"failed","canceled"},0)),"-",MAX(Sheet6!M$1:M2698)+1)</f>
        <v>1306</v>
      </c>
    </row>
    <row r="2700" spans="1:13" ht="16" x14ac:dyDescent="0.2">
      <c r="A2700" s="18" t="str">
        <f>IFERROR(INDEX(Sheet1!F:F,MATCH(ROWS($1:2699),$L:$L,0)),"")</f>
        <v/>
      </c>
      <c r="B2700" s="15" t="str">
        <f>IFERROR(INDEX(Sheet1!L:L,MATCH(ROWS($1:2699),$L:$L,0)),"")</f>
        <v/>
      </c>
      <c r="D2700" s="18" t="str">
        <f>IFERROR(INDEX(Sheet1!F:F,MATCH(ROWS($1:2699),$M:$M,0)),"")</f>
        <v/>
      </c>
      <c r="E2700" t="str">
        <f>IFERROR(INDEX(Sheet1!L:L,MATCH(ROWS($1:2699),$M:$M,0)),"")</f>
        <v/>
      </c>
      <c r="L2700" t="str">
        <f>IF(ISNA(MATCH(Sheet1!F2700,{"successful"},0)),"-",MAX(Sheet6!L$1:L2699)+1)</f>
        <v>-</v>
      </c>
      <c r="M2700">
        <f>IF(ISNA(MATCH(Sheet1!F2700,{"failed","canceled"},0)),"-",MAX(Sheet6!M$1:M2699)+1)</f>
        <v>1307</v>
      </c>
    </row>
    <row r="2701" spans="1:13" ht="16" x14ac:dyDescent="0.2">
      <c r="A2701" s="18" t="str">
        <f>IFERROR(INDEX(Sheet1!F:F,MATCH(ROWS($1:2700),$L:$L,0)),"")</f>
        <v/>
      </c>
      <c r="B2701" s="15" t="str">
        <f>IFERROR(INDEX(Sheet1!L:L,MATCH(ROWS($1:2700),$L:$L,0)),"")</f>
        <v/>
      </c>
      <c r="D2701" s="18" t="str">
        <f>IFERROR(INDEX(Sheet1!F:F,MATCH(ROWS($1:2700),$M:$M,0)),"")</f>
        <v/>
      </c>
      <c r="E2701" t="str">
        <f>IFERROR(INDEX(Sheet1!L:L,MATCH(ROWS($1:2700),$M:$M,0)),"")</f>
        <v/>
      </c>
      <c r="L2701" t="str">
        <f>IF(ISNA(MATCH(Sheet1!F2701,{"successful"},0)),"-",MAX(Sheet6!L$1:L2700)+1)</f>
        <v>-</v>
      </c>
      <c r="M2701">
        <f>IF(ISNA(MATCH(Sheet1!F2701,{"failed","canceled"},0)),"-",MAX(Sheet6!M$1:M2700)+1)</f>
        <v>1308</v>
      </c>
    </row>
    <row r="2702" spans="1:13" ht="16" x14ac:dyDescent="0.2">
      <c r="A2702" s="18" t="str">
        <f>IFERROR(INDEX(Sheet1!F:F,MATCH(ROWS($1:2701),$L:$L,0)),"")</f>
        <v/>
      </c>
      <c r="B2702" s="15" t="str">
        <f>IFERROR(INDEX(Sheet1!L:L,MATCH(ROWS($1:2701),$L:$L,0)),"")</f>
        <v/>
      </c>
      <c r="D2702" s="18" t="str">
        <f>IFERROR(INDEX(Sheet1!F:F,MATCH(ROWS($1:2701),$M:$M,0)),"")</f>
        <v/>
      </c>
      <c r="E2702" t="str">
        <f>IFERROR(INDEX(Sheet1!L:L,MATCH(ROWS($1:2701),$M:$M,0)),"")</f>
        <v/>
      </c>
      <c r="L2702" t="str">
        <f>IF(ISNA(MATCH(Sheet1!F2702,{"successful"},0)),"-",MAX(Sheet6!L$1:L2701)+1)</f>
        <v>-</v>
      </c>
      <c r="M2702">
        <f>IF(ISNA(MATCH(Sheet1!F2702,{"failed","canceled"},0)),"-",MAX(Sheet6!M$1:M2701)+1)</f>
        <v>1309</v>
      </c>
    </row>
    <row r="2703" spans="1:13" ht="16" x14ac:dyDescent="0.2">
      <c r="A2703" s="18" t="str">
        <f>IFERROR(INDEX(Sheet1!F:F,MATCH(ROWS($1:2702),$L:$L,0)),"")</f>
        <v/>
      </c>
      <c r="B2703" s="15" t="str">
        <f>IFERROR(INDEX(Sheet1!L:L,MATCH(ROWS($1:2702),$L:$L,0)),"")</f>
        <v/>
      </c>
      <c r="D2703" s="18" t="str">
        <f>IFERROR(INDEX(Sheet1!F:F,MATCH(ROWS($1:2702),$M:$M,0)),"")</f>
        <v/>
      </c>
      <c r="E2703" t="str">
        <f>IFERROR(INDEX(Sheet1!L:L,MATCH(ROWS($1:2702),$M:$M,0)),"")</f>
        <v/>
      </c>
      <c r="L2703" t="str">
        <f>IF(ISNA(MATCH(Sheet1!F2703,{"successful"},0)),"-",MAX(Sheet6!L$1:L2702)+1)</f>
        <v>-</v>
      </c>
      <c r="M2703" t="str">
        <f>IF(ISNA(MATCH(Sheet1!F2703,{"failed","canceled"},0)),"-",MAX(Sheet6!M$1:M2702)+1)</f>
        <v>-</v>
      </c>
    </row>
    <row r="2704" spans="1:13" ht="16" x14ac:dyDescent="0.2">
      <c r="A2704" s="18" t="str">
        <f>IFERROR(INDEX(Sheet1!F:F,MATCH(ROWS($1:2703),$L:$L,0)),"")</f>
        <v/>
      </c>
      <c r="B2704" s="15" t="str">
        <f>IFERROR(INDEX(Sheet1!L:L,MATCH(ROWS($1:2703),$L:$L,0)),"")</f>
        <v/>
      </c>
      <c r="D2704" s="18" t="str">
        <f>IFERROR(INDEX(Sheet1!F:F,MATCH(ROWS($1:2703),$M:$M,0)),"")</f>
        <v/>
      </c>
      <c r="E2704" t="str">
        <f>IFERROR(INDEX(Sheet1!L:L,MATCH(ROWS($1:2703),$M:$M,0)),"")</f>
        <v/>
      </c>
      <c r="L2704" t="str">
        <f>IF(ISNA(MATCH(Sheet1!F2704,{"successful"},0)),"-",MAX(Sheet6!L$1:L2703)+1)</f>
        <v>-</v>
      </c>
      <c r="M2704" t="str">
        <f>IF(ISNA(MATCH(Sheet1!F2704,{"failed","canceled"},0)),"-",MAX(Sheet6!M$1:M2703)+1)</f>
        <v>-</v>
      </c>
    </row>
    <row r="2705" spans="1:13" ht="16" x14ac:dyDescent="0.2">
      <c r="A2705" s="18" t="str">
        <f>IFERROR(INDEX(Sheet1!F:F,MATCH(ROWS($1:2704),$L:$L,0)),"")</f>
        <v/>
      </c>
      <c r="B2705" s="15" t="str">
        <f>IFERROR(INDEX(Sheet1!L:L,MATCH(ROWS($1:2704),$L:$L,0)),"")</f>
        <v/>
      </c>
      <c r="D2705" s="18" t="str">
        <f>IFERROR(INDEX(Sheet1!F:F,MATCH(ROWS($1:2704),$M:$M,0)),"")</f>
        <v/>
      </c>
      <c r="E2705" t="str">
        <f>IFERROR(INDEX(Sheet1!L:L,MATCH(ROWS($1:2704),$M:$M,0)),"")</f>
        <v/>
      </c>
      <c r="L2705" t="str">
        <f>IF(ISNA(MATCH(Sheet1!F2705,{"successful"},0)),"-",MAX(Sheet6!L$1:L2704)+1)</f>
        <v>-</v>
      </c>
      <c r="M2705" t="str">
        <f>IF(ISNA(MATCH(Sheet1!F2705,{"failed","canceled"},0)),"-",MAX(Sheet6!M$1:M2704)+1)</f>
        <v>-</v>
      </c>
    </row>
    <row r="2706" spans="1:13" ht="16" x14ac:dyDescent="0.2">
      <c r="A2706" s="18" t="str">
        <f>IFERROR(INDEX(Sheet1!F:F,MATCH(ROWS($1:2705),$L:$L,0)),"")</f>
        <v/>
      </c>
      <c r="B2706" s="15" t="str">
        <f>IFERROR(INDEX(Sheet1!L:L,MATCH(ROWS($1:2705),$L:$L,0)),"")</f>
        <v/>
      </c>
      <c r="D2706" s="18" t="str">
        <f>IFERROR(INDEX(Sheet1!F:F,MATCH(ROWS($1:2705),$M:$M,0)),"")</f>
        <v/>
      </c>
      <c r="E2706" t="str">
        <f>IFERROR(INDEX(Sheet1!L:L,MATCH(ROWS($1:2705),$M:$M,0)),"")</f>
        <v/>
      </c>
      <c r="L2706" t="str">
        <f>IF(ISNA(MATCH(Sheet1!F2706,{"successful"},0)),"-",MAX(Sheet6!L$1:L2705)+1)</f>
        <v>-</v>
      </c>
      <c r="M2706" t="str">
        <f>IF(ISNA(MATCH(Sheet1!F2706,{"failed","canceled"},0)),"-",MAX(Sheet6!M$1:M2705)+1)</f>
        <v>-</v>
      </c>
    </row>
    <row r="2707" spans="1:13" ht="16" x14ac:dyDescent="0.2">
      <c r="A2707" s="18" t="str">
        <f>IFERROR(INDEX(Sheet1!F:F,MATCH(ROWS($1:2706),$L:$L,0)),"")</f>
        <v/>
      </c>
      <c r="B2707" s="15" t="str">
        <f>IFERROR(INDEX(Sheet1!L:L,MATCH(ROWS($1:2706),$L:$L,0)),"")</f>
        <v/>
      </c>
      <c r="D2707" s="18" t="str">
        <f>IFERROR(INDEX(Sheet1!F:F,MATCH(ROWS($1:2706),$M:$M,0)),"")</f>
        <v/>
      </c>
      <c r="E2707" t="str">
        <f>IFERROR(INDEX(Sheet1!L:L,MATCH(ROWS($1:2706),$M:$M,0)),"")</f>
        <v/>
      </c>
      <c r="L2707" t="str">
        <f>IF(ISNA(MATCH(Sheet1!F2707,{"successful"},0)),"-",MAX(Sheet6!L$1:L2706)+1)</f>
        <v>-</v>
      </c>
      <c r="M2707" t="str">
        <f>IF(ISNA(MATCH(Sheet1!F2707,{"failed","canceled"},0)),"-",MAX(Sheet6!M$1:M2706)+1)</f>
        <v>-</v>
      </c>
    </row>
    <row r="2708" spans="1:13" ht="16" x14ac:dyDescent="0.2">
      <c r="A2708" s="18" t="str">
        <f>IFERROR(INDEX(Sheet1!F:F,MATCH(ROWS($1:2707),$L:$L,0)),"")</f>
        <v/>
      </c>
      <c r="B2708" s="15" t="str">
        <f>IFERROR(INDEX(Sheet1!L:L,MATCH(ROWS($1:2707),$L:$L,0)),"")</f>
        <v/>
      </c>
      <c r="D2708" s="18" t="str">
        <f>IFERROR(INDEX(Sheet1!F:F,MATCH(ROWS($1:2707),$M:$M,0)),"")</f>
        <v/>
      </c>
      <c r="E2708" t="str">
        <f>IFERROR(INDEX(Sheet1!L:L,MATCH(ROWS($1:2707),$M:$M,0)),"")</f>
        <v/>
      </c>
      <c r="L2708">
        <f>IF(ISNA(MATCH(Sheet1!F2708,{"successful"},0)),"-",MAX(Sheet6!L$1:L2707)+1)</f>
        <v>1367</v>
      </c>
      <c r="M2708" t="str">
        <f>IF(ISNA(MATCH(Sheet1!F2708,{"failed","canceled"},0)),"-",MAX(Sheet6!M$1:M2707)+1)</f>
        <v>-</v>
      </c>
    </row>
    <row r="2709" spans="1:13" ht="16" x14ac:dyDescent="0.2">
      <c r="A2709" s="18" t="str">
        <f>IFERROR(INDEX(Sheet1!F:F,MATCH(ROWS($1:2708),$L:$L,0)),"")</f>
        <v/>
      </c>
      <c r="B2709" s="15" t="str">
        <f>IFERROR(INDEX(Sheet1!L:L,MATCH(ROWS($1:2708),$L:$L,0)),"")</f>
        <v/>
      </c>
      <c r="D2709" s="18" t="str">
        <f>IFERROR(INDEX(Sheet1!F:F,MATCH(ROWS($1:2708),$M:$M,0)),"")</f>
        <v/>
      </c>
      <c r="E2709" t="str">
        <f>IFERROR(INDEX(Sheet1!L:L,MATCH(ROWS($1:2708),$M:$M,0)),"")</f>
        <v/>
      </c>
      <c r="L2709">
        <f>IF(ISNA(MATCH(Sheet1!F2709,{"successful"},0)),"-",MAX(Sheet6!L$1:L2708)+1)</f>
        <v>1368</v>
      </c>
      <c r="M2709" t="str">
        <f>IF(ISNA(MATCH(Sheet1!F2709,{"failed","canceled"},0)),"-",MAX(Sheet6!M$1:M2708)+1)</f>
        <v>-</v>
      </c>
    </row>
    <row r="2710" spans="1:13" ht="16" x14ac:dyDescent="0.2">
      <c r="A2710" s="18" t="str">
        <f>IFERROR(INDEX(Sheet1!F:F,MATCH(ROWS($1:2709),$L:$L,0)),"")</f>
        <v/>
      </c>
      <c r="B2710" s="15" t="str">
        <f>IFERROR(INDEX(Sheet1!L:L,MATCH(ROWS($1:2709),$L:$L,0)),"")</f>
        <v/>
      </c>
      <c r="D2710" s="18" t="str">
        <f>IFERROR(INDEX(Sheet1!F:F,MATCH(ROWS($1:2709),$M:$M,0)),"")</f>
        <v/>
      </c>
      <c r="E2710" t="str">
        <f>IFERROR(INDEX(Sheet1!L:L,MATCH(ROWS($1:2709),$M:$M,0)),"")</f>
        <v/>
      </c>
      <c r="L2710">
        <f>IF(ISNA(MATCH(Sheet1!F2710,{"successful"},0)),"-",MAX(Sheet6!L$1:L2709)+1)</f>
        <v>1369</v>
      </c>
      <c r="M2710" t="str">
        <f>IF(ISNA(MATCH(Sheet1!F2710,{"failed","canceled"},0)),"-",MAX(Sheet6!M$1:M2709)+1)</f>
        <v>-</v>
      </c>
    </row>
    <row r="2711" spans="1:13" ht="16" x14ac:dyDescent="0.2">
      <c r="A2711" s="18" t="str">
        <f>IFERROR(INDEX(Sheet1!F:F,MATCH(ROWS($1:2710),$L:$L,0)),"")</f>
        <v/>
      </c>
      <c r="B2711" s="15" t="str">
        <f>IFERROR(INDEX(Sheet1!L:L,MATCH(ROWS($1:2710),$L:$L,0)),"")</f>
        <v/>
      </c>
      <c r="D2711" s="18" t="str">
        <f>IFERROR(INDEX(Sheet1!F:F,MATCH(ROWS($1:2710),$M:$M,0)),"")</f>
        <v/>
      </c>
      <c r="E2711" t="str">
        <f>IFERROR(INDEX(Sheet1!L:L,MATCH(ROWS($1:2710),$M:$M,0)),"")</f>
        <v/>
      </c>
      <c r="L2711">
        <f>IF(ISNA(MATCH(Sheet1!F2711,{"successful"},0)),"-",MAX(Sheet6!L$1:L2710)+1)</f>
        <v>1370</v>
      </c>
      <c r="M2711" t="str">
        <f>IF(ISNA(MATCH(Sheet1!F2711,{"failed","canceled"},0)),"-",MAX(Sheet6!M$1:M2710)+1)</f>
        <v>-</v>
      </c>
    </row>
    <row r="2712" spans="1:13" ht="16" x14ac:dyDescent="0.2">
      <c r="A2712" s="18" t="str">
        <f>IFERROR(INDEX(Sheet1!F:F,MATCH(ROWS($1:2711),$L:$L,0)),"")</f>
        <v/>
      </c>
      <c r="B2712" s="15" t="str">
        <f>IFERROR(INDEX(Sheet1!L:L,MATCH(ROWS($1:2711),$L:$L,0)),"")</f>
        <v/>
      </c>
      <c r="D2712" s="18" t="str">
        <f>IFERROR(INDEX(Sheet1!F:F,MATCH(ROWS($1:2711),$M:$M,0)),"")</f>
        <v/>
      </c>
      <c r="E2712" t="str">
        <f>IFERROR(INDEX(Sheet1!L:L,MATCH(ROWS($1:2711),$M:$M,0)),"")</f>
        <v/>
      </c>
      <c r="L2712">
        <f>IF(ISNA(MATCH(Sheet1!F2712,{"successful"},0)),"-",MAX(Sheet6!L$1:L2711)+1)</f>
        <v>1371</v>
      </c>
      <c r="M2712" t="str">
        <f>IF(ISNA(MATCH(Sheet1!F2712,{"failed","canceled"},0)),"-",MAX(Sheet6!M$1:M2711)+1)</f>
        <v>-</v>
      </c>
    </row>
    <row r="2713" spans="1:13" ht="16" x14ac:dyDescent="0.2">
      <c r="A2713" s="18" t="str">
        <f>IFERROR(INDEX(Sheet1!F:F,MATCH(ROWS($1:2712),$L:$L,0)),"")</f>
        <v/>
      </c>
      <c r="B2713" s="15" t="str">
        <f>IFERROR(INDEX(Sheet1!L:L,MATCH(ROWS($1:2712),$L:$L,0)),"")</f>
        <v/>
      </c>
      <c r="D2713" s="18" t="str">
        <f>IFERROR(INDEX(Sheet1!F:F,MATCH(ROWS($1:2712),$M:$M,0)),"")</f>
        <v/>
      </c>
      <c r="E2713" t="str">
        <f>IFERROR(INDEX(Sheet1!L:L,MATCH(ROWS($1:2712),$M:$M,0)),"")</f>
        <v/>
      </c>
      <c r="L2713">
        <f>IF(ISNA(MATCH(Sheet1!F2713,{"successful"},0)),"-",MAX(Sheet6!L$1:L2712)+1)</f>
        <v>1372</v>
      </c>
      <c r="M2713" t="str">
        <f>IF(ISNA(MATCH(Sheet1!F2713,{"failed","canceled"},0)),"-",MAX(Sheet6!M$1:M2712)+1)</f>
        <v>-</v>
      </c>
    </row>
    <row r="2714" spans="1:13" ht="16" x14ac:dyDescent="0.2">
      <c r="A2714" s="18" t="str">
        <f>IFERROR(INDEX(Sheet1!F:F,MATCH(ROWS($1:2713),$L:$L,0)),"")</f>
        <v/>
      </c>
      <c r="B2714" s="15" t="str">
        <f>IFERROR(INDEX(Sheet1!L:L,MATCH(ROWS($1:2713),$L:$L,0)),"")</f>
        <v/>
      </c>
      <c r="D2714" s="18" t="str">
        <f>IFERROR(INDEX(Sheet1!F:F,MATCH(ROWS($1:2713),$M:$M,0)),"")</f>
        <v/>
      </c>
      <c r="E2714" t="str">
        <f>IFERROR(INDEX(Sheet1!L:L,MATCH(ROWS($1:2713),$M:$M,0)),"")</f>
        <v/>
      </c>
      <c r="L2714">
        <f>IF(ISNA(MATCH(Sheet1!F2714,{"successful"},0)),"-",MAX(Sheet6!L$1:L2713)+1)</f>
        <v>1373</v>
      </c>
      <c r="M2714" t="str">
        <f>IF(ISNA(MATCH(Sheet1!F2714,{"failed","canceled"},0)),"-",MAX(Sheet6!M$1:M2713)+1)</f>
        <v>-</v>
      </c>
    </row>
    <row r="2715" spans="1:13" ht="16" x14ac:dyDescent="0.2">
      <c r="A2715" s="18" t="str">
        <f>IFERROR(INDEX(Sheet1!F:F,MATCH(ROWS($1:2714),$L:$L,0)),"")</f>
        <v/>
      </c>
      <c r="B2715" s="15" t="str">
        <f>IFERROR(INDEX(Sheet1!L:L,MATCH(ROWS($1:2714),$L:$L,0)),"")</f>
        <v/>
      </c>
      <c r="D2715" s="18" t="str">
        <f>IFERROR(INDEX(Sheet1!F:F,MATCH(ROWS($1:2714),$M:$M,0)),"")</f>
        <v/>
      </c>
      <c r="E2715" t="str">
        <f>IFERROR(INDEX(Sheet1!L:L,MATCH(ROWS($1:2714),$M:$M,0)),"")</f>
        <v/>
      </c>
      <c r="L2715">
        <f>IF(ISNA(MATCH(Sheet1!F2715,{"successful"},0)),"-",MAX(Sheet6!L$1:L2714)+1)</f>
        <v>1374</v>
      </c>
      <c r="M2715" t="str">
        <f>IF(ISNA(MATCH(Sheet1!F2715,{"failed","canceled"},0)),"-",MAX(Sheet6!M$1:M2714)+1)</f>
        <v>-</v>
      </c>
    </row>
    <row r="2716" spans="1:13" ht="16" x14ac:dyDescent="0.2">
      <c r="A2716" s="18" t="str">
        <f>IFERROR(INDEX(Sheet1!F:F,MATCH(ROWS($1:2715),$L:$L,0)),"")</f>
        <v/>
      </c>
      <c r="B2716" s="15" t="str">
        <f>IFERROR(INDEX(Sheet1!L:L,MATCH(ROWS($1:2715),$L:$L,0)),"")</f>
        <v/>
      </c>
      <c r="D2716" s="18" t="str">
        <f>IFERROR(INDEX(Sheet1!F:F,MATCH(ROWS($1:2715),$M:$M,0)),"")</f>
        <v/>
      </c>
      <c r="E2716" t="str">
        <f>IFERROR(INDEX(Sheet1!L:L,MATCH(ROWS($1:2715),$M:$M,0)),"")</f>
        <v/>
      </c>
      <c r="L2716">
        <f>IF(ISNA(MATCH(Sheet1!F2716,{"successful"},0)),"-",MAX(Sheet6!L$1:L2715)+1)</f>
        <v>1375</v>
      </c>
      <c r="M2716" t="str">
        <f>IF(ISNA(MATCH(Sheet1!F2716,{"failed","canceled"},0)),"-",MAX(Sheet6!M$1:M2715)+1)</f>
        <v>-</v>
      </c>
    </row>
    <row r="2717" spans="1:13" ht="16" x14ac:dyDescent="0.2">
      <c r="A2717" s="18" t="str">
        <f>IFERROR(INDEX(Sheet1!F:F,MATCH(ROWS($1:2716),$L:$L,0)),"")</f>
        <v/>
      </c>
      <c r="B2717" s="15" t="str">
        <f>IFERROR(INDEX(Sheet1!L:L,MATCH(ROWS($1:2716),$L:$L,0)),"")</f>
        <v/>
      </c>
      <c r="D2717" s="18" t="str">
        <f>IFERROR(INDEX(Sheet1!F:F,MATCH(ROWS($1:2716),$M:$M,0)),"")</f>
        <v/>
      </c>
      <c r="E2717" t="str">
        <f>IFERROR(INDEX(Sheet1!L:L,MATCH(ROWS($1:2716),$M:$M,0)),"")</f>
        <v/>
      </c>
      <c r="L2717">
        <f>IF(ISNA(MATCH(Sheet1!F2717,{"successful"},0)),"-",MAX(Sheet6!L$1:L2716)+1)</f>
        <v>1376</v>
      </c>
      <c r="M2717" t="str">
        <f>IF(ISNA(MATCH(Sheet1!F2717,{"failed","canceled"},0)),"-",MAX(Sheet6!M$1:M2716)+1)</f>
        <v>-</v>
      </c>
    </row>
    <row r="2718" spans="1:13" ht="16" x14ac:dyDescent="0.2">
      <c r="A2718" s="18" t="str">
        <f>IFERROR(INDEX(Sheet1!F:F,MATCH(ROWS($1:2717),$L:$L,0)),"")</f>
        <v/>
      </c>
      <c r="B2718" s="15" t="str">
        <f>IFERROR(INDEX(Sheet1!L:L,MATCH(ROWS($1:2717),$L:$L,0)),"")</f>
        <v/>
      </c>
      <c r="D2718" s="18" t="str">
        <f>IFERROR(INDEX(Sheet1!F:F,MATCH(ROWS($1:2717),$M:$M,0)),"")</f>
        <v/>
      </c>
      <c r="E2718" t="str">
        <f>IFERROR(INDEX(Sheet1!L:L,MATCH(ROWS($1:2717),$M:$M,0)),"")</f>
        <v/>
      </c>
      <c r="L2718">
        <f>IF(ISNA(MATCH(Sheet1!F2718,{"successful"},0)),"-",MAX(Sheet6!L$1:L2717)+1)</f>
        <v>1377</v>
      </c>
      <c r="M2718" t="str">
        <f>IF(ISNA(MATCH(Sheet1!F2718,{"failed","canceled"},0)),"-",MAX(Sheet6!M$1:M2717)+1)</f>
        <v>-</v>
      </c>
    </row>
    <row r="2719" spans="1:13" ht="16" x14ac:dyDescent="0.2">
      <c r="A2719" s="18" t="str">
        <f>IFERROR(INDEX(Sheet1!F:F,MATCH(ROWS($1:2718),$L:$L,0)),"")</f>
        <v/>
      </c>
      <c r="B2719" s="15" t="str">
        <f>IFERROR(INDEX(Sheet1!L:L,MATCH(ROWS($1:2718),$L:$L,0)),"")</f>
        <v/>
      </c>
      <c r="D2719" s="18" t="str">
        <f>IFERROR(INDEX(Sheet1!F:F,MATCH(ROWS($1:2718),$M:$M,0)),"")</f>
        <v/>
      </c>
      <c r="E2719" t="str">
        <f>IFERROR(INDEX(Sheet1!L:L,MATCH(ROWS($1:2718),$M:$M,0)),"")</f>
        <v/>
      </c>
      <c r="L2719">
        <f>IF(ISNA(MATCH(Sheet1!F2719,{"successful"},0)),"-",MAX(Sheet6!L$1:L2718)+1)</f>
        <v>1378</v>
      </c>
      <c r="M2719" t="str">
        <f>IF(ISNA(MATCH(Sheet1!F2719,{"failed","canceled"},0)),"-",MAX(Sheet6!M$1:M2718)+1)</f>
        <v>-</v>
      </c>
    </row>
    <row r="2720" spans="1:13" ht="16" x14ac:dyDescent="0.2">
      <c r="A2720" s="18" t="str">
        <f>IFERROR(INDEX(Sheet1!F:F,MATCH(ROWS($1:2719),$L:$L,0)),"")</f>
        <v/>
      </c>
      <c r="B2720" s="15" t="str">
        <f>IFERROR(INDEX(Sheet1!L:L,MATCH(ROWS($1:2719),$L:$L,0)),"")</f>
        <v/>
      </c>
      <c r="D2720" s="18" t="str">
        <f>IFERROR(INDEX(Sheet1!F:F,MATCH(ROWS($1:2719),$M:$M,0)),"")</f>
        <v/>
      </c>
      <c r="E2720" t="str">
        <f>IFERROR(INDEX(Sheet1!L:L,MATCH(ROWS($1:2719),$M:$M,0)),"")</f>
        <v/>
      </c>
      <c r="L2720">
        <f>IF(ISNA(MATCH(Sheet1!F2720,{"successful"},0)),"-",MAX(Sheet6!L$1:L2719)+1)</f>
        <v>1379</v>
      </c>
      <c r="M2720" t="str">
        <f>IF(ISNA(MATCH(Sheet1!F2720,{"failed","canceled"},0)),"-",MAX(Sheet6!M$1:M2719)+1)</f>
        <v>-</v>
      </c>
    </row>
    <row r="2721" spans="1:13" ht="16" x14ac:dyDescent="0.2">
      <c r="A2721" s="18" t="str">
        <f>IFERROR(INDEX(Sheet1!F:F,MATCH(ROWS($1:2720),$L:$L,0)),"")</f>
        <v/>
      </c>
      <c r="B2721" s="15" t="str">
        <f>IFERROR(INDEX(Sheet1!L:L,MATCH(ROWS($1:2720),$L:$L,0)),"")</f>
        <v/>
      </c>
      <c r="D2721" s="18" t="str">
        <f>IFERROR(INDEX(Sheet1!F:F,MATCH(ROWS($1:2720),$M:$M,0)),"")</f>
        <v/>
      </c>
      <c r="E2721" t="str">
        <f>IFERROR(INDEX(Sheet1!L:L,MATCH(ROWS($1:2720),$M:$M,0)),"")</f>
        <v/>
      </c>
      <c r="L2721">
        <f>IF(ISNA(MATCH(Sheet1!F2721,{"successful"},0)),"-",MAX(Sheet6!L$1:L2720)+1)</f>
        <v>1380</v>
      </c>
      <c r="M2721" t="str">
        <f>IF(ISNA(MATCH(Sheet1!F2721,{"failed","canceled"},0)),"-",MAX(Sheet6!M$1:M2720)+1)</f>
        <v>-</v>
      </c>
    </row>
    <row r="2722" spans="1:13" ht="16" x14ac:dyDescent="0.2">
      <c r="A2722" s="18" t="str">
        <f>IFERROR(INDEX(Sheet1!F:F,MATCH(ROWS($1:2721),$L:$L,0)),"")</f>
        <v/>
      </c>
      <c r="B2722" s="15" t="str">
        <f>IFERROR(INDEX(Sheet1!L:L,MATCH(ROWS($1:2721),$L:$L,0)),"")</f>
        <v/>
      </c>
      <c r="D2722" s="18" t="str">
        <f>IFERROR(INDEX(Sheet1!F:F,MATCH(ROWS($1:2721),$M:$M,0)),"")</f>
        <v/>
      </c>
      <c r="E2722" t="str">
        <f>IFERROR(INDEX(Sheet1!L:L,MATCH(ROWS($1:2721),$M:$M,0)),"")</f>
        <v/>
      </c>
      <c r="L2722">
        <f>IF(ISNA(MATCH(Sheet1!F2722,{"successful"},0)),"-",MAX(Sheet6!L$1:L2721)+1)</f>
        <v>1381</v>
      </c>
      <c r="M2722" t="str">
        <f>IF(ISNA(MATCH(Sheet1!F2722,{"failed","canceled"},0)),"-",MAX(Sheet6!M$1:M2721)+1)</f>
        <v>-</v>
      </c>
    </row>
    <row r="2723" spans="1:13" ht="16" x14ac:dyDescent="0.2">
      <c r="A2723" s="18" t="str">
        <f>IFERROR(INDEX(Sheet1!F:F,MATCH(ROWS($1:2722),$L:$L,0)),"")</f>
        <v/>
      </c>
      <c r="B2723" s="15" t="str">
        <f>IFERROR(INDEX(Sheet1!L:L,MATCH(ROWS($1:2722),$L:$L,0)),"")</f>
        <v/>
      </c>
      <c r="D2723" s="18" t="str">
        <f>IFERROR(INDEX(Sheet1!F:F,MATCH(ROWS($1:2722),$M:$M,0)),"")</f>
        <v/>
      </c>
      <c r="E2723" t="str">
        <f>IFERROR(INDEX(Sheet1!L:L,MATCH(ROWS($1:2722),$M:$M,0)),"")</f>
        <v/>
      </c>
      <c r="L2723">
        <f>IF(ISNA(MATCH(Sheet1!F2723,{"successful"},0)),"-",MAX(Sheet6!L$1:L2722)+1)</f>
        <v>1382</v>
      </c>
      <c r="M2723" t="str">
        <f>IF(ISNA(MATCH(Sheet1!F2723,{"failed","canceled"},0)),"-",MAX(Sheet6!M$1:M2722)+1)</f>
        <v>-</v>
      </c>
    </row>
    <row r="2724" spans="1:13" ht="16" x14ac:dyDescent="0.2">
      <c r="A2724" s="18" t="str">
        <f>IFERROR(INDEX(Sheet1!F:F,MATCH(ROWS($1:2723),$L:$L,0)),"")</f>
        <v/>
      </c>
      <c r="B2724" s="15" t="str">
        <f>IFERROR(INDEX(Sheet1!L:L,MATCH(ROWS($1:2723),$L:$L,0)),"")</f>
        <v/>
      </c>
      <c r="D2724" s="18" t="str">
        <f>IFERROR(INDEX(Sheet1!F:F,MATCH(ROWS($1:2723),$M:$M,0)),"")</f>
        <v/>
      </c>
      <c r="E2724" t="str">
        <f>IFERROR(INDEX(Sheet1!L:L,MATCH(ROWS($1:2723),$M:$M,0)),"")</f>
        <v/>
      </c>
      <c r="L2724">
        <f>IF(ISNA(MATCH(Sheet1!F2724,{"successful"},0)),"-",MAX(Sheet6!L$1:L2723)+1)</f>
        <v>1383</v>
      </c>
      <c r="M2724" t="str">
        <f>IF(ISNA(MATCH(Sheet1!F2724,{"failed","canceled"},0)),"-",MAX(Sheet6!M$1:M2723)+1)</f>
        <v>-</v>
      </c>
    </row>
    <row r="2725" spans="1:13" ht="16" x14ac:dyDescent="0.2">
      <c r="A2725" s="18" t="str">
        <f>IFERROR(INDEX(Sheet1!F:F,MATCH(ROWS($1:2724),$L:$L,0)),"")</f>
        <v/>
      </c>
      <c r="B2725" s="15" t="str">
        <f>IFERROR(INDEX(Sheet1!L:L,MATCH(ROWS($1:2724),$L:$L,0)),"")</f>
        <v/>
      </c>
      <c r="D2725" s="18" t="str">
        <f>IFERROR(INDEX(Sheet1!F:F,MATCH(ROWS($1:2724),$M:$M,0)),"")</f>
        <v/>
      </c>
      <c r="E2725" t="str">
        <f>IFERROR(INDEX(Sheet1!L:L,MATCH(ROWS($1:2724),$M:$M,0)),"")</f>
        <v/>
      </c>
      <c r="L2725">
        <f>IF(ISNA(MATCH(Sheet1!F2725,{"successful"},0)),"-",MAX(Sheet6!L$1:L2724)+1)</f>
        <v>1384</v>
      </c>
      <c r="M2725" t="str">
        <f>IF(ISNA(MATCH(Sheet1!F2725,{"failed","canceled"},0)),"-",MAX(Sheet6!M$1:M2724)+1)</f>
        <v>-</v>
      </c>
    </row>
    <row r="2726" spans="1:13" ht="16" x14ac:dyDescent="0.2">
      <c r="A2726" s="18" t="str">
        <f>IFERROR(INDEX(Sheet1!F:F,MATCH(ROWS($1:2725),$L:$L,0)),"")</f>
        <v/>
      </c>
      <c r="B2726" s="15" t="str">
        <f>IFERROR(INDEX(Sheet1!L:L,MATCH(ROWS($1:2725),$L:$L,0)),"")</f>
        <v/>
      </c>
      <c r="D2726" s="18" t="str">
        <f>IFERROR(INDEX(Sheet1!F:F,MATCH(ROWS($1:2725),$M:$M,0)),"")</f>
        <v/>
      </c>
      <c r="E2726" t="str">
        <f>IFERROR(INDEX(Sheet1!L:L,MATCH(ROWS($1:2725),$M:$M,0)),"")</f>
        <v/>
      </c>
      <c r="L2726">
        <f>IF(ISNA(MATCH(Sheet1!F2726,{"successful"},0)),"-",MAX(Sheet6!L$1:L2725)+1)</f>
        <v>1385</v>
      </c>
      <c r="M2726" t="str">
        <f>IF(ISNA(MATCH(Sheet1!F2726,{"failed","canceled"},0)),"-",MAX(Sheet6!M$1:M2725)+1)</f>
        <v>-</v>
      </c>
    </row>
    <row r="2727" spans="1:13" ht="16" x14ac:dyDescent="0.2">
      <c r="A2727" s="18" t="str">
        <f>IFERROR(INDEX(Sheet1!F:F,MATCH(ROWS($1:2726),$L:$L,0)),"")</f>
        <v/>
      </c>
      <c r="B2727" s="15" t="str">
        <f>IFERROR(INDEX(Sheet1!L:L,MATCH(ROWS($1:2726),$L:$L,0)),"")</f>
        <v/>
      </c>
      <c r="D2727" s="18" t="str">
        <f>IFERROR(INDEX(Sheet1!F:F,MATCH(ROWS($1:2726),$M:$M,0)),"")</f>
        <v/>
      </c>
      <c r="E2727" t="str">
        <f>IFERROR(INDEX(Sheet1!L:L,MATCH(ROWS($1:2726),$M:$M,0)),"")</f>
        <v/>
      </c>
      <c r="L2727">
        <f>IF(ISNA(MATCH(Sheet1!F2727,{"successful"},0)),"-",MAX(Sheet6!L$1:L2726)+1)</f>
        <v>1386</v>
      </c>
      <c r="M2727" t="str">
        <f>IF(ISNA(MATCH(Sheet1!F2727,{"failed","canceled"},0)),"-",MAX(Sheet6!M$1:M2726)+1)</f>
        <v>-</v>
      </c>
    </row>
    <row r="2728" spans="1:13" ht="16" x14ac:dyDescent="0.2">
      <c r="A2728" s="18" t="str">
        <f>IFERROR(INDEX(Sheet1!F:F,MATCH(ROWS($1:2727),$L:$L,0)),"")</f>
        <v/>
      </c>
      <c r="B2728" s="15" t="str">
        <f>IFERROR(INDEX(Sheet1!L:L,MATCH(ROWS($1:2727),$L:$L,0)),"")</f>
        <v/>
      </c>
      <c r="D2728" s="18" t="str">
        <f>IFERROR(INDEX(Sheet1!F:F,MATCH(ROWS($1:2727),$M:$M,0)),"")</f>
        <v/>
      </c>
      <c r="E2728" t="str">
        <f>IFERROR(INDEX(Sheet1!L:L,MATCH(ROWS($1:2727),$M:$M,0)),"")</f>
        <v/>
      </c>
      <c r="L2728">
        <f>IF(ISNA(MATCH(Sheet1!F2728,{"successful"},0)),"-",MAX(Sheet6!L$1:L2727)+1)</f>
        <v>1387</v>
      </c>
      <c r="M2728" t="str">
        <f>IF(ISNA(MATCH(Sheet1!F2728,{"failed","canceled"},0)),"-",MAX(Sheet6!M$1:M2727)+1)</f>
        <v>-</v>
      </c>
    </row>
    <row r="2729" spans="1:13" ht="16" x14ac:dyDescent="0.2">
      <c r="A2729" s="18" t="str">
        <f>IFERROR(INDEX(Sheet1!F:F,MATCH(ROWS($1:2728),$L:$L,0)),"")</f>
        <v/>
      </c>
      <c r="B2729" s="15" t="str">
        <f>IFERROR(INDEX(Sheet1!L:L,MATCH(ROWS($1:2728),$L:$L,0)),"")</f>
        <v/>
      </c>
      <c r="D2729" s="18" t="str">
        <f>IFERROR(INDEX(Sheet1!F:F,MATCH(ROWS($1:2728),$M:$M,0)),"")</f>
        <v/>
      </c>
      <c r="E2729" t="str">
        <f>IFERROR(INDEX(Sheet1!L:L,MATCH(ROWS($1:2728),$M:$M,0)),"")</f>
        <v/>
      </c>
      <c r="L2729">
        <f>IF(ISNA(MATCH(Sheet1!F2729,{"successful"},0)),"-",MAX(Sheet6!L$1:L2728)+1)</f>
        <v>1388</v>
      </c>
      <c r="M2729" t="str">
        <f>IF(ISNA(MATCH(Sheet1!F2729,{"failed","canceled"},0)),"-",MAX(Sheet6!M$1:M2728)+1)</f>
        <v>-</v>
      </c>
    </row>
    <row r="2730" spans="1:13" ht="16" x14ac:dyDescent="0.2">
      <c r="A2730" s="18" t="str">
        <f>IFERROR(INDEX(Sheet1!F:F,MATCH(ROWS($1:2729),$L:$L,0)),"")</f>
        <v/>
      </c>
      <c r="B2730" s="15" t="str">
        <f>IFERROR(INDEX(Sheet1!L:L,MATCH(ROWS($1:2729),$L:$L,0)),"")</f>
        <v/>
      </c>
      <c r="D2730" s="18" t="str">
        <f>IFERROR(INDEX(Sheet1!F:F,MATCH(ROWS($1:2729),$M:$M,0)),"")</f>
        <v/>
      </c>
      <c r="E2730" t="str">
        <f>IFERROR(INDEX(Sheet1!L:L,MATCH(ROWS($1:2729),$M:$M,0)),"")</f>
        <v/>
      </c>
      <c r="L2730">
        <f>IF(ISNA(MATCH(Sheet1!F2730,{"successful"},0)),"-",MAX(Sheet6!L$1:L2729)+1)</f>
        <v>1389</v>
      </c>
      <c r="M2730" t="str">
        <f>IF(ISNA(MATCH(Sheet1!F2730,{"failed","canceled"},0)),"-",MAX(Sheet6!M$1:M2729)+1)</f>
        <v>-</v>
      </c>
    </row>
    <row r="2731" spans="1:13" ht="16" x14ac:dyDescent="0.2">
      <c r="A2731" s="18" t="str">
        <f>IFERROR(INDEX(Sheet1!F:F,MATCH(ROWS($1:2730),$L:$L,0)),"")</f>
        <v/>
      </c>
      <c r="B2731" s="15" t="str">
        <f>IFERROR(INDEX(Sheet1!L:L,MATCH(ROWS($1:2730),$L:$L,0)),"")</f>
        <v/>
      </c>
      <c r="D2731" s="18" t="str">
        <f>IFERROR(INDEX(Sheet1!F:F,MATCH(ROWS($1:2730),$M:$M,0)),"")</f>
        <v/>
      </c>
      <c r="E2731" t="str">
        <f>IFERROR(INDEX(Sheet1!L:L,MATCH(ROWS($1:2730),$M:$M,0)),"")</f>
        <v/>
      </c>
      <c r="L2731">
        <f>IF(ISNA(MATCH(Sheet1!F2731,{"successful"},0)),"-",MAX(Sheet6!L$1:L2730)+1)</f>
        <v>1390</v>
      </c>
      <c r="M2731" t="str">
        <f>IF(ISNA(MATCH(Sheet1!F2731,{"failed","canceled"},0)),"-",MAX(Sheet6!M$1:M2730)+1)</f>
        <v>-</v>
      </c>
    </row>
    <row r="2732" spans="1:13" ht="16" x14ac:dyDescent="0.2">
      <c r="A2732" s="18" t="str">
        <f>IFERROR(INDEX(Sheet1!F:F,MATCH(ROWS($1:2731),$L:$L,0)),"")</f>
        <v/>
      </c>
      <c r="B2732" s="15" t="str">
        <f>IFERROR(INDEX(Sheet1!L:L,MATCH(ROWS($1:2731),$L:$L,0)),"")</f>
        <v/>
      </c>
      <c r="D2732" s="18" t="str">
        <f>IFERROR(INDEX(Sheet1!F:F,MATCH(ROWS($1:2731),$M:$M,0)),"")</f>
        <v/>
      </c>
      <c r="E2732" t="str">
        <f>IFERROR(INDEX(Sheet1!L:L,MATCH(ROWS($1:2731),$M:$M,0)),"")</f>
        <v/>
      </c>
      <c r="L2732">
        <f>IF(ISNA(MATCH(Sheet1!F2732,{"successful"},0)),"-",MAX(Sheet6!L$1:L2731)+1)</f>
        <v>1391</v>
      </c>
      <c r="M2732" t="str">
        <f>IF(ISNA(MATCH(Sheet1!F2732,{"failed","canceled"},0)),"-",MAX(Sheet6!M$1:M2731)+1)</f>
        <v>-</v>
      </c>
    </row>
    <row r="2733" spans="1:13" ht="16" x14ac:dyDescent="0.2">
      <c r="A2733" s="18" t="str">
        <f>IFERROR(INDEX(Sheet1!F:F,MATCH(ROWS($1:2732),$L:$L,0)),"")</f>
        <v/>
      </c>
      <c r="B2733" s="15" t="str">
        <f>IFERROR(INDEX(Sheet1!L:L,MATCH(ROWS($1:2732),$L:$L,0)),"")</f>
        <v/>
      </c>
      <c r="D2733" s="18" t="str">
        <f>IFERROR(INDEX(Sheet1!F:F,MATCH(ROWS($1:2732),$M:$M,0)),"")</f>
        <v/>
      </c>
      <c r="E2733" t="str">
        <f>IFERROR(INDEX(Sheet1!L:L,MATCH(ROWS($1:2732),$M:$M,0)),"")</f>
        <v/>
      </c>
      <c r="L2733">
        <f>IF(ISNA(MATCH(Sheet1!F2733,{"successful"},0)),"-",MAX(Sheet6!L$1:L2732)+1)</f>
        <v>1392</v>
      </c>
      <c r="M2733" t="str">
        <f>IF(ISNA(MATCH(Sheet1!F2733,{"failed","canceled"},0)),"-",MAX(Sheet6!M$1:M2732)+1)</f>
        <v>-</v>
      </c>
    </row>
    <row r="2734" spans="1:13" ht="16" x14ac:dyDescent="0.2">
      <c r="A2734" s="18" t="str">
        <f>IFERROR(INDEX(Sheet1!F:F,MATCH(ROWS($1:2733),$L:$L,0)),"")</f>
        <v/>
      </c>
      <c r="B2734" s="15" t="str">
        <f>IFERROR(INDEX(Sheet1!L:L,MATCH(ROWS($1:2733),$L:$L,0)),"")</f>
        <v/>
      </c>
      <c r="D2734" s="18" t="str">
        <f>IFERROR(INDEX(Sheet1!F:F,MATCH(ROWS($1:2733),$M:$M,0)),"")</f>
        <v/>
      </c>
      <c r="E2734" t="str">
        <f>IFERROR(INDEX(Sheet1!L:L,MATCH(ROWS($1:2733),$M:$M,0)),"")</f>
        <v/>
      </c>
      <c r="L2734">
        <f>IF(ISNA(MATCH(Sheet1!F2734,{"successful"},0)),"-",MAX(Sheet6!L$1:L2733)+1)</f>
        <v>1393</v>
      </c>
      <c r="M2734" t="str">
        <f>IF(ISNA(MATCH(Sheet1!F2734,{"failed","canceled"},0)),"-",MAX(Sheet6!M$1:M2733)+1)</f>
        <v>-</v>
      </c>
    </row>
    <row r="2735" spans="1:13" ht="16" x14ac:dyDescent="0.2">
      <c r="A2735" s="18" t="str">
        <f>IFERROR(INDEX(Sheet1!F:F,MATCH(ROWS($1:2734),$L:$L,0)),"")</f>
        <v/>
      </c>
      <c r="B2735" s="15" t="str">
        <f>IFERROR(INDEX(Sheet1!L:L,MATCH(ROWS($1:2734),$L:$L,0)),"")</f>
        <v/>
      </c>
      <c r="D2735" s="18" t="str">
        <f>IFERROR(INDEX(Sheet1!F:F,MATCH(ROWS($1:2734),$M:$M,0)),"")</f>
        <v/>
      </c>
      <c r="E2735" t="str">
        <f>IFERROR(INDEX(Sheet1!L:L,MATCH(ROWS($1:2734),$M:$M,0)),"")</f>
        <v/>
      </c>
      <c r="L2735">
        <f>IF(ISNA(MATCH(Sheet1!F2735,{"successful"},0)),"-",MAX(Sheet6!L$1:L2734)+1)</f>
        <v>1394</v>
      </c>
      <c r="M2735" t="str">
        <f>IF(ISNA(MATCH(Sheet1!F2735,{"failed","canceled"},0)),"-",MAX(Sheet6!M$1:M2734)+1)</f>
        <v>-</v>
      </c>
    </row>
    <row r="2736" spans="1:13" ht="16" x14ac:dyDescent="0.2">
      <c r="A2736" s="18" t="str">
        <f>IFERROR(INDEX(Sheet1!F:F,MATCH(ROWS($1:2735),$L:$L,0)),"")</f>
        <v/>
      </c>
      <c r="B2736" s="15" t="str">
        <f>IFERROR(INDEX(Sheet1!L:L,MATCH(ROWS($1:2735),$L:$L,0)),"")</f>
        <v/>
      </c>
      <c r="D2736" s="18" t="str">
        <f>IFERROR(INDEX(Sheet1!F:F,MATCH(ROWS($1:2735),$M:$M,0)),"")</f>
        <v/>
      </c>
      <c r="E2736" t="str">
        <f>IFERROR(INDEX(Sheet1!L:L,MATCH(ROWS($1:2735),$M:$M,0)),"")</f>
        <v/>
      </c>
      <c r="L2736">
        <f>IF(ISNA(MATCH(Sheet1!F2736,{"successful"},0)),"-",MAX(Sheet6!L$1:L2735)+1)</f>
        <v>1395</v>
      </c>
      <c r="M2736" t="str">
        <f>IF(ISNA(MATCH(Sheet1!F2736,{"failed","canceled"},0)),"-",MAX(Sheet6!M$1:M2735)+1)</f>
        <v>-</v>
      </c>
    </row>
    <row r="2737" spans="1:13" ht="16" x14ac:dyDescent="0.2">
      <c r="A2737" s="18" t="str">
        <f>IFERROR(INDEX(Sheet1!F:F,MATCH(ROWS($1:2736),$L:$L,0)),"")</f>
        <v/>
      </c>
      <c r="B2737" s="15" t="str">
        <f>IFERROR(INDEX(Sheet1!L:L,MATCH(ROWS($1:2736),$L:$L,0)),"")</f>
        <v/>
      </c>
      <c r="D2737" s="18" t="str">
        <f>IFERROR(INDEX(Sheet1!F:F,MATCH(ROWS($1:2736),$M:$M,0)),"")</f>
        <v/>
      </c>
      <c r="E2737" t="str">
        <f>IFERROR(INDEX(Sheet1!L:L,MATCH(ROWS($1:2736),$M:$M,0)),"")</f>
        <v/>
      </c>
      <c r="L2737">
        <f>IF(ISNA(MATCH(Sheet1!F2737,{"successful"},0)),"-",MAX(Sheet6!L$1:L2736)+1)</f>
        <v>1396</v>
      </c>
      <c r="M2737" t="str">
        <f>IF(ISNA(MATCH(Sheet1!F2737,{"failed","canceled"},0)),"-",MAX(Sheet6!M$1:M2736)+1)</f>
        <v>-</v>
      </c>
    </row>
    <row r="2738" spans="1:13" ht="16" x14ac:dyDescent="0.2">
      <c r="A2738" s="18" t="str">
        <f>IFERROR(INDEX(Sheet1!F:F,MATCH(ROWS($1:2737),$L:$L,0)),"")</f>
        <v/>
      </c>
      <c r="B2738" s="15" t="str">
        <f>IFERROR(INDEX(Sheet1!L:L,MATCH(ROWS($1:2737),$L:$L,0)),"")</f>
        <v/>
      </c>
      <c r="D2738" s="18" t="str">
        <f>IFERROR(INDEX(Sheet1!F:F,MATCH(ROWS($1:2737),$M:$M,0)),"")</f>
        <v/>
      </c>
      <c r="E2738" t="str">
        <f>IFERROR(INDEX(Sheet1!L:L,MATCH(ROWS($1:2737),$M:$M,0)),"")</f>
        <v/>
      </c>
      <c r="L2738">
        <f>IF(ISNA(MATCH(Sheet1!F2738,{"successful"},0)),"-",MAX(Sheet6!L$1:L2737)+1)</f>
        <v>1397</v>
      </c>
      <c r="M2738" t="str">
        <f>IF(ISNA(MATCH(Sheet1!F2738,{"failed","canceled"},0)),"-",MAX(Sheet6!M$1:M2737)+1)</f>
        <v>-</v>
      </c>
    </row>
    <row r="2739" spans="1:13" ht="16" x14ac:dyDescent="0.2">
      <c r="A2739" s="18" t="str">
        <f>IFERROR(INDEX(Sheet1!F:F,MATCH(ROWS($1:2738),$L:$L,0)),"")</f>
        <v/>
      </c>
      <c r="B2739" s="15" t="str">
        <f>IFERROR(INDEX(Sheet1!L:L,MATCH(ROWS($1:2738),$L:$L,0)),"")</f>
        <v/>
      </c>
      <c r="D2739" s="18" t="str">
        <f>IFERROR(INDEX(Sheet1!F:F,MATCH(ROWS($1:2738),$M:$M,0)),"")</f>
        <v/>
      </c>
      <c r="E2739" t="str">
        <f>IFERROR(INDEX(Sheet1!L:L,MATCH(ROWS($1:2738),$M:$M,0)),"")</f>
        <v/>
      </c>
      <c r="L2739">
        <f>IF(ISNA(MATCH(Sheet1!F2739,{"successful"},0)),"-",MAX(Sheet6!L$1:L2738)+1)</f>
        <v>1398</v>
      </c>
      <c r="M2739" t="str">
        <f>IF(ISNA(MATCH(Sheet1!F2739,{"failed","canceled"},0)),"-",MAX(Sheet6!M$1:M2738)+1)</f>
        <v>-</v>
      </c>
    </row>
    <row r="2740" spans="1:13" ht="16" x14ac:dyDescent="0.2">
      <c r="A2740" s="18" t="str">
        <f>IFERROR(INDEX(Sheet1!F:F,MATCH(ROWS($1:2739),$L:$L,0)),"")</f>
        <v/>
      </c>
      <c r="B2740" s="15" t="str">
        <f>IFERROR(INDEX(Sheet1!L:L,MATCH(ROWS($1:2739),$L:$L,0)),"")</f>
        <v/>
      </c>
      <c r="D2740" s="18" t="str">
        <f>IFERROR(INDEX(Sheet1!F:F,MATCH(ROWS($1:2739),$M:$M,0)),"")</f>
        <v/>
      </c>
      <c r="E2740" t="str">
        <f>IFERROR(INDEX(Sheet1!L:L,MATCH(ROWS($1:2739),$M:$M,0)),"")</f>
        <v/>
      </c>
      <c r="L2740">
        <f>IF(ISNA(MATCH(Sheet1!F2740,{"successful"},0)),"-",MAX(Sheet6!L$1:L2739)+1)</f>
        <v>1399</v>
      </c>
      <c r="M2740" t="str">
        <f>IF(ISNA(MATCH(Sheet1!F2740,{"failed","canceled"},0)),"-",MAX(Sheet6!M$1:M2739)+1)</f>
        <v>-</v>
      </c>
    </row>
    <row r="2741" spans="1:13" ht="16" x14ac:dyDescent="0.2">
      <c r="A2741" s="18" t="str">
        <f>IFERROR(INDEX(Sheet1!F:F,MATCH(ROWS($1:2740),$L:$L,0)),"")</f>
        <v/>
      </c>
      <c r="B2741" s="15" t="str">
        <f>IFERROR(INDEX(Sheet1!L:L,MATCH(ROWS($1:2740),$L:$L,0)),"")</f>
        <v/>
      </c>
      <c r="D2741" s="18" t="str">
        <f>IFERROR(INDEX(Sheet1!F:F,MATCH(ROWS($1:2740),$M:$M,0)),"")</f>
        <v/>
      </c>
      <c r="E2741" t="str">
        <f>IFERROR(INDEX(Sheet1!L:L,MATCH(ROWS($1:2740),$M:$M,0)),"")</f>
        <v/>
      </c>
      <c r="L2741">
        <f>IF(ISNA(MATCH(Sheet1!F2741,{"successful"},0)),"-",MAX(Sheet6!L$1:L2740)+1)</f>
        <v>1400</v>
      </c>
      <c r="M2741" t="str">
        <f>IF(ISNA(MATCH(Sheet1!F2741,{"failed","canceled"},0)),"-",MAX(Sheet6!M$1:M2740)+1)</f>
        <v>-</v>
      </c>
    </row>
    <row r="2742" spans="1:13" ht="16" x14ac:dyDescent="0.2">
      <c r="A2742" s="18" t="str">
        <f>IFERROR(INDEX(Sheet1!F:F,MATCH(ROWS($1:2741),$L:$L,0)),"")</f>
        <v/>
      </c>
      <c r="B2742" s="15" t="str">
        <f>IFERROR(INDEX(Sheet1!L:L,MATCH(ROWS($1:2741),$L:$L,0)),"")</f>
        <v/>
      </c>
      <c r="D2742" s="18" t="str">
        <f>IFERROR(INDEX(Sheet1!F:F,MATCH(ROWS($1:2741),$M:$M,0)),"")</f>
        <v/>
      </c>
      <c r="E2742" t="str">
        <f>IFERROR(INDEX(Sheet1!L:L,MATCH(ROWS($1:2741),$M:$M,0)),"")</f>
        <v/>
      </c>
      <c r="L2742">
        <f>IF(ISNA(MATCH(Sheet1!F2742,{"successful"},0)),"-",MAX(Sheet6!L$1:L2741)+1)</f>
        <v>1401</v>
      </c>
      <c r="M2742" t="str">
        <f>IF(ISNA(MATCH(Sheet1!F2742,{"failed","canceled"},0)),"-",MAX(Sheet6!M$1:M2741)+1)</f>
        <v>-</v>
      </c>
    </row>
    <row r="2743" spans="1:13" ht="16" x14ac:dyDescent="0.2">
      <c r="A2743" s="18" t="str">
        <f>IFERROR(INDEX(Sheet1!F:F,MATCH(ROWS($1:2742),$L:$L,0)),"")</f>
        <v/>
      </c>
      <c r="B2743" s="15" t="str">
        <f>IFERROR(INDEX(Sheet1!L:L,MATCH(ROWS($1:2742),$L:$L,0)),"")</f>
        <v/>
      </c>
      <c r="D2743" s="18" t="str">
        <f>IFERROR(INDEX(Sheet1!F:F,MATCH(ROWS($1:2742),$M:$M,0)),"")</f>
        <v/>
      </c>
      <c r="E2743" t="str">
        <f>IFERROR(INDEX(Sheet1!L:L,MATCH(ROWS($1:2742),$M:$M,0)),"")</f>
        <v/>
      </c>
      <c r="L2743" t="str">
        <f>IF(ISNA(MATCH(Sheet1!F2743,{"successful"},0)),"-",MAX(Sheet6!L$1:L2742)+1)</f>
        <v>-</v>
      </c>
      <c r="M2743">
        <f>IF(ISNA(MATCH(Sheet1!F2743,{"failed","canceled"},0)),"-",MAX(Sheet6!M$1:M2742)+1)</f>
        <v>1310</v>
      </c>
    </row>
    <row r="2744" spans="1:13" ht="16" x14ac:dyDescent="0.2">
      <c r="A2744" s="18" t="str">
        <f>IFERROR(INDEX(Sheet1!F:F,MATCH(ROWS($1:2743),$L:$L,0)),"")</f>
        <v/>
      </c>
      <c r="B2744" s="15" t="str">
        <f>IFERROR(INDEX(Sheet1!L:L,MATCH(ROWS($1:2743),$L:$L,0)),"")</f>
        <v/>
      </c>
      <c r="D2744" s="18" t="str">
        <f>IFERROR(INDEX(Sheet1!F:F,MATCH(ROWS($1:2743),$M:$M,0)),"")</f>
        <v/>
      </c>
      <c r="E2744" t="str">
        <f>IFERROR(INDEX(Sheet1!L:L,MATCH(ROWS($1:2743),$M:$M,0)),"")</f>
        <v/>
      </c>
      <c r="L2744" t="str">
        <f>IF(ISNA(MATCH(Sheet1!F2744,{"successful"},0)),"-",MAX(Sheet6!L$1:L2743)+1)</f>
        <v>-</v>
      </c>
      <c r="M2744">
        <f>IF(ISNA(MATCH(Sheet1!F2744,{"failed","canceled"},0)),"-",MAX(Sheet6!M$1:M2743)+1)</f>
        <v>1311</v>
      </c>
    </row>
    <row r="2745" spans="1:13" ht="16" x14ac:dyDescent="0.2">
      <c r="A2745" s="18" t="str">
        <f>IFERROR(INDEX(Sheet1!F:F,MATCH(ROWS($1:2744),$L:$L,0)),"")</f>
        <v/>
      </c>
      <c r="B2745" s="15" t="str">
        <f>IFERROR(INDEX(Sheet1!L:L,MATCH(ROWS($1:2744),$L:$L,0)),"")</f>
        <v/>
      </c>
      <c r="D2745" s="18" t="str">
        <f>IFERROR(INDEX(Sheet1!F:F,MATCH(ROWS($1:2744),$M:$M,0)),"")</f>
        <v/>
      </c>
      <c r="E2745" t="str">
        <f>IFERROR(INDEX(Sheet1!L:L,MATCH(ROWS($1:2744),$M:$M,0)),"")</f>
        <v/>
      </c>
      <c r="L2745" t="str">
        <f>IF(ISNA(MATCH(Sheet1!F2745,{"successful"},0)),"-",MAX(Sheet6!L$1:L2744)+1)</f>
        <v>-</v>
      </c>
      <c r="M2745">
        <f>IF(ISNA(MATCH(Sheet1!F2745,{"failed","canceled"},0)),"-",MAX(Sheet6!M$1:M2744)+1)</f>
        <v>1312</v>
      </c>
    </row>
    <row r="2746" spans="1:13" ht="16" x14ac:dyDescent="0.2">
      <c r="A2746" s="18" t="str">
        <f>IFERROR(INDEX(Sheet1!F:F,MATCH(ROWS($1:2745),$L:$L,0)),"")</f>
        <v/>
      </c>
      <c r="B2746" s="15" t="str">
        <f>IFERROR(INDEX(Sheet1!L:L,MATCH(ROWS($1:2745),$L:$L,0)),"")</f>
        <v/>
      </c>
      <c r="D2746" s="18" t="str">
        <f>IFERROR(INDEX(Sheet1!F:F,MATCH(ROWS($1:2745),$M:$M,0)),"")</f>
        <v/>
      </c>
      <c r="E2746" t="str">
        <f>IFERROR(INDEX(Sheet1!L:L,MATCH(ROWS($1:2745),$M:$M,0)),"")</f>
        <v/>
      </c>
      <c r="L2746" t="str">
        <f>IF(ISNA(MATCH(Sheet1!F2746,{"successful"},0)),"-",MAX(Sheet6!L$1:L2745)+1)</f>
        <v>-</v>
      </c>
      <c r="M2746">
        <f>IF(ISNA(MATCH(Sheet1!F2746,{"failed","canceled"},0)),"-",MAX(Sheet6!M$1:M2745)+1)</f>
        <v>1313</v>
      </c>
    </row>
    <row r="2747" spans="1:13" ht="16" x14ac:dyDescent="0.2">
      <c r="A2747" s="18" t="str">
        <f>IFERROR(INDEX(Sheet1!F:F,MATCH(ROWS($1:2746),$L:$L,0)),"")</f>
        <v/>
      </c>
      <c r="B2747" s="15" t="str">
        <f>IFERROR(INDEX(Sheet1!L:L,MATCH(ROWS($1:2746),$L:$L,0)),"")</f>
        <v/>
      </c>
      <c r="D2747" s="18" t="str">
        <f>IFERROR(INDEX(Sheet1!F:F,MATCH(ROWS($1:2746),$M:$M,0)),"")</f>
        <v/>
      </c>
      <c r="E2747" t="str">
        <f>IFERROR(INDEX(Sheet1!L:L,MATCH(ROWS($1:2746),$M:$M,0)),"")</f>
        <v/>
      </c>
      <c r="L2747" t="str">
        <f>IF(ISNA(MATCH(Sheet1!F2747,{"successful"},0)),"-",MAX(Sheet6!L$1:L2746)+1)</f>
        <v>-</v>
      </c>
      <c r="M2747">
        <f>IF(ISNA(MATCH(Sheet1!F2747,{"failed","canceled"},0)),"-",MAX(Sheet6!M$1:M2746)+1)</f>
        <v>1314</v>
      </c>
    </row>
    <row r="2748" spans="1:13" ht="16" x14ac:dyDescent="0.2">
      <c r="A2748" s="18" t="str">
        <f>IFERROR(INDEX(Sheet1!F:F,MATCH(ROWS($1:2747),$L:$L,0)),"")</f>
        <v/>
      </c>
      <c r="B2748" s="15" t="str">
        <f>IFERROR(INDEX(Sheet1!L:L,MATCH(ROWS($1:2747),$L:$L,0)),"")</f>
        <v/>
      </c>
      <c r="D2748" s="18" t="str">
        <f>IFERROR(INDEX(Sheet1!F:F,MATCH(ROWS($1:2747),$M:$M,0)),"")</f>
        <v/>
      </c>
      <c r="E2748" t="str">
        <f>IFERROR(INDEX(Sheet1!L:L,MATCH(ROWS($1:2747),$M:$M,0)),"")</f>
        <v/>
      </c>
      <c r="L2748" t="str">
        <f>IF(ISNA(MATCH(Sheet1!F2748,{"successful"},0)),"-",MAX(Sheet6!L$1:L2747)+1)</f>
        <v>-</v>
      </c>
      <c r="M2748">
        <f>IF(ISNA(MATCH(Sheet1!F2748,{"failed","canceled"},0)),"-",MAX(Sheet6!M$1:M2747)+1)</f>
        <v>1315</v>
      </c>
    </row>
    <row r="2749" spans="1:13" ht="16" x14ac:dyDescent="0.2">
      <c r="A2749" s="18" t="str">
        <f>IFERROR(INDEX(Sheet1!F:F,MATCH(ROWS($1:2748),$L:$L,0)),"")</f>
        <v/>
      </c>
      <c r="B2749" s="15" t="str">
        <f>IFERROR(INDEX(Sheet1!L:L,MATCH(ROWS($1:2748),$L:$L,0)),"")</f>
        <v/>
      </c>
      <c r="D2749" s="18" t="str">
        <f>IFERROR(INDEX(Sheet1!F:F,MATCH(ROWS($1:2748),$M:$M,0)),"")</f>
        <v/>
      </c>
      <c r="E2749" t="str">
        <f>IFERROR(INDEX(Sheet1!L:L,MATCH(ROWS($1:2748),$M:$M,0)),"")</f>
        <v/>
      </c>
      <c r="L2749" t="str">
        <f>IF(ISNA(MATCH(Sheet1!F2749,{"successful"},0)),"-",MAX(Sheet6!L$1:L2748)+1)</f>
        <v>-</v>
      </c>
      <c r="M2749">
        <f>IF(ISNA(MATCH(Sheet1!F2749,{"failed","canceled"},0)),"-",MAX(Sheet6!M$1:M2748)+1)</f>
        <v>1316</v>
      </c>
    </row>
    <row r="2750" spans="1:13" ht="16" x14ac:dyDescent="0.2">
      <c r="A2750" s="18" t="str">
        <f>IFERROR(INDEX(Sheet1!F:F,MATCH(ROWS($1:2749),$L:$L,0)),"")</f>
        <v/>
      </c>
      <c r="B2750" s="15" t="str">
        <f>IFERROR(INDEX(Sheet1!L:L,MATCH(ROWS($1:2749),$L:$L,0)),"")</f>
        <v/>
      </c>
      <c r="D2750" s="18" t="str">
        <f>IFERROR(INDEX(Sheet1!F:F,MATCH(ROWS($1:2749),$M:$M,0)),"")</f>
        <v/>
      </c>
      <c r="E2750" t="str">
        <f>IFERROR(INDEX(Sheet1!L:L,MATCH(ROWS($1:2749),$M:$M,0)),"")</f>
        <v/>
      </c>
      <c r="L2750" t="str">
        <f>IF(ISNA(MATCH(Sheet1!F2750,{"successful"},0)),"-",MAX(Sheet6!L$1:L2749)+1)</f>
        <v>-</v>
      </c>
      <c r="M2750">
        <f>IF(ISNA(MATCH(Sheet1!F2750,{"failed","canceled"},0)),"-",MAX(Sheet6!M$1:M2749)+1)</f>
        <v>1317</v>
      </c>
    </row>
    <row r="2751" spans="1:13" ht="16" x14ac:dyDescent="0.2">
      <c r="A2751" s="18" t="str">
        <f>IFERROR(INDEX(Sheet1!F:F,MATCH(ROWS($1:2750),$L:$L,0)),"")</f>
        <v/>
      </c>
      <c r="B2751" s="15" t="str">
        <f>IFERROR(INDEX(Sheet1!L:L,MATCH(ROWS($1:2750),$L:$L,0)),"")</f>
        <v/>
      </c>
      <c r="D2751" s="18" t="str">
        <f>IFERROR(INDEX(Sheet1!F:F,MATCH(ROWS($1:2750),$M:$M,0)),"")</f>
        <v/>
      </c>
      <c r="E2751" t="str">
        <f>IFERROR(INDEX(Sheet1!L:L,MATCH(ROWS($1:2750),$M:$M,0)),"")</f>
        <v/>
      </c>
      <c r="L2751" t="str">
        <f>IF(ISNA(MATCH(Sheet1!F2751,{"successful"},0)),"-",MAX(Sheet6!L$1:L2750)+1)</f>
        <v>-</v>
      </c>
      <c r="M2751">
        <f>IF(ISNA(MATCH(Sheet1!F2751,{"failed","canceled"},0)),"-",MAX(Sheet6!M$1:M2750)+1)</f>
        <v>1318</v>
      </c>
    </row>
    <row r="2752" spans="1:13" ht="16" x14ac:dyDescent="0.2">
      <c r="A2752" s="18" t="str">
        <f>IFERROR(INDEX(Sheet1!F:F,MATCH(ROWS($1:2751),$L:$L,0)),"")</f>
        <v/>
      </c>
      <c r="B2752" s="15" t="str">
        <f>IFERROR(INDEX(Sheet1!L:L,MATCH(ROWS($1:2751),$L:$L,0)),"")</f>
        <v/>
      </c>
      <c r="D2752" s="18" t="str">
        <f>IFERROR(INDEX(Sheet1!F:F,MATCH(ROWS($1:2751),$M:$M,0)),"")</f>
        <v/>
      </c>
      <c r="E2752" t="str">
        <f>IFERROR(INDEX(Sheet1!L:L,MATCH(ROWS($1:2751),$M:$M,0)),"")</f>
        <v/>
      </c>
      <c r="L2752" t="str">
        <f>IF(ISNA(MATCH(Sheet1!F2752,{"successful"},0)),"-",MAX(Sheet6!L$1:L2751)+1)</f>
        <v>-</v>
      </c>
      <c r="M2752">
        <f>IF(ISNA(MATCH(Sheet1!F2752,{"failed","canceled"},0)),"-",MAX(Sheet6!M$1:M2751)+1)</f>
        <v>1319</v>
      </c>
    </row>
    <row r="2753" spans="1:13" ht="16" x14ac:dyDescent="0.2">
      <c r="A2753" s="18" t="str">
        <f>IFERROR(INDEX(Sheet1!F:F,MATCH(ROWS($1:2752),$L:$L,0)),"")</f>
        <v/>
      </c>
      <c r="B2753" s="15" t="str">
        <f>IFERROR(INDEX(Sheet1!L:L,MATCH(ROWS($1:2752),$L:$L,0)),"")</f>
        <v/>
      </c>
      <c r="D2753" s="18" t="str">
        <f>IFERROR(INDEX(Sheet1!F:F,MATCH(ROWS($1:2752),$M:$M,0)),"")</f>
        <v/>
      </c>
      <c r="E2753" t="str">
        <f>IFERROR(INDEX(Sheet1!L:L,MATCH(ROWS($1:2752),$M:$M,0)),"")</f>
        <v/>
      </c>
      <c r="L2753" t="str">
        <f>IF(ISNA(MATCH(Sheet1!F2753,{"successful"},0)),"-",MAX(Sheet6!L$1:L2752)+1)</f>
        <v>-</v>
      </c>
      <c r="M2753">
        <f>IF(ISNA(MATCH(Sheet1!F2753,{"failed","canceled"},0)),"-",MAX(Sheet6!M$1:M2752)+1)</f>
        <v>1320</v>
      </c>
    </row>
    <row r="2754" spans="1:13" ht="16" x14ac:dyDescent="0.2">
      <c r="A2754" s="18" t="str">
        <f>IFERROR(INDEX(Sheet1!F:F,MATCH(ROWS($1:2753),$L:$L,0)),"")</f>
        <v/>
      </c>
      <c r="B2754" s="15" t="str">
        <f>IFERROR(INDEX(Sheet1!L:L,MATCH(ROWS($1:2753),$L:$L,0)),"")</f>
        <v/>
      </c>
      <c r="D2754" s="18" t="str">
        <f>IFERROR(INDEX(Sheet1!F:F,MATCH(ROWS($1:2753),$M:$M,0)),"")</f>
        <v/>
      </c>
      <c r="E2754" t="str">
        <f>IFERROR(INDEX(Sheet1!L:L,MATCH(ROWS($1:2753),$M:$M,0)),"")</f>
        <v/>
      </c>
      <c r="L2754" t="str">
        <f>IF(ISNA(MATCH(Sheet1!F2754,{"successful"},0)),"-",MAX(Sheet6!L$1:L2753)+1)</f>
        <v>-</v>
      </c>
      <c r="M2754">
        <f>IF(ISNA(MATCH(Sheet1!F2754,{"failed","canceled"},0)),"-",MAX(Sheet6!M$1:M2753)+1)</f>
        <v>1321</v>
      </c>
    </row>
    <row r="2755" spans="1:13" ht="16" x14ac:dyDescent="0.2">
      <c r="A2755" s="18" t="str">
        <f>IFERROR(INDEX(Sheet1!F:F,MATCH(ROWS($1:2754),$L:$L,0)),"")</f>
        <v/>
      </c>
      <c r="B2755" s="15" t="str">
        <f>IFERROR(INDEX(Sheet1!L:L,MATCH(ROWS($1:2754),$L:$L,0)),"")</f>
        <v/>
      </c>
      <c r="D2755" s="18" t="str">
        <f>IFERROR(INDEX(Sheet1!F:F,MATCH(ROWS($1:2754),$M:$M,0)),"")</f>
        <v/>
      </c>
      <c r="E2755" t="str">
        <f>IFERROR(INDEX(Sheet1!L:L,MATCH(ROWS($1:2754),$M:$M,0)),"")</f>
        <v/>
      </c>
      <c r="L2755" t="str">
        <f>IF(ISNA(MATCH(Sheet1!F2755,{"successful"},0)),"-",MAX(Sheet6!L$1:L2754)+1)</f>
        <v>-</v>
      </c>
      <c r="M2755">
        <f>IF(ISNA(MATCH(Sheet1!F2755,{"failed","canceled"},0)),"-",MAX(Sheet6!M$1:M2754)+1)</f>
        <v>1322</v>
      </c>
    </row>
    <row r="2756" spans="1:13" ht="16" x14ac:dyDescent="0.2">
      <c r="A2756" s="18" t="str">
        <f>IFERROR(INDEX(Sheet1!F:F,MATCH(ROWS($1:2755),$L:$L,0)),"")</f>
        <v/>
      </c>
      <c r="B2756" s="15" t="str">
        <f>IFERROR(INDEX(Sheet1!L:L,MATCH(ROWS($1:2755),$L:$L,0)),"")</f>
        <v/>
      </c>
      <c r="D2756" s="18" t="str">
        <f>IFERROR(INDEX(Sheet1!F:F,MATCH(ROWS($1:2755),$M:$M,0)),"")</f>
        <v/>
      </c>
      <c r="E2756" t="str">
        <f>IFERROR(INDEX(Sheet1!L:L,MATCH(ROWS($1:2755),$M:$M,0)),"")</f>
        <v/>
      </c>
      <c r="L2756" t="str">
        <f>IF(ISNA(MATCH(Sheet1!F2756,{"successful"},0)),"-",MAX(Sheet6!L$1:L2755)+1)</f>
        <v>-</v>
      </c>
      <c r="M2756">
        <f>IF(ISNA(MATCH(Sheet1!F2756,{"failed","canceled"},0)),"-",MAX(Sheet6!M$1:M2755)+1)</f>
        <v>1323</v>
      </c>
    </row>
    <row r="2757" spans="1:13" ht="16" x14ac:dyDescent="0.2">
      <c r="A2757" s="18" t="str">
        <f>IFERROR(INDEX(Sheet1!F:F,MATCH(ROWS($1:2756),$L:$L,0)),"")</f>
        <v/>
      </c>
      <c r="B2757" s="15" t="str">
        <f>IFERROR(INDEX(Sheet1!L:L,MATCH(ROWS($1:2756),$L:$L,0)),"")</f>
        <v/>
      </c>
      <c r="D2757" s="18" t="str">
        <f>IFERROR(INDEX(Sheet1!F:F,MATCH(ROWS($1:2756),$M:$M,0)),"")</f>
        <v/>
      </c>
      <c r="E2757" t="str">
        <f>IFERROR(INDEX(Sheet1!L:L,MATCH(ROWS($1:2756),$M:$M,0)),"")</f>
        <v/>
      </c>
      <c r="L2757" t="str">
        <f>IF(ISNA(MATCH(Sheet1!F2757,{"successful"},0)),"-",MAX(Sheet6!L$1:L2756)+1)</f>
        <v>-</v>
      </c>
      <c r="M2757">
        <f>IF(ISNA(MATCH(Sheet1!F2757,{"failed","canceled"},0)),"-",MAX(Sheet6!M$1:M2756)+1)</f>
        <v>1324</v>
      </c>
    </row>
    <row r="2758" spans="1:13" ht="16" x14ac:dyDescent="0.2">
      <c r="A2758" s="18" t="str">
        <f>IFERROR(INDEX(Sheet1!F:F,MATCH(ROWS($1:2757),$L:$L,0)),"")</f>
        <v/>
      </c>
      <c r="B2758" s="15" t="str">
        <f>IFERROR(INDEX(Sheet1!L:L,MATCH(ROWS($1:2757),$L:$L,0)),"")</f>
        <v/>
      </c>
      <c r="D2758" s="18" t="str">
        <f>IFERROR(INDEX(Sheet1!F:F,MATCH(ROWS($1:2757),$M:$M,0)),"")</f>
        <v/>
      </c>
      <c r="E2758" t="str">
        <f>IFERROR(INDEX(Sheet1!L:L,MATCH(ROWS($1:2757),$M:$M,0)),"")</f>
        <v/>
      </c>
      <c r="L2758" t="str">
        <f>IF(ISNA(MATCH(Sheet1!F2758,{"successful"},0)),"-",MAX(Sheet6!L$1:L2757)+1)</f>
        <v>-</v>
      </c>
      <c r="M2758">
        <f>IF(ISNA(MATCH(Sheet1!F2758,{"failed","canceled"},0)),"-",MAX(Sheet6!M$1:M2757)+1)</f>
        <v>1325</v>
      </c>
    </row>
    <row r="2759" spans="1:13" ht="16" x14ac:dyDescent="0.2">
      <c r="A2759" s="18" t="str">
        <f>IFERROR(INDEX(Sheet1!F:F,MATCH(ROWS($1:2758),$L:$L,0)),"")</f>
        <v/>
      </c>
      <c r="B2759" s="15" t="str">
        <f>IFERROR(INDEX(Sheet1!L:L,MATCH(ROWS($1:2758),$L:$L,0)),"")</f>
        <v/>
      </c>
      <c r="D2759" s="18" t="str">
        <f>IFERROR(INDEX(Sheet1!F:F,MATCH(ROWS($1:2758),$M:$M,0)),"")</f>
        <v/>
      </c>
      <c r="E2759" t="str">
        <f>IFERROR(INDEX(Sheet1!L:L,MATCH(ROWS($1:2758),$M:$M,0)),"")</f>
        <v/>
      </c>
      <c r="L2759" t="str">
        <f>IF(ISNA(MATCH(Sheet1!F2759,{"successful"},0)),"-",MAX(Sheet6!L$1:L2758)+1)</f>
        <v>-</v>
      </c>
      <c r="M2759">
        <f>IF(ISNA(MATCH(Sheet1!F2759,{"failed","canceled"},0)),"-",MAX(Sheet6!M$1:M2758)+1)</f>
        <v>1326</v>
      </c>
    </row>
    <row r="2760" spans="1:13" ht="16" x14ac:dyDescent="0.2">
      <c r="A2760" s="18" t="str">
        <f>IFERROR(INDEX(Sheet1!F:F,MATCH(ROWS($1:2759),$L:$L,0)),"")</f>
        <v/>
      </c>
      <c r="B2760" s="15" t="str">
        <f>IFERROR(INDEX(Sheet1!L:L,MATCH(ROWS($1:2759),$L:$L,0)),"")</f>
        <v/>
      </c>
      <c r="D2760" s="18" t="str">
        <f>IFERROR(INDEX(Sheet1!F:F,MATCH(ROWS($1:2759),$M:$M,0)),"")</f>
        <v/>
      </c>
      <c r="E2760" t="str">
        <f>IFERROR(INDEX(Sheet1!L:L,MATCH(ROWS($1:2759),$M:$M,0)),"")</f>
        <v/>
      </c>
      <c r="L2760" t="str">
        <f>IF(ISNA(MATCH(Sheet1!F2760,{"successful"},0)),"-",MAX(Sheet6!L$1:L2759)+1)</f>
        <v>-</v>
      </c>
      <c r="M2760">
        <f>IF(ISNA(MATCH(Sheet1!F2760,{"failed","canceled"},0)),"-",MAX(Sheet6!M$1:M2759)+1)</f>
        <v>1327</v>
      </c>
    </row>
    <row r="2761" spans="1:13" ht="16" x14ac:dyDescent="0.2">
      <c r="A2761" s="18" t="str">
        <f>IFERROR(INDEX(Sheet1!F:F,MATCH(ROWS($1:2760),$L:$L,0)),"")</f>
        <v/>
      </c>
      <c r="B2761" s="15" t="str">
        <f>IFERROR(INDEX(Sheet1!L:L,MATCH(ROWS($1:2760),$L:$L,0)),"")</f>
        <v/>
      </c>
      <c r="D2761" s="18" t="str">
        <f>IFERROR(INDEX(Sheet1!F:F,MATCH(ROWS($1:2760),$M:$M,0)),"")</f>
        <v/>
      </c>
      <c r="E2761" t="str">
        <f>IFERROR(INDEX(Sheet1!L:L,MATCH(ROWS($1:2760),$M:$M,0)),"")</f>
        <v/>
      </c>
      <c r="L2761" t="str">
        <f>IF(ISNA(MATCH(Sheet1!F2761,{"successful"},0)),"-",MAX(Sheet6!L$1:L2760)+1)</f>
        <v>-</v>
      </c>
      <c r="M2761">
        <f>IF(ISNA(MATCH(Sheet1!F2761,{"failed","canceled"},0)),"-",MAX(Sheet6!M$1:M2760)+1)</f>
        <v>1328</v>
      </c>
    </row>
    <row r="2762" spans="1:13" ht="16" x14ac:dyDescent="0.2">
      <c r="A2762" s="18" t="str">
        <f>IFERROR(INDEX(Sheet1!F:F,MATCH(ROWS($1:2761),$L:$L,0)),"")</f>
        <v/>
      </c>
      <c r="B2762" s="15" t="str">
        <f>IFERROR(INDEX(Sheet1!L:L,MATCH(ROWS($1:2761),$L:$L,0)),"")</f>
        <v/>
      </c>
      <c r="D2762" s="18" t="str">
        <f>IFERROR(INDEX(Sheet1!F:F,MATCH(ROWS($1:2761),$M:$M,0)),"")</f>
        <v/>
      </c>
      <c r="E2762" t="str">
        <f>IFERROR(INDEX(Sheet1!L:L,MATCH(ROWS($1:2761),$M:$M,0)),"")</f>
        <v/>
      </c>
      <c r="L2762" t="str">
        <f>IF(ISNA(MATCH(Sheet1!F2762,{"successful"},0)),"-",MAX(Sheet6!L$1:L2761)+1)</f>
        <v>-</v>
      </c>
      <c r="M2762">
        <f>IF(ISNA(MATCH(Sheet1!F2762,{"failed","canceled"},0)),"-",MAX(Sheet6!M$1:M2761)+1)</f>
        <v>1329</v>
      </c>
    </row>
    <row r="2763" spans="1:13" ht="16" x14ac:dyDescent="0.2">
      <c r="A2763" s="18" t="str">
        <f>IFERROR(INDEX(Sheet1!F:F,MATCH(ROWS($1:2762),$L:$L,0)),"")</f>
        <v/>
      </c>
      <c r="B2763" s="15" t="str">
        <f>IFERROR(INDEX(Sheet1!L:L,MATCH(ROWS($1:2762),$L:$L,0)),"")</f>
        <v/>
      </c>
      <c r="D2763" s="18" t="str">
        <f>IFERROR(INDEX(Sheet1!F:F,MATCH(ROWS($1:2762),$M:$M,0)),"")</f>
        <v/>
      </c>
      <c r="E2763" t="str">
        <f>IFERROR(INDEX(Sheet1!L:L,MATCH(ROWS($1:2762),$M:$M,0)),"")</f>
        <v/>
      </c>
      <c r="L2763" t="str">
        <f>IF(ISNA(MATCH(Sheet1!F2763,{"successful"},0)),"-",MAX(Sheet6!L$1:L2762)+1)</f>
        <v>-</v>
      </c>
      <c r="M2763">
        <f>IF(ISNA(MATCH(Sheet1!F2763,{"failed","canceled"},0)),"-",MAX(Sheet6!M$1:M2762)+1)</f>
        <v>1330</v>
      </c>
    </row>
    <row r="2764" spans="1:13" ht="16" x14ac:dyDescent="0.2">
      <c r="A2764" s="18" t="str">
        <f>IFERROR(INDEX(Sheet1!F:F,MATCH(ROWS($1:2763),$L:$L,0)),"")</f>
        <v/>
      </c>
      <c r="B2764" s="15" t="str">
        <f>IFERROR(INDEX(Sheet1!L:L,MATCH(ROWS($1:2763),$L:$L,0)),"")</f>
        <v/>
      </c>
      <c r="D2764" s="18" t="str">
        <f>IFERROR(INDEX(Sheet1!F:F,MATCH(ROWS($1:2763),$M:$M,0)),"")</f>
        <v/>
      </c>
      <c r="E2764" t="str">
        <f>IFERROR(INDEX(Sheet1!L:L,MATCH(ROWS($1:2763),$M:$M,0)),"")</f>
        <v/>
      </c>
      <c r="L2764" t="str">
        <f>IF(ISNA(MATCH(Sheet1!F2764,{"successful"},0)),"-",MAX(Sheet6!L$1:L2763)+1)</f>
        <v>-</v>
      </c>
      <c r="M2764">
        <f>IF(ISNA(MATCH(Sheet1!F2764,{"failed","canceled"},0)),"-",MAX(Sheet6!M$1:M2763)+1)</f>
        <v>1331</v>
      </c>
    </row>
    <row r="2765" spans="1:13" ht="16" x14ac:dyDescent="0.2">
      <c r="A2765" s="18" t="str">
        <f>IFERROR(INDEX(Sheet1!F:F,MATCH(ROWS($1:2764),$L:$L,0)),"")</f>
        <v/>
      </c>
      <c r="B2765" s="15" t="str">
        <f>IFERROR(INDEX(Sheet1!L:L,MATCH(ROWS($1:2764),$L:$L,0)),"")</f>
        <v/>
      </c>
      <c r="D2765" s="18" t="str">
        <f>IFERROR(INDEX(Sheet1!F:F,MATCH(ROWS($1:2764),$M:$M,0)),"")</f>
        <v/>
      </c>
      <c r="E2765" t="str">
        <f>IFERROR(INDEX(Sheet1!L:L,MATCH(ROWS($1:2764),$M:$M,0)),"")</f>
        <v/>
      </c>
      <c r="L2765" t="str">
        <f>IF(ISNA(MATCH(Sheet1!F2765,{"successful"},0)),"-",MAX(Sheet6!L$1:L2764)+1)</f>
        <v>-</v>
      </c>
      <c r="M2765">
        <f>IF(ISNA(MATCH(Sheet1!F2765,{"failed","canceled"},0)),"-",MAX(Sheet6!M$1:M2764)+1)</f>
        <v>1332</v>
      </c>
    </row>
    <row r="2766" spans="1:13" ht="16" x14ac:dyDescent="0.2">
      <c r="A2766" s="18" t="str">
        <f>IFERROR(INDEX(Sheet1!F:F,MATCH(ROWS($1:2765),$L:$L,0)),"")</f>
        <v/>
      </c>
      <c r="B2766" s="15" t="str">
        <f>IFERROR(INDEX(Sheet1!L:L,MATCH(ROWS($1:2765),$L:$L,0)),"")</f>
        <v/>
      </c>
      <c r="D2766" s="18" t="str">
        <f>IFERROR(INDEX(Sheet1!F:F,MATCH(ROWS($1:2765),$M:$M,0)),"")</f>
        <v/>
      </c>
      <c r="E2766" t="str">
        <f>IFERROR(INDEX(Sheet1!L:L,MATCH(ROWS($1:2765),$M:$M,0)),"")</f>
        <v/>
      </c>
      <c r="L2766" t="str">
        <f>IF(ISNA(MATCH(Sheet1!F2766,{"successful"},0)),"-",MAX(Sheet6!L$1:L2765)+1)</f>
        <v>-</v>
      </c>
      <c r="M2766">
        <f>IF(ISNA(MATCH(Sheet1!F2766,{"failed","canceled"},0)),"-",MAX(Sheet6!M$1:M2765)+1)</f>
        <v>1333</v>
      </c>
    </row>
    <row r="2767" spans="1:13" ht="16" x14ac:dyDescent="0.2">
      <c r="A2767" s="18" t="str">
        <f>IFERROR(INDEX(Sheet1!F:F,MATCH(ROWS($1:2766),$L:$L,0)),"")</f>
        <v/>
      </c>
      <c r="B2767" s="15" t="str">
        <f>IFERROR(INDEX(Sheet1!L:L,MATCH(ROWS($1:2766),$L:$L,0)),"")</f>
        <v/>
      </c>
      <c r="D2767" s="18" t="str">
        <f>IFERROR(INDEX(Sheet1!F:F,MATCH(ROWS($1:2766),$M:$M,0)),"")</f>
        <v/>
      </c>
      <c r="E2767" t="str">
        <f>IFERROR(INDEX(Sheet1!L:L,MATCH(ROWS($1:2766),$M:$M,0)),"")</f>
        <v/>
      </c>
      <c r="L2767" t="str">
        <f>IF(ISNA(MATCH(Sheet1!F2767,{"successful"},0)),"-",MAX(Sheet6!L$1:L2766)+1)</f>
        <v>-</v>
      </c>
      <c r="M2767">
        <f>IF(ISNA(MATCH(Sheet1!F2767,{"failed","canceled"},0)),"-",MAX(Sheet6!M$1:M2766)+1)</f>
        <v>1334</v>
      </c>
    </row>
    <row r="2768" spans="1:13" ht="16" x14ac:dyDescent="0.2">
      <c r="A2768" s="18" t="str">
        <f>IFERROR(INDEX(Sheet1!F:F,MATCH(ROWS($1:2767),$L:$L,0)),"")</f>
        <v/>
      </c>
      <c r="B2768" s="15" t="str">
        <f>IFERROR(INDEX(Sheet1!L:L,MATCH(ROWS($1:2767),$L:$L,0)),"")</f>
        <v/>
      </c>
      <c r="D2768" s="18" t="str">
        <f>IFERROR(INDEX(Sheet1!F:F,MATCH(ROWS($1:2767),$M:$M,0)),"")</f>
        <v/>
      </c>
      <c r="E2768" t="str">
        <f>IFERROR(INDEX(Sheet1!L:L,MATCH(ROWS($1:2767),$M:$M,0)),"")</f>
        <v/>
      </c>
      <c r="L2768" t="str">
        <f>IF(ISNA(MATCH(Sheet1!F2768,{"successful"},0)),"-",MAX(Sheet6!L$1:L2767)+1)</f>
        <v>-</v>
      </c>
      <c r="M2768">
        <f>IF(ISNA(MATCH(Sheet1!F2768,{"failed","canceled"},0)),"-",MAX(Sheet6!M$1:M2767)+1)</f>
        <v>1335</v>
      </c>
    </row>
    <row r="2769" spans="1:13" ht="16" x14ac:dyDescent="0.2">
      <c r="A2769" s="18" t="str">
        <f>IFERROR(INDEX(Sheet1!F:F,MATCH(ROWS($1:2768),$L:$L,0)),"")</f>
        <v/>
      </c>
      <c r="B2769" s="15" t="str">
        <f>IFERROR(INDEX(Sheet1!L:L,MATCH(ROWS($1:2768),$L:$L,0)),"")</f>
        <v/>
      </c>
      <c r="D2769" s="18" t="str">
        <f>IFERROR(INDEX(Sheet1!F:F,MATCH(ROWS($1:2768),$M:$M,0)),"")</f>
        <v/>
      </c>
      <c r="E2769" t="str">
        <f>IFERROR(INDEX(Sheet1!L:L,MATCH(ROWS($1:2768),$M:$M,0)),"")</f>
        <v/>
      </c>
      <c r="L2769" t="str">
        <f>IF(ISNA(MATCH(Sheet1!F2769,{"successful"},0)),"-",MAX(Sheet6!L$1:L2768)+1)</f>
        <v>-</v>
      </c>
      <c r="M2769">
        <f>IF(ISNA(MATCH(Sheet1!F2769,{"failed","canceled"},0)),"-",MAX(Sheet6!M$1:M2768)+1)</f>
        <v>1336</v>
      </c>
    </row>
    <row r="2770" spans="1:13" ht="16" x14ac:dyDescent="0.2">
      <c r="A2770" s="18" t="str">
        <f>IFERROR(INDEX(Sheet1!F:F,MATCH(ROWS($1:2769),$L:$L,0)),"")</f>
        <v/>
      </c>
      <c r="B2770" s="15" t="str">
        <f>IFERROR(INDEX(Sheet1!L:L,MATCH(ROWS($1:2769),$L:$L,0)),"")</f>
        <v/>
      </c>
      <c r="D2770" s="18" t="str">
        <f>IFERROR(INDEX(Sheet1!F:F,MATCH(ROWS($1:2769),$M:$M,0)),"")</f>
        <v/>
      </c>
      <c r="E2770" t="str">
        <f>IFERROR(INDEX(Sheet1!L:L,MATCH(ROWS($1:2769),$M:$M,0)),"")</f>
        <v/>
      </c>
      <c r="L2770" t="str">
        <f>IF(ISNA(MATCH(Sheet1!F2770,{"successful"},0)),"-",MAX(Sheet6!L$1:L2769)+1)</f>
        <v>-</v>
      </c>
      <c r="M2770">
        <f>IF(ISNA(MATCH(Sheet1!F2770,{"failed","canceled"},0)),"-",MAX(Sheet6!M$1:M2769)+1)</f>
        <v>1337</v>
      </c>
    </row>
    <row r="2771" spans="1:13" ht="16" x14ac:dyDescent="0.2">
      <c r="A2771" s="18" t="str">
        <f>IFERROR(INDEX(Sheet1!F:F,MATCH(ROWS($1:2770),$L:$L,0)),"")</f>
        <v/>
      </c>
      <c r="B2771" s="15" t="str">
        <f>IFERROR(INDEX(Sheet1!L:L,MATCH(ROWS($1:2770),$L:$L,0)),"")</f>
        <v/>
      </c>
      <c r="D2771" s="18" t="str">
        <f>IFERROR(INDEX(Sheet1!F:F,MATCH(ROWS($1:2770),$M:$M,0)),"")</f>
        <v/>
      </c>
      <c r="E2771" t="str">
        <f>IFERROR(INDEX(Sheet1!L:L,MATCH(ROWS($1:2770),$M:$M,0)),"")</f>
        <v/>
      </c>
      <c r="L2771" t="str">
        <f>IF(ISNA(MATCH(Sheet1!F2771,{"successful"},0)),"-",MAX(Sheet6!L$1:L2770)+1)</f>
        <v>-</v>
      </c>
      <c r="M2771">
        <f>IF(ISNA(MATCH(Sheet1!F2771,{"failed","canceled"},0)),"-",MAX(Sheet6!M$1:M2770)+1)</f>
        <v>1338</v>
      </c>
    </row>
    <row r="2772" spans="1:13" ht="16" x14ac:dyDescent="0.2">
      <c r="A2772" s="18" t="str">
        <f>IFERROR(INDEX(Sheet1!F:F,MATCH(ROWS($1:2771),$L:$L,0)),"")</f>
        <v/>
      </c>
      <c r="B2772" s="15" t="str">
        <f>IFERROR(INDEX(Sheet1!L:L,MATCH(ROWS($1:2771),$L:$L,0)),"")</f>
        <v/>
      </c>
      <c r="D2772" s="18" t="str">
        <f>IFERROR(INDEX(Sheet1!F:F,MATCH(ROWS($1:2771),$M:$M,0)),"")</f>
        <v/>
      </c>
      <c r="E2772" t="str">
        <f>IFERROR(INDEX(Sheet1!L:L,MATCH(ROWS($1:2771),$M:$M,0)),"")</f>
        <v/>
      </c>
      <c r="L2772" t="str">
        <f>IF(ISNA(MATCH(Sheet1!F2772,{"successful"},0)),"-",MAX(Sheet6!L$1:L2771)+1)</f>
        <v>-</v>
      </c>
      <c r="M2772">
        <f>IF(ISNA(MATCH(Sheet1!F2772,{"failed","canceled"},0)),"-",MAX(Sheet6!M$1:M2771)+1)</f>
        <v>1339</v>
      </c>
    </row>
    <row r="2773" spans="1:13" ht="16" x14ac:dyDescent="0.2">
      <c r="A2773" s="18" t="str">
        <f>IFERROR(INDEX(Sheet1!F:F,MATCH(ROWS($1:2772),$L:$L,0)),"")</f>
        <v/>
      </c>
      <c r="B2773" s="15" t="str">
        <f>IFERROR(INDEX(Sheet1!L:L,MATCH(ROWS($1:2772),$L:$L,0)),"")</f>
        <v/>
      </c>
      <c r="D2773" s="18" t="str">
        <f>IFERROR(INDEX(Sheet1!F:F,MATCH(ROWS($1:2772),$M:$M,0)),"")</f>
        <v/>
      </c>
      <c r="E2773" t="str">
        <f>IFERROR(INDEX(Sheet1!L:L,MATCH(ROWS($1:2772),$M:$M,0)),"")</f>
        <v/>
      </c>
      <c r="L2773" t="str">
        <f>IF(ISNA(MATCH(Sheet1!F2773,{"successful"},0)),"-",MAX(Sheet6!L$1:L2772)+1)</f>
        <v>-</v>
      </c>
      <c r="M2773">
        <f>IF(ISNA(MATCH(Sheet1!F2773,{"failed","canceled"},0)),"-",MAX(Sheet6!M$1:M2772)+1)</f>
        <v>1340</v>
      </c>
    </row>
    <row r="2774" spans="1:13" ht="16" x14ac:dyDescent="0.2">
      <c r="A2774" s="18" t="str">
        <f>IFERROR(INDEX(Sheet1!F:F,MATCH(ROWS($1:2773),$L:$L,0)),"")</f>
        <v/>
      </c>
      <c r="B2774" s="15" t="str">
        <f>IFERROR(INDEX(Sheet1!L:L,MATCH(ROWS($1:2773),$L:$L,0)),"")</f>
        <v/>
      </c>
      <c r="D2774" s="18" t="str">
        <f>IFERROR(INDEX(Sheet1!F:F,MATCH(ROWS($1:2773),$M:$M,0)),"")</f>
        <v/>
      </c>
      <c r="E2774" t="str">
        <f>IFERROR(INDEX(Sheet1!L:L,MATCH(ROWS($1:2773),$M:$M,0)),"")</f>
        <v/>
      </c>
      <c r="L2774" t="str">
        <f>IF(ISNA(MATCH(Sheet1!F2774,{"successful"},0)),"-",MAX(Sheet6!L$1:L2773)+1)</f>
        <v>-</v>
      </c>
      <c r="M2774">
        <f>IF(ISNA(MATCH(Sheet1!F2774,{"failed","canceled"},0)),"-",MAX(Sheet6!M$1:M2773)+1)</f>
        <v>1341</v>
      </c>
    </row>
    <row r="2775" spans="1:13" ht="16" x14ac:dyDescent="0.2">
      <c r="A2775" s="18" t="str">
        <f>IFERROR(INDEX(Sheet1!F:F,MATCH(ROWS($1:2774),$L:$L,0)),"")</f>
        <v/>
      </c>
      <c r="B2775" s="15" t="str">
        <f>IFERROR(INDEX(Sheet1!L:L,MATCH(ROWS($1:2774),$L:$L,0)),"")</f>
        <v/>
      </c>
      <c r="D2775" s="18" t="str">
        <f>IFERROR(INDEX(Sheet1!F:F,MATCH(ROWS($1:2774),$M:$M,0)),"")</f>
        <v/>
      </c>
      <c r="E2775" t="str">
        <f>IFERROR(INDEX(Sheet1!L:L,MATCH(ROWS($1:2774),$M:$M,0)),"")</f>
        <v/>
      </c>
      <c r="L2775" t="str">
        <f>IF(ISNA(MATCH(Sheet1!F2775,{"successful"},0)),"-",MAX(Sheet6!L$1:L2774)+1)</f>
        <v>-</v>
      </c>
      <c r="M2775">
        <f>IF(ISNA(MATCH(Sheet1!F2775,{"failed","canceled"},0)),"-",MAX(Sheet6!M$1:M2774)+1)</f>
        <v>1342</v>
      </c>
    </row>
    <row r="2776" spans="1:13" ht="16" x14ac:dyDescent="0.2">
      <c r="A2776" s="18" t="str">
        <f>IFERROR(INDEX(Sheet1!F:F,MATCH(ROWS($1:2775),$L:$L,0)),"")</f>
        <v/>
      </c>
      <c r="B2776" s="15" t="str">
        <f>IFERROR(INDEX(Sheet1!L:L,MATCH(ROWS($1:2775),$L:$L,0)),"")</f>
        <v/>
      </c>
      <c r="D2776" s="18" t="str">
        <f>IFERROR(INDEX(Sheet1!F:F,MATCH(ROWS($1:2775),$M:$M,0)),"")</f>
        <v/>
      </c>
      <c r="E2776" t="str">
        <f>IFERROR(INDEX(Sheet1!L:L,MATCH(ROWS($1:2775),$M:$M,0)),"")</f>
        <v/>
      </c>
      <c r="L2776" t="str">
        <f>IF(ISNA(MATCH(Sheet1!F2776,{"successful"},0)),"-",MAX(Sheet6!L$1:L2775)+1)</f>
        <v>-</v>
      </c>
      <c r="M2776">
        <f>IF(ISNA(MATCH(Sheet1!F2776,{"failed","canceled"},0)),"-",MAX(Sheet6!M$1:M2775)+1)</f>
        <v>1343</v>
      </c>
    </row>
    <row r="2777" spans="1:13" ht="16" x14ac:dyDescent="0.2">
      <c r="A2777" s="18" t="str">
        <f>IFERROR(INDEX(Sheet1!F:F,MATCH(ROWS($1:2776),$L:$L,0)),"")</f>
        <v/>
      </c>
      <c r="B2777" s="15" t="str">
        <f>IFERROR(INDEX(Sheet1!L:L,MATCH(ROWS($1:2776),$L:$L,0)),"")</f>
        <v/>
      </c>
      <c r="D2777" s="18" t="str">
        <f>IFERROR(INDEX(Sheet1!F:F,MATCH(ROWS($1:2776),$M:$M,0)),"")</f>
        <v/>
      </c>
      <c r="E2777" t="str">
        <f>IFERROR(INDEX(Sheet1!L:L,MATCH(ROWS($1:2776),$M:$M,0)),"")</f>
        <v/>
      </c>
      <c r="L2777" t="str">
        <f>IF(ISNA(MATCH(Sheet1!F2777,{"successful"},0)),"-",MAX(Sheet6!L$1:L2776)+1)</f>
        <v>-</v>
      </c>
      <c r="M2777">
        <f>IF(ISNA(MATCH(Sheet1!F2777,{"failed","canceled"},0)),"-",MAX(Sheet6!M$1:M2776)+1)</f>
        <v>1344</v>
      </c>
    </row>
    <row r="2778" spans="1:13" ht="16" x14ac:dyDescent="0.2">
      <c r="A2778" s="18" t="str">
        <f>IFERROR(INDEX(Sheet1!F:F,MATCH(ROWS($1:2777),$L:$L,0)),"")</f>
        <v/>
      </c>
      <c r="B2778" s="15" t="str">
        <f>IFERROR(INDEX(Sheet1!L:L,MATCH(ROWS($1:2777),$L:$L,0)),"")</f>
        <v/>
      </c>
      <c r="D2778" s="18" t="str">
        <f>IFERROR(INDEX(Sheet1!F:F,MATCH(ROWS($1:2777),$M:$M,0)),"")</f>
        <v/>
      </c>
      <c r="E2778" t="str">
        <f>IFERROR(INDEX(Sheet1!L:L,MATCH(ROWS($1:2777),$M:$M,0)),"")</f>
        <v/>
      </c>
      <c r="L2778" t="str">
        <f>IF(ISNA(MATCH(Sheet1!F2778,{"successful"},0)),"-",MAX(Sheet6!L$1:L2777)+1)</f>
        <v>-</v>
      </c>
      <c r="M2778">
        <f>IF(ISNA(MATCH(Sheet1!F2778,{"failed","canceled"},0)),"-",MAX(Sheet6!M$1:M2777)+1)</f>
        <v>1345</v>
      </c>
    </row>
    <row r="2779" spans="1:13" ht="16" x14ac:dyDescent="0.2">
      <c r="A2779" s="18" t="str">
        <f>IFERROR(INDEX(Sheet1!F:F,MATCH(ROWS($1:2778),$L:$L,0)),"")</f>
        <v/>
      </c>
      <c r="B2779" s="15" t="str">
        <f>IFERROR(INDEX(Sheet1!L:L,MATCH(ROWS($1:2778),$L:$L,0)),"")</f>
        <v/>
      </c>
      <c r="D2779" s="18" t="str">
        <f>IFERROR(INDEX(Sheet1!F:F,MATCH(ROWS($1:2778),$M:$M,0)),"")</f>
        <v/>
      </c>
      <c r="E2779" t="str">
        <f>IFERROR(INDEX(Sheet1!L:L,MATCH(ROWS($1:2778),$M:$M,0)),"")</f>
        <v/>
      </c>
      <c r="L2779" t="str">
        <f>IF(ISNA(MATCH(Sheet1!F2779,{"successful"},0)),"-",MAX(Sheet6!L$1:L2778)+1)</f>
        <v>-</v>
      </c>
      <c r="M2779">
        <f>IF(ISNA(MATCH(Sheet1!F2779,{"failed","canceled"},0)),"-",MAX(Sheet6!M$1:M2778)+1)</f>
        <v>1346</v>
      </c>
    </row>
    <row r="2780" spans="1:13" ht="16" x14ac:dyDescent="0.2">
      <c r="A2780" s="18" t="str">
        <f>IFERROR(INDEX(Sheet1!F:F,MATCH(ROWS($1:2779),$L:$L,0)),"")</f>
        <v/>
      </c>
      <c r="B2780" s="15" t="str">
        <f>IFERROR(INDEX(Sheet1!L:L,MATCH(ROWS($1:2779),$L:$L,0)),"")</f>
        <v/>
      </c>
      <c r="D2780" s="18" t="str">
        <f>IFERROR(INDEX(Sheet1!F:F,MATCH(ROWS($1:2779),$M:$M,0)),"")</f>
        <v/>
      </c>
      <c r="E2780" t="str">
        <f>IFERROR(INDEX(Sheet1!L:L,MATCH(ROWS($1:2779),$M:$M,0)),"")</f>
        <v/>
      </c>
      <c r="L2780" t="str">
        <f>IF(ISNA(MATCH(Sheet1!F2780,{"successful"},0)),"-",MAX(Sheet6!L$1:L2779)+1)</f>
        <v>-</v>
      </c>
      <c r="M2780">
        <f>IF(ISNA(MATCH(Sheet1!F2780,{"failed","canceled"},0)),"-",MAX(Sheet6!M$1:M2779)+1)</f>
        <v>1347</v>
      </c>
    </row>
    <row r="2781" spans="1:13" ht="16" x14ac:dyDescent="0.2">
      <c r="A2781" s="18" t="str">
        <f>IFERROR(INDEX(Sheet1!F:F,MATCH(ROWS($1:2780),$L:$L,0)),"")</f>
        <v/>
      </c>
      <c r="B2781" s="15" t="str">
        <f>IFERROR(INDEX(Sheet1!L:L,MATCH(ROWS($1:2780),$L:$L,0)),"")</f>
        <v/>
      </c>
      <c r="D2781" s="18" t="str">
        <f>IFERROR(INDEX(Sheet1!F:F,MATCH(ROWS($1:2780),$M:$M,0)),"")</f>
        <v/>
      </c>
      <c r="E2781" t="str">
        <f>IFERROR(INDEX(Sheet1!L:L,MATCH(ROWS($1:2780),$M:$M,0)),"")</f>
        <v/>
      </c>
      <c r="L2781" t="str">
        <f>IF(ISNA(MATCH(Sheet1!F2781,{"successful"},0)),"-",MAX(Sheet6!L$1:L2780)+1)</f>
        <v>-</v>
      </c>
      <c r="M2781">
        <f>IF(ISNA(MATCH(Sheet1!F2781,{"failed","canceled"},0)),"-",MAX(Sheet6!M$1:M2780)+1)</f>
        <v>1348</v>
      </c>
    </row>
    <row r="2782" spans="1:13" ht="16" x14ac:dyDescent="0.2">
      <c r="A2782" s="18" t="str">
        <f>IFERROR(INDEX(Sheet1!F:F,MATCH(ROWS($1:2781),$L:$L,0)),"")</f>
        <v/>
      </c>
      <c r="B2782" s="15" t="str">
        <f>IFERROR(INDEX(Sheet1!L:L,MATCH(ROWS($1:2781),$L:$L,0)),"")</f>
        <v/>
      </c>
      <c r="D2782" s="18" t="str">
        <f>IFERROR(INDEX(Sheet1!F:F,MATCH(ROWS($1:2781),$M:$M,0)),"")</f>
        <v/>
      </c>
      <c r="E2782" t="str">
        <f>IFERROR(INDEX(Sheet1!L:L,MATCH(ROWS($1:2781),$M:$M,0)),"")</f>
        <v/>
      </c>
      <c r="L2782" t="str">
        <f>IF(ISNA(MATCH(Sheet1!F2782,{"successful"},0)),"-",MAX(Sheet6!L$1:L2781)+1)</f>
        <v>-</v>
      </c>
      <c r="M2782">
        <f>IF(ISNA(MATCH(Sheet1!F2782,{"failed","canceled"},0)),"-",MAX(Sheet6!M$1:M2781)+1)</f>
        <v>1349</v>
      </c>
    </row>
    <row r="2783" spans="1:13" ht="16" x14ac:dyDescent="0.2">
      <c r="A2783" s="18" t="str">
        <f>IFERROR(INDEX(Sheet1!F:F,MATCH(ROWS($1:2782),$L:$L,0)),"")</f>
        <v/>
      </c>
      <c r="B2783" s="15" t="str">
        <f>IFERROR(INDEX(Sheet1!L:L,MATCH(ROWS($1:2782),$L:$L,0)),"")</f>
        <v/>
      </c>
      <c r="D2783" s="18" t="str">
        <f>IFERROR(INDEX(Sheet1!F:F,MATCH(ROWS($1:2782),$M:$M,0)),"")</f>
        <v/>
      </c>
      <c r="E2783" t="str">
        <f>IFERROR(INDEX(Sheet1!L:L,MATCH(ROWS($1:2782),$M:$M,0)),"")</f>
        <v/>
      </c>
      <c r="L2783">
        <f>IF(ISNA(MATCH(Sheet1!F2783,{"successful"},0)),"-",MAX(Sheet6!L$1:L2782)+1)</f>
        <v>1402</v>
      </c>
      <c r="M2783" t="str">
        <f>IF(ISNA(MATCH(Sheet1!F2783,{"failed","canceled"},0)),"-",MAX(Sheet6!M$1:M2782)+1)</f>
        <v>-</v>
      </c>
    </row>
    <row r="2784" spans="1:13" ht="16" x14ac:dyDescent="0.2">
      <c r="A2784" s="18" t="str">
        <f>IFERROR(INDEX(Sheet1!F:F,MATCH(ROWS($1:2783),$L:$L,0)),"")</f>
        <v/>
      </c>
      <c r="B2784" s="15" t="str">
        <f>IFERROR(INDEX(Sheet1!L:L,MATCH(ROWS($1:2783),$L:$L,0)),"")</f>
        <v/>
      </c>
      <c r="D2784" s="18" t="str">
        <f>IFERROR(INDEX(Sheet1!F:F,MATCH(ROWS($1:2783),$M:$M,0)),"")</f>
        <v/>
      </c>
      <c r="E2784" t="str">
        <f>IFERROR(INDEX(Sheet1!L:L,MATCH(ROWS($1:2783),$M:$M,0)),"")</f>
        <v/>
      </c>
      <c r="L2784">
        <f>IF(ISNA(MATCH(Sheet1!F2784,{"successful"},0)),"-",MAX(Sheet6!L$1:L2783)+1)</f>
        <v>1403</v>
      </c>
      <c r="M2784" t="str">
        <f>IF(ISNA(MATCH(Sheet1!F2784,{"failed","canceled"},0)),"-",MAX(Sheet6!M$1:M2783)+1)</f>
        <v>-</v>
      </c>
    </row>
    <row r="2785" spans="1:13" ht="16" x14ac:dyDescent="0.2">
      <c r="A2785" s="18" t="str">
        <f>IFERROR(INDEX(Sheet1!F:F,MATCH(ROWS($1:2784),$L:$L,0)),"")</f>
        <v/>
      </c>
      <c r="B2785" s="15" t="str">
        <f>IFERROR(INDEX(Sheet1!L:L,MATCH(ROWS($1:2784),$L:$L,0)),"")</f>
        <v/>
      </c>
      <c r="D2785" s="18" t="str">
        <f>IFERROR(INDEX(Sheet1!F:F,MATCH(ROWS($1:2784),$M:$M,0)),"")</f>
        <v/>
      </c>
      <c r="E2785" t="str">
        <f>IFERROR(INDEX(Sheet1!L:L,MATCH(ROWS($1:2784),$M:$M,0)),"")</f>
        <v/>
      </c>
      <c r="L2785">
        <f>IF(ISNA(MATCH(Sheet1!F2785,{"successful"},0)),"-",MAX(Sheet6!L$1:L2784)+1)</f>
        <v>1404</v>
      </c>
      <c r="M2785" t="str">
        <f>IF(ISNA(MATCH(Sheet1!F2785,{"failed","canceled"},0)),"-",MAX(Sheet6!M$1:M2784)+1)</f>
        <v>-</v>
      </c>
    </row>
    <row r="2786" spans="1:13" ht="16" x14ac:dyDescent="0.2">
      <c r="A2786" s="18" t="str">
        <f>IFERROR(INDEX(Sheet1!F:F,MATCH(ROWS($1:2785),$L:$L,0)),"")</f>
        <v/>
      </c>
      <c r="B2786" s="15" t="str">
        <f>IFERROR(INDEX(Sheet1!L:L,MATCH(ROWS($1:2785),$L:$L,0)),"")</f>
        <v/>
      </c>
      <c r="D2786" s="18" t="str">
        <f>IFERROR(INDEX(Sheet1!F:F,MATCH(ROWS($1:2785),$M:$M,0)),"")</f>
        <v/>
      </c>
      <c r="E2786" t="str">
        <f>IFERROR(INDEX(Sheet1!L:L,MATCH(ROWS($1:2785),$M:$M,0)),"")</f>
        <v/>
      </c>
      <c r="L2786">
        <f>IF(ISNA(MATCH(Sheet1!F2786,{"successful"},0)),"-",MAX(Sheet6!L$1:L2785)+1)</f>
        <v>1405</v>
      </c>
      <c r="M2786" t="str">
        <f>IF(ISNA(MATCH(Sheet1!F2786,{"failed","canceled"},0)),"-",MAX(Sheet6!M$1:M2785)+1)</f>
        <v>-</v>
      </c>
    </row>
    <row r="2787" spans="1:13" ht="16" x14ac:dyDescent="0.2">
      <c r="A2787" s="18" t="str">
        <f>IFERROR(INDEX(Sheet1!F:F,MATCH(ROWS($1:2786),$L:$L,0)),"")</f>
        <v/>
      </c>
      <c r="B2787" s="15" t="str">
        <f>IFERROR(INDEX(Sheet1!L:L,MATCH(ROWS($1:2786),$L:$L,0)),"")</f>
        <v/>
      </c>
      <c r="D2787" s="18" t="str">
        <f>IFERROR(INDEX(Sheet1!F:F,MATCH(ROWS($1:2786),$M:$M,0)),"")</f>
        <v/>
      </c>
      <c r="E2787" t="str">
        <f>IFERROR(INDEX(Sheet1!L:L,MATCH(ROWS($1:2786),$M:$M,0)),"")</f>
        <v/>
      </c>
      <c r="L2787">
        <f>IF(ISNA(MATCH(Sheet1!F2787,{"successful"},0)),"-",MAX(Sheet6!L$1:L2786)+1)</f>
        <v>1406</v>
      </c>
      <c r="M2787" t="str">
        <f>IF(ISNA(MATCH(Sheet1!F2787,{"failed","canceled"},0)),"-",MAX(Sheet6!M$1:M2786)+1)</f>
        <v>-</v>
      </c>
    </row>
    <row r="2788" spans="1:13" ht="16" x14ac:dyDescent="0.2">
      <c r="A2788" s="18" t="str">
        <f>IFERROR(INDEX(Sheet1!F:F,MATCH(ROWS($1:2787),$L:$L,0)),"")</f>
        <v/>
      </c>
      <c r="B2788" s="15" t="str">
        <f>IFERROR(INDEX(Sheet1!L:L,MATCH(ROWS($1:2787),$L:$L,0)),"")</f>
        <v/>
      </c>
      <c r="D2788" s="18" t="str">
        <f>IFERROR(INDEX(Sheet1!F:F,MATCH(ROWS($1:2787),$M:$M,0)),"")</f>
        <v/>
      </c>
      <c r="E2788" t="str">
        <f>IFERROR(INDEX(Sheet1!L:L,MATCH(ROWS($1:2787),$M:$M,0)),"")</f>
        <v/>
      </c>
      <c r="L2788">
        <f>IF(ISNA(MATCH(Sheet1!F2788,{"successful"},0)),"-",MAX(Sheet6!L$1:L2787)+1)</f>
        <v>1407</v>
      </c>
      <c r="M2788" t="str">
        <f>IF(ISNA(MATCH(Sheet1!F2788,{"failed","canceled"},0)),"-",MAX(Sheet6!M$1:M2787)+1)</f>
        <v>-</v>
      </c>
    </row>
    <row r="2789" spans="1:13" ht="16" x14ac:dyDescent="0.2">
      <c r="A2789" s="18" t="str">
        <f>IFERROR(INDEX(Sheet1!F:F,MATCH(ROWS($1:2788),$L:$L,0)),"")</f>
        <v/>
      </c>
      <c r="B2789" s="15" t="str">
        <f>IFERROR(INDEX(Sheet1!L:L,MATCH(ROWS($1:2788),$L:$L,0)),"")</f>
        <v/>
      </c>
      <c r="D2789" s="18" t="str">
        <f>IFERROR(INDEX(Sheet1!F:F,MATCH(ROWS($1:2788),$M:$M,0)),"")</f>
        <v/>
      </c>
      <c r="E2789" t="str">
        <f>IFERROR(INDEX(Sheet1!L:L,MATCH(ROWS($1:2788),$M:$M,0)),"")</f>
        <v/>
      </c>
      <c r="L2789">
        <f>IF(ISNA(MATCH(Sheet1!F2789,{"successful"},0)),"-",MAX(Sheet6!L$1:L2788)+1)</f>
        <v>1408</v>
      </c>
      <c r="M2789" t="str">
        <f>IF(ISNA(MATCH(Sheet1!F2789,{"failed","canceled"},0)),"-",MAX(Sheet6!M$1:M2788)+1)</f>
        <v>-</v>
      </c>
    </row>
    <row r="2790" spans="1:13" ht="16" x14ac:dyDescent="0.2">
      <c r="A2790" s="18" t="str">
        <f>IFERROR(INDEX(Sheet1!F:F,MATCH(ROWS($1:2789),$L:$L,0)),"")</f>
        <v/>
      </c>
      <c r="B2790" s="15" t="str">
        <f>IFERROR(INDEX(Sheet1!L:L,MATCH(ROWS($1:2789),$L:$L,0)),"")</f>
        <v/>
      </c>
      <c r="D2790" s="18" t="str">
        <f>IFERROR(INDEX(Sheet1!F:F,MATCH(ROWS($1:2789),$M:$M,0)),"")</f>
        <v/>
      </c>
      <c r="E2790" t="str">
        <f>IFERROR(INDEX(Sheet1!L:L,MATCH(ROWS($1:2789),$M:$M,0)),"")</f>
        <v/>
      </c>
      <c r="L2790">
        <f>IF(ISNA(MATCH(Sheet1!F2790,{"successful"},0)),"-",MAX(Sheet6!L$1:L2789)+1)</f>
        <v>1409</v>
      </c>
      <c r="M2790" t="str">
        <f>IF(ISNA(MATCH(Sheet1!F2790,{"failed","canceled"},0)),"-",MAX(Sheet6!M$1:M2789)+1)</f>
        <v>-</v>
      </c>
    </row>
    <row r="2791" spans="1:13" ht="16" x14ac:dyDescent="0.2">
      <c r="A2791" s="18" t="str">
        <f>IFERROR(INDEX(Sheet1!F:F,MATCH(ROWS($1:2790),$L:$L,0)),"")</f>
        <v/>
      </c>
      <c r="B2791" s="15" t="str">
        <f>IFERROR(INDEX(Sheet1!L:L,MATCH(ROWS($1:2790),$L:$L,0)),"")</f>
        <v/>
      </c>
      <c r="D2791" s="18" t="str">
        <f>IFERROR(INDEX(Sheet1!F:F,MATCH(ROWS($1:2790),$M:$M,0)),"")</f>
        <v/>
      </c>
      <c r="E2791" t="str">
        <f>IFERROR(INDEX(Sheet1!L:L,MATCH(ROWS($1:2790),$M:$M,0)),"")</f>
        <v/>
      </c>
      <c r="L2791">
        <f>IF(ISNA(MATCH(Sheet1!F2791,{"successful"},0)),"-",MAX(Sheet6!L$1:L2790)+1)</f>
        <v>1410</v>
      </c>
      <c r="M2791" t="str">
        <f>IF(ISNA(MATCH(Sheet1!F2791,{"failed","canceled"},0)),"-",MAX(Sheet6!M$1:M2790)+1)</f>
        <v>-</v>
      </c>
    </row>
    <row r="2792" spans="1:13" ht="16" x14ac:dyDescent="0.2">
      <c r="A2792" s="18" t="str">
        <f>IFERROR(INDEX(Sheet1!F:F,MATCH(ROWS($1:2791),$L:$L,0)),"")</f>
        <v/>
      </c>
      <c r="B2792" s="15" t="str">
        <f>IFERROR(INDEX(Sheet1!L:L,MATCH(ROWS($1:2791),$L:$L,0)),"")</f>
        <v/>
      </c>
      <c r="D2792" s="18" t="str">
        <f>IFERROR(INDEX(Sheet1!F:F,MATCH(ROWS($1:2791),$M:$M,0)),"")</f>
        <v/>
      </c>
      <c r="E2792" t="str">
        <f>IFERROR(INDEX(Sheet1!L:L,MATCH(ROWS($1:2791),$M:$M,0)),"")</f>
        <v/>
      </c>
      <c r="L2792">
        <f>IF(ISNA(MATCH(Sheet1!F2792,{"successful"},0)),"-",MAX(Sheet6!L$1:L2791)+1)</f>
        <v>1411</v>
      </c>
      <c r="M2792" t="str">
        <f>IF(ISNA(MATCH(Sheet1!F2792,{"failed","canceled"},0)),"-",MAX(Sheet6!M$1:M2791)+1)</f>
        <v>-</v>
      </c>
    </row>
    <row r="2793" spans="1:13" ht="16" x14ac:dyDescent="0.2">
      <c r="A2793" s="18" t="str">
        <f>IFERROR(INDEX(Sheet1!F:F,MATCH(ROWS($1:2792),$L:$L,0)),"")</f>
        <v/>
      </c>
      <c r="B2793" s="15" t="str">
        <f>IFERROR(INDEX(Sheet1!L:L,MATCH(ROWS($1:2792),$L:$L,0)),"")</f>
        <v/>
      </c>
      <c r="D2793" s="18" t="str">
        <f>IFERROR(INDEX(Sheet1!F:F,MATCH(ROWS($1:2792),$M:$M,0)),"")</f>
        <v/>
      </c>
      <c r="E2793" t="str">
        <f>IFERROR(INDEX(Sheet1!L:L,MATCH(ROWS($1:2792),$M:$M,0)),"")</f>
        <v/>
      </c>
      <c r="L2793">
        <f>IF(ISNA(MATCH(Sheet1!F2793,{"successful"},0)),"-",MAX(Sheet6!L$1:L2792)+1)</f>
        <v>1412</v>
      </c>
      <c r="M2793" t="str">
        <f>IF(ISNA(MATCH(Sheet1!F2793,{"failed","canceled"},0)),"-",MAX(Sheet6!M$1:M2792)+1)</f>
        <v>-</v>
      </c>
    </row>
    <row r="2794" spans="1:13" ht="16" x14ac:dyDescent="0.2">
      <c r="A2794" s="18" t="str">
        <f>IFERROR(INDEX(Sheet1!F:F,MATCH(ROWS($1:2793),$L:$L,0)),"")</f>
        <v/>
      </c>
      <c r="B2794" s="15" t="str">
        <f>IFERROR(INDEX(Sheet1!L:L,MATCH(ROWS($1:2793),$L:$L,0)),"")</f>
        <v/>
      </c>
      <c r="D2794" s="18" t="str">
        <f>IFERROR(INDEX(Sheet1!F:F,MATCH(ROWS($1:2793),$M:$M,0)),"")</f>
        <v/>
      </c>
      <c r="E2794" t="str">
        <f>IFERROR(INDEX(Sheet1!L:L,MATCH(ROWS($1:2793),$M:$M,0)),"")</f>
        <v/>
      </c>
      <c r="L2794">
        <f>IF(ISNA(MATCH(Sheet1!F2794,{"successful"},0)),"-",MAX(Sheet6!L$1:L2793)+1)</f>
        <v>1413</v>
      </c>
      <c r="M2794" t="str">
        <f>IF(ISNA(MATCH(Sheet1!F2794,{"failed","canceled"},0)),"-",MAX(Sheet6!M$1:M2793)+1)</f>
        <v>-</v>
      </c>
    </row>
    <row r="2795" spans="1:13" ht="16" x14ac:dyDescent="0.2">
      <c r="A2795" s="18" t="str">
        <f>IFERROR(INDEX(Sheet1!F:F,MATCH(ROWS($1:2794),$L:$L,0)),"")</f>
        <v/>
      </c>
      <c r="B2795" s="15" t="str">
        <f>IFERROR(INDEX(Sheet1!L:L,MATCH(ROWS($1:2794),$L:$L,0)),"")</f>
        <v/>
      </c>
      <c r="D2795" s="18" t="str">
        <f>IFERROR(INDEX(Sheet1!F:F,MATCH(ROWS($1:2794),$M:$M,0)),"")</f>
        <v/>
      </c>
      <c r="E2795" t="str">
        <f>IFERROR(INDEX(Sheet1!L:L,MATCH(ROWS($1:2794),$M:$M,0)),"")</f>
        <v/>
      </c>
      <c r="L2795">
        <f>IF(ISNA(MATCH(Sheet1!F2795,{"successful"},0)),"-",MAX(Sheet6!L$1:L2794)+1)</f>
        <v>1414</v>
      </c>
      <c r="M2795" t="str">
        <f>IF(ISNA(MATCH(Sheet1!F2795,{"failed","canceled"},0)),"-",MAX(Sheet6!M$1:M2794)+1)</f>
        <v>-</v>
      </c>
    </row>
    <row r="2796" spans="1:13" ht="16" x14ac:dyDescent="0.2">
      <c r="A2796" s="18" t="str">
        <f>IFERROR(INDEX(Sheet1!F:F,MATCH(ROWS($1:2795),$L:$L,0)),"")</f>
        <v/>
      </c>
      <c r="B2796" s="15" t="str">
        <f>IFERROR(INDEX(Sheet1!L:L,MATCH(ROWS($1:2795),$L:$L,0)),"")</f>
        <v/>
      </c>
      <c r="D2796" s="18" t="str">
        <f>IFERROR(INDEX(Sheet1!F:F,MATCH(ROWS($1:2795),$M:$M,0)),"")</f>
        <v/>
      </c>
      <c r="E2796" t="str">
        <f>IFERROR(INDEX(Sheet1!L:L,MATCH(ROWS($1:2795),$M:$M,0)),"")</f>
        <v/>
      </c>
      <c r="L2796">
        <f>IF(ISNA(MATCH(Sheet1!F2796,{"successful"},0)),"-",MAX(Sheet6!L$1:L2795)+1)</f>
        <v>1415</v>
      </c>
      <c r="M2796" t="str">
        <f>IF(ISNA(MATCH(Sheet1!F2796,{"failed","canceled"},0)),"-",MAX(Sheet6!M$1:M2795)+1)</f>
        <v>-</v>
      </c>
    </row>
    <row r="2797" spans="1:13" ht="16" x14ac:dyDescent="0.2">
      <c r="A2797" s="18" t="str">
        <f>IFERROR(INDEX(Sheet1!F:F,MATCH(ROWS($1:2796),$L:$L,0)),"")</f>
        <v/>
      </c>
      <c r="B2797" s="15" t="str">
        <f>IFERROR(INDEX(Sheet1!L:L,MATCH(ROWS($1:2796),$L:$L,0)),"")</f>
        <v/>
      </c>
      <c r="D2797" s="18" t="str">
        <f>IFERROR(INDEX(Sheet1!F:F,MATCH(ROWS($1:2796),$M:$M,0)),"")</f>
        <v/>
      </c>
      <c r="E2797" t="str">
        <f>IFERROR(INDEX(Sheet1!L:L,MATCH(ROWS($1:2796),$M:$M,0)),"")</f>
        <v/>
      </c>
      <c r="L2797">
        <f>IF(ISNA(MATCH(Sheet1!F2797,{"successful"},0)),"-",MAX(Sheet6!L$1:L2796)+1)</f>
        <v>1416</v>
      </c>
      <c r="M2797" t="str">
        <f>IF(ISNA(MATCH(Sheet1!F2797,{"failed","canceled"},0)),"-",MAX(Sheet6!M$1:M2796)+1)</f>
        <v>-</v>
      </c>
    </row>
    <row r="2798" spans="1:13" ht="16" x14ac:dyDescent="0.2">
      <c r="A2798" s="18" t="str">
        <f>IFERROR(INDEX(Sheet1!F:F,MATCH(ROWS($1:2797),$L:$L,0)),"")</f>
        <v/>
      </c>
      <c r="B2798" s="15" t="str">
        <f>IFERROR(INDEX(Sheet1!L:L,MATCH(ROWS($1:2797),$L:$L,0)),"")</f>
        <v/>
      </c>
      <c r="D2798" s="18" t="str">
        <f>IFERROR(INDEX(Sheet1!F:F,MATCH(ROWS($1:2797),$M:$M,0)),"")</f>
        <v/>
      </c>
      <c r="E2798" t="str">
        <f>IFERROR(INDEX(Sheet1!L:L,MATCH(ROWS($1:2797),$M:$M,0)),"")</f>
        <v/>
      </c>
      <c r="L2798">
        <f>IF(ISNA(MATCH(Sheet1!F2798,{"successful"},0)),"-",MAX(Sheet6!L$1:L2797)+1)</f>
        <v>1417</v>
      </c>
      <c r="M2798" t="str">
        <f>IF(ISNA(MATCH(Sheet1!F2798,{"failed","canceled"},0)),"-",MAX(Sheet6!M$1:M2797)+1)</f>
        <v>-</v>
      </c>
    </row>
    <row r="2799" spans="1:13" ht="16" x14ac:dyDescent="0.2">
      <c r="A2799" s="18" t="str">
        <f>IFERROR(INDEX(Sheet1!F:F,MATCH(ROWS($1:2798),$L:$L,0)),"")</f>
        <v/>
      </c>
      <c r="B2799" s="15" t="str">
        <f>IFERROR(INDEX(Sheet1!L:L,MATCH(ROWS($1:2798),$L:$L,0)),"")</f>
        <v/>
      </c>
      <c r="D2799" s="18" t="str">
        <f>IFERROR(INDEX(Sheet1!F:F,MATCH(ROWS($1:2798),$M:$M,0)),"")</f>
        <v/>
      </c>
      <c r="E2799" t="str">
        <f>IFERROR(INDEX(Sheet1!L:L,MATCH(ROWS($1:2798),$M:$M,0)),"")</f>
        <v/>
      </c>
      <c r="L2799">
        <f>IF(ISNA(MATCH(Sheet1!F2799,{"successful"},0)),"-",MAX(Sheet6!L$1:L2798)+1)</f>
        <v>1418</v>
      </c>
      <c r="M2799" t="str">
        <f>IF(ISNA(MATCH(Sheet1!F2799,{"failed","canceled"},0)),"-",MAX(Sheet6!M$1:M2798)+1)</f>
        <v>-</v>
      </c>
    </row>
    <row r="2800" spans="1:13" ht="16" x14ac:dyDescent="0.2">
      <c r="A2800" s="18" t="str">
        <f>IFERROR(INDEX(Sheet1!F:F,MATCH(ROWS($1:2799),$L:$L,0)),"")</f>
        <v/>
      </c>
      <c r="B2800" s="15" t="str">
        <f>IFERROR(INDEX(Sheet1!L:L,MATCH(ROWS($1:2799),$L:$L,0)),"")</f>
        <v/>
      </c>
      <c r="D2800" s="18" t="str">
        <f>IFERROR(INDEX(Sheet1!F:F,MATCH(ROWS($1:2799),$M:$M,0)),"")</f>
        <v/>
      </c>
      <c r="E2800" t="str">
        <f>IFERROR(INDEX(Sheet1!L:L,MATCH(ROWS($1:2799),$M:$M,0)),"")</f>
        <v/>
      </c>
      <c r="L2800">
        <f>IF(ISNA(MATCH(Sheet1!F2800,{"successful"},0)),"-",MAX(Sheet6!L$1:L2799)+1)</f>
        <v>1419</v>
      </c>
      <c r="M2800" t="str">
        <f>IF(ISNA(MATCH(Sheet1!F2800,{"failed","canceled"},0)),"-",MAX(Sheet6!M$1:M2799)+1)</f>
        <v>-</v>
      </c>
    </row>
    <row r="2801" spans="1:13" ht="16" x14ac:dyDescent="0.2">
      <c r="A2801" s="18" t="str">
        <f>IFERROR(INDEX(Sheet1!F:F,MATCH(ROWS($1:2800),$L:$L,0)),"")</f>
        <v/>
      </c>
      <c r="B2801" s="15" t="str">
        <f>IFERROR(INDEX(Sheet1!L:L,MATCH(ROWS($1:2800),$L:$L,0)),"")</f>
        <v/>
      </c>
      <c r="D2801" s="18" t="str">
        <f>IFERROR(INDEX(Sheet1!F:F,MATCH(ROWS($1:2800),$M:$M,0)),"")</f>
        <v/>
      </c>
      <c r="E2801" t="str">
        <f>IFERROR(INDEX(Sheet1!L:L,MATCH(ROWS($1:2800),$M:$M,0)),"")</f>
        <v/>
      </c>
      <c r="L2801">
        <f>IF(ISNA(MATCH(Sheet1!F2801,{"successful"},0)),"-",MAX(Sheet6!L$1:L2800)+1)</f>
        <v>1420</v>
      </c>
      <c r="M2801" t="str">
        <f>IF(ISNA(MATCH(Sheet1!F2801,{"failed","canceled"},0)),"-",MAX(Sheet6!M$1:M2800)+1)</f>
        <v>-</v>
      </c>
    </row>
    <row r="2802" spans="1:13" ht="16" x14ac:dyDescent="0.2">
      <c r="A2802" s="18" t="str">
        <f>IFERROR(INDEX(Sheet1!F:F,MATCH(ROWS($1:2801),$L:$L,0)),"")</f>
        <v/>
      </c>
      <c r="B2802" s="15" t="str">
        <f>IFERROR(INDEX(Sheet1!L:L,MATCH(ROWS($1:2801),$L:$L,0)),"")</f>
        <v/>
      </c>
      <c r="D2802" s="18" t="str">
        <f>IFERROR(INDEX(Sheet1!F:F,MATCH(ROWS($1:2801),$M:$M,0)),"")</f>
        <v/>
      </c>
      <c r="E2802" t="str">
        <f>IFERROR(INDEX(Sheet1!L:L,MATCH(ROWS($1:2801),$M:$M,0)),"")</f>
        <v/>
      </c>
      <c r="L2802">
        <f>IF(ISNA(MATCH(Sheet1!F2802,{"successful"},0)),"-",MAX(Sheet6!L$1:L2801)+1)</f>
        <v>1421</v>
      </c>
      <c r="M2802" t="str">
        <f>IF(ISNA(MATCH(Sheet1!F2802,{"failed","canceled"},0)),"-",MAX(Sheet6!M$1:M2801)+1)</f>
        <v>-</v>
      </c>
    </row>
    <row r="2803" spans="1:13" ht="16" x14ac:dyDescent="0.2">
      <c r="A2803" s="18" t="str">
        <f>IFERROR(INDEX(Sheet1!F:F,MATCH(ROWS($1:2802),$L:$L,0)),"")</f>
        <v/>
      </c>
      <c r="B2803" s="15" t="str">
        <f>IFERROR(INDEX(Sheet1!L:L,MATCH(ROWS($1:2802),$L:$L,0)),"")</f>
        <v/>
      </c>
      <c r="D2803" s="18" t="str">
        <f>IFERROR(INDEX(Sheet1!F:F,MATCH(ROWS($1:2802),$M:$M,0)),"")</f>
        <v/>
      </c>
      <c r="E2803" t="str">
        <f>IFERROR(INDEX(Sheet1!L:L,MATCH(ROWS($1:2802),$M:$M,0)),"")</f>
        <v/>
      </c>
      <c r="L2803">
        <f>IF(ISNA(MATCH(Sheet1!F2803,{"successful"},0)),"-",MAX(Sheet6!L$1:L2802)+1)</f>
        <v>1422</v>
      </c>
      <c r="M2803" t="str">
        <f>IF(ISNA(MATCH(Sheet1!F2803,{"failed","canceled"},0)),"-",MAX(Sheet6!M$1:M2802)+1)</f>
        <v>-</v>
      </c>
    </row>
    <row r="2804" spans="1:13" ht="16" x14ac:dyDescent="0.2">
      <c r="A2804" s="18" t="str">
        <f>IFERROR(INDEX(Sheet1!F:F,MATCH(ROWS($1:2803),$L:$L,0)),"")</f>
        <v/>
      </c>
      <c r="B2804" s="15" t="str">
        <f>IFERROR(INDEX(Sheet1!L:L,MATCH(ROWS($1:2803),$L:$L,0)),"")</f>
        <v/>
      </c>
      <c r="D2804" s="18" t="str">
        <f>IFERROR(INDEX(Sheet1!F:F,MATCH(ROWS($1:2803),$M:$M,0)),"")</f>
        <v/>
      </c>
      <c r="E2804" t="str">
        <f>IFERROR(INDEX(Sheet1!L:L,MATCH(ROWS($1:2803),$M:$M,0)),"")</f>
        <v/>
      </c>
      <c r="L2804">
        <f>IF(ISNA(MATCH(Sheet1!F2804,{"successful"},0)),"-",MAX(Sheet6!L$1:L2803)+1)</f>
        <v>1423</v>
      </c>
      <c r="M2804" t="str">
        <f>IF(ISNA(MATCH(Sheet1!F2804,{"failed","canceled"},0)),"-",MAX(Sheet6!M$1:M2803)+1)</f>
        <v>-</v>
      </c>
    </row>
    <row r="2805" spans="1:13" ht="16" x14ac:dyDescent="0.2">
      <c r="A2805" s="18" t="str">
        <f>IFERROR(INDEX(Sheet1!F:F,MATCH(ROWS($1:2804),$L:$L,0)),"")</f>
        <v/>
      </c>
      <c r="B2805" s="15" t="str">
        <f>IFERROR(INDEX(Sheet1!L:L,MATCH(ROWS($1:2804),$L:$L,0)),"")</f>
        <v/>
      </c>
      <c r="D2805" s="18" t="str">
        <f>IFERROR(INDEX(Sheet1!F:F,MATCH(ROWS($1:2804),$M:$M,0)),"")</f>
        <v/>
      </c>
      <c r="E2805" t="str">
        <f>IFERROR(INDEX(Sheet1!L:L,MATCH(ROWS($1:2804),$M:$M,0)),"")</f>
        <v/>
      </c>
      <c r="L2805">
        <f>IF(ISNA(MATCH(Sheet1!F2805,{"successful"},0)),"-",MAX(Sheet6!L$1:L2804)+1)</f>
        <v>1424</v>
      </c>
      <c r="M2805" t="str">
        <f>IF(ISNA(MATCH(Sheet1!F2805,{"failed","canceled"},0)),"-",MAX(Sheet6!M$1:M2804)+1)</f>
        <v>-</v>
      </c>
    </row>
    <row r="2806" spans="1:13" ht="16" x14ac:dyDescent="0.2">
      <c r="A2806" s="18" t="str">
        <f>IFERROR(INDEX(Sheet1!F:F,MATCH(ROWS($1:2805),$L:$L,0)),"")</f>
        <v/>
      </c>
      <c r="B2806" s="15" t="str">
        <f>IFERROR(INDEX(Sheet1!L:L,MATCH(ROWS($1:2805),$L:$L,0)),"")</f>
        <v/>
      </c>
      <c r="D2806" s="18" t="str">
        <f>IFERROR(INDEX(Sheet1!F:F,MATCH(ROWS($1:2805),$M:$M,0)),"")</f>
        <v/>
      </c>
      <c r="E2806" t="str">
        <f>IFERROR(INDEX(Sheet1!L:L,MATCH(ROWS($1:2805),$M:$M,0)),"")</f>
        <v/>
      </c>
      <c r="L2806">
        <f>IF(ISNA(MATCH(Sheet1!F2806,{"successful"},0)),"-",MAX(Sheet6!L$1:L2805)+1)</f>
        <v>1425</v>
      </c>
      <c r="M2806" t="str">
        <f>IF(ISNA(MATCH(Sheet1!F2806,{"failed","canceled"},0)),"-",MAX(Sheet6!M$1:M2805)+1)</f>
        <v>-</v>
      </c>
    </row>
    <row r="2807" spans="1:13" ht="16" x14ac:dyDescent="0.2">
      <c r="A2807" s="18" t="str">
        <f>IFERROR(INDEX(Sheet1!F:F,MATCH(ROWS($1:2806),$L:$L,0)),"")</f>
        <v/>
      </c>
      <c r="B2807" s="15" t="str">
        <f>IFERROR(INDEX(Sheet1!L:L,MATCH(ROWS($1:2806),$L:$L,0)),"")</f>
        <v/>
      </c>
      <c r="D2807" s="18" t="str">
        <f>IFERROR(INDEX(Sheet1!F:F,MATCH(ROWS($1:2806),$M:$M,0)),"")</f>
        <v/>
      </c>
      <c r="E2807" t="str">
        <f>IFERROR(INDEX(Sheet1!L:L,MATCH(ROWS($1:2806),$M:$M,0)),"")</f>
        <v/>
      </c>
      <c r="L2807">
        <f>IF(ISNA(MATCH(Sheet1!F2807,{"successful"},0)),"-",MAX(Sheet6!L$1:L2806)+1)</f>
        <v>1426</v>
      </c>
      <c r="M2807" t="str">
        <f>IF(ISNA(MATCH(Sheet1!F2807,{"failed","canceled"},0)),"-",MAX(Sheet6!M$1:M2806)+1)</f>
        <v>-</v>
      </c>
    </row>
    <row r="2808" spans="1:13" ht="16" x14ac:dyDescent="0.2">
      <c r="A2808" s="18" t="str">
        <f>IFERROR(INDEX(Sheet1!F:F,MATCH(ROWS($1:2807),$L:$L,0)),"")</f>
        <v/>
      </c>
      <c r="B2808" s="15" t="str">
        <f>IFERROR(INDEX(Sheet1!L:L,MATCH(ROWS($1:2807),$L:$L,0)),"")</f>
        <v/>
      </c>
      <c r="D2808" s="18" t="str">
        <f>IFERROR(INDEX(Sheet1!F:F,MATCH(ROWS($1:2807),$M:$M,0)),"")</f>
        <v/>
      </c>
      <c r="E2808" t="str">
        <f>IFERROR(INDEX(Sheet1!L:L,MATCH(ROWS($1:2807),$M:$M,0)),"")</f>
        <v/>
      </c>
      <c r="L2808">
        <f>IF(ISNA(MATCH(Sheet1!F2808,{"successful"},0)),"-",MAX(Sheet6!L$1:L2807)+1)</f>
        <v>1427</v>
      </c>
      <c r="M2808" t="str">
        <f>IF(ISNA(MATCH(Sheet1!F2808,{"failed","canceled"},0)),"-",MAX(Sheet6!M$1:M2807)+1)</f>
        <v>-</v>
      </c>
    </row>
    <row r="2809" spans="1:13" ht="16" x14ac:dyDescent="0.2">
      <c r="A2809" s="18" t="str">
        <f>IFERROR(INDEX(Sheet1!F:F,MATCH(ROWS($1:2808),$L:$L,0)),"")</f>
        <v/>
      </c>
      <c r="B2809" s="15" t="str">
        <f>IFERROR(INDEX(Sheet1!L:L,MATCH(ROWS($1:2808),$L:$L,0)),"")</f>
        <v/>
      </c>
      <c r="D2809" s="18" t="str">
        <f>IFERROR(INDEX(Sheet1!F:F,MATCH(ROWS($1:2808),$M:$M,0)),"")</f>
        <v/>
      </c>
      <c r="E2809" t="str">
        <f>IFERROR(INDEX(Sheet1!L:L,MATCH(ROWS($1:2808),$M:$M,0)),"")</f>
        <v/>
      </c>
      <c r="L2809">
        <f>IF(ISNA(MATCH(Sheet1!F2809,{"successful"},0)),"-",MAX(Sheet6!L$1:L2808)+1)</f>
        <v>1428</v>
      </c>
      <c r="M2809" t="str">
        <f>IF(ISNA(MATCH(Sheet1!F2809,{"failed","canceled"},0)),"-",MAX(Sheet6!M$1:M2808)+1)</f>
        <v>-</v>
      </c>
    </row>
    <row r="2810" spans="1:13" ht="16" x14ac:dyDescent="0.2">
      <c r="A2810" s="18" t="str">
        <f>IFERROR(INDEX(Sheet1!F:F,MATCH(ROWS($1:2809),$L:$L,0)),"")</f>
        <v/>
      </c>
      <c r="B2810" s="15" t="str">
        <f>IFERROR(INDEX(Sheet1!L:L,MATCH(ROWS($1:2809),$L:$L,0)),"")</f>
        <v/>
      </c>
      <c r="D2810" s="18" t="str">
        <f>IFERROR(INDEX(Sheet1!F:F,MATCH(ROWS($1:2809),$M:$M,0)),"")</f>
        <v/>
      </c>
      <c r="E2810" t="str">
        <f>IFERROR(INDEX(Sheet1!L:L,MATCH(ROWS($1:2809),$M:$M,0)),"")</f>
        <v/>
      </c>
      <c r="L2810">
        <f>IF(ISNA(MATCH(Sheet1!F2810,{"successful"},0)),"-",MAX(Sheet6!L$1:L2809)+1)</f>
        <v>1429</v>
      </c>
      <c r="M2810" t="str">
        <f>IF(ISNA(MATCH(Sheet1!F2810,{"failed","canceled"},0)),"-",MAX(Sheet6!M$1:M2809)+1)</f>
        <v>-</v>
      </c>
    </row>
    <row r="2811" spans="1:13" ht="16" x14ac:dyDescent="0.2">
      <c r="A2811" s="18" t="str">
        <f>IFERROR(INDEX(Sheet1!F:F,MATCH(ROWS($1:2810),$L:$L,0)),"")</f>
        <v/>
      </c>
      <c r="B2811" s="15" t="str">
        <f>IFERROR(INDEX(Sheet1!L:L,MATCH(ROWS($1:2810),$L:$L,0)),"")</f>
        <v/>
      </c>
      <c r="D2811" s="18" t="str">
        <f>IFERROR(INDEX(Sheet1!F:F,MATCH(ROWS($1:2810),$M:$M,0)),"")</f>
        <v/>
      </c>
      <c r="E2811" t="str">
        <f>IFERROR(INDEX(Sheet1!L:L,MATCH(ROWS($1:2810),$M:$M,0)),"")</f>
        <v/>
      </c>
      <c r="L2811">
        <f>IF(ISNA(MATCH(Sheet1!F2811,{"successful"},0)),"-",MAX(Sheet6!L$1:L2810)+1)</f>
        <v>1430</v>
      </c>
      <c r="M2811" t="str">
        <f>IF(ISNA(MATCH(Sheet1!F2811,{"failed","canceled"},0)),"-",MAX(Sheet6!M$1:M2810)+1)</f>
        <v>-</v>
      </c>
    </row>
    <row r="2812" spans="1:13" ht="16" x14ac:dyDescent="0.2">
      <c r="A2812" s="18" t="str">
        <f>IFERROR(INDEX(Sheet1!F:F,MATCH(ROWS($1:2811),$L:$L,0)),"")</f>
        <v/>
      </c>
      <c r="B2812" s="15" t="str">
        <f>IFERROR(INDEX(Sheet1!L:L,MATCH(ROWS($1:2811),$L:$L,0)),"")</f>
        <v/>
      </c>
      <c r="D2812" s="18" t="str">
        <f>IFERROR(INDEX(Sheet1!F:F,MATCH(ROWS($1:2811),$M:$M,0)),"")</f>
        <v/>
      </c>
      <c r="E2812" t="str">
        <f>IFERROR(INDEX(Sheet1!L:L,MATCH(ROWS($1:2811),$M:$M,0)),"")</f>
        <v/>
      </c>
      <c r="L2812">
        <f>IF(ISNA(MATCH(Sheet1!F2812,{"successful"},0)),"-",MAX(Sheet6!L$1:L2811)+1)</f>
        <v>1431</v>
      </c>
      <c r="M2812" t="str">
        <f>IF(ISNA(MATCH(Sheet1!F2812,{"failed","canceled"},0)),"-",MAX(Sheet6!M$1:M2811)+1)</f>
        <v>-</v>
      </c>
    </row>
    <row r="2813" spans="1:13" ht="16" x14ac:dyDescent="0.2">
      <c r="A2813" s="18" t="str">
        <f>IFERROR(INDEX(Sheet1!F:F,MATCH(ROWS($1:2812),$L:$L,0)),"")</f>
        <v/>
      </c>
      <c r="B2813" s="15" t="str">
        <f>IFERROR(INDEX(Sheet1!L:L,MATCH(ROWS($1:2812),$L:$L,0)),"")</f>
        <v/>
      </c>
      <c r="D2813" s="18" t="str">
        <f>IFERROR(INDEX(Sheet1!F:F,MATCH(ROWS($1:2812),$M:$M,0)),"")</f>
        <v/>
      </c>
      <c r="E2813" t="str">
        <f>IFERROR(INDEX(Sheet1!L:L,MATCH(ROWS($1:2812),$M:$M,0)),"")</f>
        <v/>
      </c>
      <c r="L2813">
        <f>IF(ISNA(MATCH(Sheet1!F2813,{"successful"},0)),"-",MAX(Sheet6!L$1:L2812)+1)</f>
        <v>1432</v>
      </c>
      <c r="M2813" t="str">
        <f>IF(ISNA(MATCH(Sheet1!F2813,{"failed","canceled"},0)),"-",MAX(Sheet6!M$1:M2812)+1)</f>
        <v>-</v>
      </c>
    </row>
    <row r="2814" spans="1:13" ht="16" x14ac:dyDescent="0.2">
      <c r="A2814" s="18" t="str">
        <f>IFERROR(INDEX(Sheet1!F:F,MATCH(ROWS($1:2813),$L:$L,0)),"")</f>
        <v/>
      </c>
      <c r="B2814" s="15" t="str">
        <f>IFERROR(INDEX(Sheet1!L:L,MATCH(ROWS($1:2813),$L:$L,0)),"")</f>
        <v/>
      </c>
      <c r="D2814" s="18" t="str">
        <f>IFERROR(INDEX(Sheet1!F:F,MATCH(ROWS($1:2813),$M:$M,0)),"")</f>
        <v/>
      </c>
      <c r="E2814" t="str">
        <f>IFERROR(INDEX(Sheet1!L:L,MATCH(ROWS($1:2813),$M:$M,0)),"")</f>
        <v/>
      </c>
      <c r="L2814">
        <f>IF(ISNA(MATCH(Sheet1!F2814,{"successful"},0)),"-",MAX(Sheet6!L$1:L2813)+1)</f>
        <v>1433</v>
      </c>
      <c r="M2814" t="str">
        <f>IF(ISNA(MATCH(Sheet1!F2814,{"failed","canceled"},0)),"-",MAX(Sheet6!M$1:M2813)+1)</f>
        <v>-</v>
      </c>
    </row>
    <row r="2815" spans="1:13" ht="16" x14ac:dyDescent="0.2">
      <c r="A2815" s="18" t="str">
        <f>IFERROR(INDEX(Sheet1!F:F,MATCH(ROWS($1:2814),$L:$L,0)),"")</f>
        <v/>
      </c>
      <c r="B2815" s="15" t="str">
        <f>IFERROR(INDEX(Sheet1!L:L,MATCH(ROWS($1:2814),$L:$L,0)),"")</f>
        <v/>
      </c>
      <c r="D2815" s="18" t="str">
        <f>IFERROR(INDEX(Sheet1!F:F,MATCH(ROWS($1:2814),$M:$M,0)),"")</f>
        <v/>
      </c>
      <c r="E2815" t="str">
        <f>IFERROR(INDEX(Sheet1!L:L,MATCH(ROWS($1:2814),$M:$M,0)),"")</f>
        <v/>
      </c>
      <c r="L2815">
        <f>IF(ISNA(MATCH(Sheet1!F2815,{"successful"},0)),"-",MAX(Sheet6!L$1:L2814)+1)</f>
        <v>1434</v>
      </c>
      <c r="M2815" t="str">
        <f>IF(ISNA(MATCH(Sheet1!F2815,{"failed","canceled"},0)),"-",MAX(Sheet6!M$1:M2814)+1)</f>
        <v>-</v>
      </c>
    </row>
    <row r="2816" spans="1:13" ht="16" x14ac:dyDescent="0.2">
      <c r="A2816" s="18" t="str">
        <f>IFERROR(INDEX(Sheet1!F:F,MATCH(ROWS($1:2815),$L:$L,0)),"")</f>
        <v/>
      </c>
      <c r="B2816" s="15" t="str">
        <f>IFERROR(INDEX(Sheet1!L:L,MATCH(ROWS($1:2815),$L:$L,0)),"")</f>
        <v/>
      </c>
      <c r="D2816" s="18" t="str">
        <f>IFERROR(INDEX(Sheet1!F:F,MATCH(ROWS($1:2815),$M:$M,0)),"")</f>
        <v/>
      </c>
      <c r="E2816" t="str">
        <f>IFERROR(INDEX(Sheet1!L:L,MATCH(ROWS($1:2815),$M:$M,0)),"")</f>
        <v/>
      </c>
      <c r="L2816">
        <f>IF(ISNA(MATCH(Sheet1!F2816,{"successful"},0)),"-",MAX(Sheet6!L$1:L2815)+1)</f>
        <v>1435</v>
      </c>
      <c r="M2816" t="str">
        <f>IF(ISNA(MATCH(Sheet1!F2816,{"failed","canceled"},0)),"-",MAX(Sheet6!M$1:M2815)+1)</f>
        <v>-</v>
      </c>
    </row>
    <row r="2817" spans="1:13" ht="16" x14ac:dyDescent="0.2">
      <c r="A2817" s="18" t="str">
        <f>IFERROR(INDEX(Sheet1!F:F,MATCH(ROWS($1:2816),$L:$L,0)),"")</f>
        <v/>
      </c>
      <c r="B2817" s="15" t="str">
        <f>IFERROR(INDEX(Sheet1!L:L,MATCH(ROWS($1:2816),$L:$L,0)),"")</f>
        <v/>
      </c>
      <c r="D2817" s="18" t="str">
        <f>IFERROR(INDEX(Sheet1!F:F,MATCH(ROWS($1:2816),$M:$M,0)),"")</f>
        <v/>
      </c>
      <c r="E2817" t="str">
        <f>IFERROR(INDEX(Sheet1!L:L,MATCH(ROWS($1:2816),$M:$M,0)),"")</f>
        <v/>
      </c>
      <c r="L2817">
        <f>IF(ISNA(MATCH(Sheet1!F2817,{"successful"},0)),"-",MAX(Sheet6!L$1:L2816)+1)</f>
        <v>1436</v>
      </c>
      <c r="M2817" t="str">
        <f>IF(ISNA(MATCH(Sheet1!F2817,{"failed","canceled"},0)),"-",MAX(Sheet6!M$1:M2816)+1)</f>
        <v>-</v>
      </c>
    </row>
    <row r="2818" spans="1:13" ht="16" x14ac:dyDescent="0.2">
      <c r="A2818" s="18" t="str">
        <f>IFERROR(INDEX(Sheet1!F:F,MATCH(ROWS($1:2817),$L:$L,0)),"")</f>
        <v/>
      </c>
      <c r="B2818" s="15" t="str">
        <f>IFERROR(INDEX(Sheet1!L:L,MATCH(ROWS($1:2817),$L:$L,0)),"")</f>
        <v/>
      </c>
      <c r="D2818" s="18" t="str">
        <f>IFERROR(INDEX(Sheet1!F:F,MATCH(ROWS($1:2817),$M:$M,0)),"")</f>
        <v/>
      </c>
      <c r="E2818" t="str">
        <f>IFERROR(INDEX(Sheet1!L:L,MATCH(ROWS($1:2817),$M:$M,0)),"")</f>
        <v/>
      </c>
      <c r="L2818">
        <f>IF(ISNA(MATCH(Sheet1!F2818,{"successful"},0)),"-",MAX(Sheet6!L$1:L2817)+1)</f>
        <v>1437</v>
      </c>
      <c r="M2818" t="str">
        <f>IF(ISNA(MATCH(Sheet1!F2818,{"failed","canceled"},0)),"-",MAX(Sheet6!M$1:M2817)+1)</f>
        <v>-</v>
      </c>
    </row>
    <row r="2819" spans="1:13" ht="16" x14ac:dyDescent="0.2">
      <c r="A2819" s="18" t="str">
        <f>IFERROR(INDEX(Sheet1!F:F,MATCH(ROWS($1:2818),$L:$L,0)),"")</f>
        <v/>
      </c>
      <c r="B2819" s="15" t="str">
        <f>IFERROR(INDEX(Sheet1!L:L,MATCH(ROWS($1:2818),$L:$L,0)),"")</f>
        <v/>
      </c>
      <c r="D2819" s="18" t="str">
        <f>IFERROR(INDEX(Sheet1!F:F,MATCH(ROWS($1:2818),$M:$M,0)),"")</f>
        <v/>
      </c>
      <c r="E2819" t="str">
        <f>IFERROR(INDEX(Sheet1!L:L,MATCH(ROWS($1:2818),$M:$M,0)),"")</f>
        <v/>
      </c>
      <c r="L2819">
        <f>IF(ISNA(MATCH(Sheet1!F2819,{"successful"},0)),"-",MAX(Sheet6!L$1:L2818)+1)</f>
        <v>1438</v>
      </c>
      <c r="M2819" t="str">
        <f>IF(ISNA(MATCH(Sheet1!F2819,{"failed","canceled"},0)),"-",MAX(Sheet6!M$1:M2818)+1)</f>
        <v>-</v>
      </c>
    </row>
    <row r="2820" spans="1:13" ht="16" x14ac:dyDescent="0.2">
      <c r="A2820" s="18" t="str">
        <f>IFERROR(INDEX(Sheet1!F:F,MATCH(ROWS($1:2819),$L:$L,0)),"")</f>
        <v/>
      </c>
      <c r="B2820" s="15" t="str">
        <f>IFERROR(INDEX(Sheet1!L:L,MATCH(ROWS($1:2819),$L:$L,0)),"")</f>
        <v/>
      </c>
      <c r="D2820" s="18" t="str">
        <f>IFERROR(INDEX(Sheet1!F:F,MATCH(ROWS($1:2819),$M:$M,0)),"")</f>
        <v/>
      </c>
      <c r="E2820" t="str">
        <f>IFERROR(INDEX(Sheet1!L:L,MATCH(ROWS($1:2819),$M:$M,0)),"")</f>
        <v/>
      </c>
      <c r="L2820">
        <f>IF(ISNA(MATCH(Sheet1!F2820,{"successful"},0)),"-",MAX(Sheet6!L$1:L2819)+1)</f>
        <v>1439</v>
      </c>
      <c r="M2820" t="str">
        <f>IF(ISNA(MATCH(Sheet1!F2820,{"failed","canceled"},0)),"-",MAX(Sheet6!M$1:M2819)+1)</f>
        <v>-</v>
      </c>
    </row>
    <row r="2821" spans="1:13" ht="16" x14ac:dyDescent="0.2">
      <c r="A2821" s="18" t="str">
        <f>IFERROR(INDEX(Sheet1!F:F,MATCH(ROWS($1:2820),$L:$L,0)),"")</f>
        <v/>
      </c>
      <c r="B2821" s="15" t="str">
        <f>IFERROR(INDEX(Sheet1!L:L,MATCH(ROWS($1:2820),$L:$L,0)),"")</f>
        <v/>
      </c>
      <c r="D2821" s="18" t="str">
        <f>IFERROR(INDEX(Sheet1!F:F,MATCH(ROWS($1:2820),$M:$M,0)),"")</f>
        <v/>
      </c>
      <c r="E2821" t="str">
        <f>IFERROR(INDEX(Sheet1!L:L,MATCH(ROWS($1:2820),$M:$M,0)),"")</f>
        <v/>
      </c>
      <c r="L2821">
        <f>IF(ISNA(MATCH(Sheet1!F2821,{"successful"},0)),"-",MAX(Sheet6!L$1:L2820)+1)</f>
        <v>1440</v>
      </c>
      <c r="M2821" t="str">
        <f>IF(ISNA(MATCH(Sheet1!F2821,{"failed","canceled"},0)),"-",MAX(Sheet6!M$1:M2820)+1)</f>
        <v>-</v>
      </c>
    </row>
    <row r="2822" spans="1:13" ht="16" x14ac:dyDescent="0.2">
      <c r="A2822" s="18" t="str">
        <f>IFERROR(INDEX(Sheet1!F:F,MATCH(ROWS($1:2821),$L:$L,0)),"")</f>
        <v/>
      </c>
      <c r="B2822" s="15" t="str">
        <f>IFERROR(INDEX(Sheet1!L:L,MATCH(ROWS($1:2821),$L:$L,0)),"")</f>
        <v/>
      </c>
      <c r="D2822" s="18" t="str">
        <f>IFERROR(INDEX(Sheet1!F:F,MATCH(ROWS($1:2821),$M:$M,0)),"")</f>
        <v/>
      </c>
      <c r="E2822" t="str">
        <f>IFERROR(INDEX(Sheet1!L:L,MATCH(ROWS($1:2821),$M:$M,0)),"")</f>
        <v/>
      </c>
      <c r="L2822">
        <f>IF(ISNA(MATCH(Sheet1!F2822,{"successful"},0)),"-",MAX(Sheet6!L$1:L2821)+1)</f>
        <v>1441</v>
      </c>
      <c r="M2822" t="str">
        <f>IF(ISNA(MATCH(Sheet1!F2822,{"failed","canceled"},0)),"-",MAX(Sheet6!M$1:M2821)+1)</f>
        <v>-</v>
      </c>
    </row>
    <row r="2823" spans="1:13" ht="16" x14ac:dyDescent="0.2">
      <c r="A2823" s="18" t="str">
        <f>IFERROR(INDEX(Sheet1!F:F,MATCH(ROWS($1:2822),$L:$L,0)),"")</f>
        <v/>
      </c>
      <c r="B2823" s="15" t="str">
        <f>IFERROR(INDEX(Sheet1!L:L,MATCH(ROWS($1:2822),$L:$L,0)),"")</f>
        <v/>
      </c>
      <c r="D2823" s="18" t="str">
        <f>IFERROR(INDEX(Sheet1!F:F,MATCH(ROWS($1:2822),$M:$M,0)),"")</f>
        <v/>
      </c>
      <c r="E2823" t="str">
        <f>IFERROR(INDEX(Sheet1!L:L,MATCH(ROWS($1:2822),$M:$M,0)),"")</f>
        <v/>
      </c>
      <c r="L2823">
        <f>IF(ISNA(MATCH(Sheet1!F2823,{"successful"},0)),"-",MAX(Sheet6!L$1:L2822)+1)</f>
        <v>1442</v>
      </c>
      <c r="M2823" t="str">
        <f>IF(ISNA(MATCH(Sheet1!F2823,{"failed","canceled"},0)),"-",MAX(Sheet6!M$1:M2822)+1)</f>
        <v>-</v>
      </c>
    </row>
    <row r="2824" spans="1:13" ht="16" x14ac:dyDescent="0.2">
      <c r="A2824" s="18" t="str">
        <f>IFERROR(INDEX(Sheet1!F:F,MATCH(ROWS($1:2823),$L:$L,0)),"")</f>
        <v/>
      </c>
      <c r="B2824" s="15" t="str">
        <f>IFERROR(INDEX(Sheet1!L:L,MATCH(ROWS($1:2823),$L:$L,0)),"")</f>
        <v/>
      </c>
      <c r="D2824" s="18" t="str">
        <f>IFERROR(INDEX(Sheet1!F:F,MATCH(ROWS($1:2823),$M:$M,0)),"")</f>
        <v/>
      </c>
      <c r="E2824" t="str">
        <f>IFERROR(INDEX(Sheet1!L:L,MATCH(ROWS($1:2823),$M:$M,0)),"")</f>
        <v/>
      </c>
      <c r="L2824">
        <f>IF(ISNA(MATCH(Sheet1!F2824,{"successful"},0)),"-",MAX(Sheet6!L$1:L2823)+1)</f>
        <v>1443</v>
      </c>
      <c r="M2824" t="str">
        <f>IF(ISNA(MATCH(Sheet1!F2824,{"failed","canceled"},0)),"-",MAX(Sheet6!M$1:M2823)+1)</f>
        <v>-</v>
      </c>
    </row>
    <row r="2825" spans="1:13" ht="16" x14ac:dyDescent="0.2">
      <c r="A2825" s="18" t="str">
        <f>IFERROR(INDEX(Sheet1!F:F,MATCH(ROWS($1:2824),$L:$L,0)),"")</f>
        <v/>
      </c>
      <c r="B2825" s="15" t="str">
        <f>IFERROR(INDEX(Sheet1!L:L,MATCH(ROWS($1:2824),$L:$L,0)),"")</f>
        <v/>
      </c>
      <c r="D2825" s="18" t="str">
        <f>IFERROR(INDEX(Sheet1!F:F,MATCH(ROWS($1:2824),$M:$M,0)),"")</f>
        <v/>
      </c>
      <c r="E2825" t="str">
        <f>IFERROR(INDEX(Sheet1!L:L,MATCH(ROWS($1:2824),$M:$M,0)),"")</f>
        <v/>
      </c>
      <c r="L2825">
        <f>IF(ISNA(MATCH(Sheet1!F2825,{"successful"},0)),"-",MAX(Sheet6!L$1:L2824)+1)</f>
        <v>1444</v>
      </c>
      <c r="M2825" t="str">
        <f>IF(ISNA(MATCH(Sheet1!F2825,{"failed","canceled"},0)),"-",MAX(Sheet6!M$1:M2824)+1)</f>
        <v>-</v>
      </c>
    </row>
    <row r="2826" spans="1:13" ht="16" x14ac:dyDescent="0.2">
      <c r="A2826" s="18" t="str">
        <f>IFERROR(INDEX(Sheet1!F:F,MATCH(ROWS($1:2825),$L:$L,0)),"")</f>
        <v/>
      </c>
      <c r="B2826" s="15" t="str">
        <f>IFERROR(INDEX(Sheet1!L:L,MATCH(ROWS($1:2825),$L:$L,0)),"")</f>
        <v/>
      </c>
      <c r="D2826" s="18" t="str">
        <f>IFERROR(INDEX(Sheet1!F:F,MATCH(ROWS($1:2825),$M:$M,0)),"")</f>
        <v/>
      </c>
      <c r="E2826" t="str">
        <f>IFERROR(INDEX(Sheet1!L:L,MATCH(ROWS($1:2825),$M:$M,0)),"")</f>
        <v/>
      </c>
      <c r="L2826">
        <f>IF(ISNA(MATCH(Sheet1!F2826,{"successful"},0)),"-",MAX(Sheet6!L$1:L2825)+1)</f>
        <v>1445</v>
      </c>
      <c r="M2826" t="str">
        <f>IF(ISNA(MATCH(Sheet1!F2826,{"failed","canceled"},0)),"-",MAX(Sheet6!M$1:M2825)+1)</f>
        <v>-</v>
      </c>
    </row>
    <row r="2827" spans="1:13" ht="16" x14ac:dyDescent="0.2">
      <c r="A2827" s="18" t="str">
        <f>IFERROR(INDEX(Sheet1!F:F,MATCH(ROWS($1:2826),$L:$L,0)),"")</f>
        <v/>
      </c>
      <c r="B2827" s="15" t="str">
        <f>IFERROR(INDEX(Sheet1!L:L,MATCH(ROWS($1:2826),$L:$L,0)),"")</f>
        <v/>
      </c>
      <c r="D2827" s="18" t="str">
        <f>IFERROR(INDEX(Sheet1!F:F,MATCH(ROWS($1:2826),$M:$M,0)),"")</f>
        <v/>
      </c>
      <c r="E2827" t="str">
        <f>IFERROR(INDEX(Sheet1!L:L,MATCH(ROWS($1:2826),$M:$M,0)),"")</f>
        <v/>
      </c>
      <c r="L2827">
        <f>IF(ISNA(MATCH(Sheet1!F2827,{"successful"},0)),"-",MAX(Sheet6!L$1:L2826)+1)</f>
        <v>1446</v>
      </c>
      <c r="M2827" t="str">
        <f>IF(ISNA(MATCH(Sheet1!F2827,{"failed","canceled"},0)),"-",MAX(Sheet6!M$1:M2826)+1)</f>
        <v>-</v>
      </c>
    </row>
    <row r="2828" spans="1:13" ht="16" x14ac:dyDescent="0.2">
      <c r="A2828" s="18" t="str">
        <f>IFERROR(INDEX(Sheet1!F:F,MATCH(ROWS($1:2827),$L:$L,0)),"")</f>
        <v/>
      </c>
      <c r="B2828" s="15" t="str">
        <f>IFERROR(INDEX(Sheet1!L:L,MATCH(ROWS($1:2827),$L:$L,0)),"")</f>
        <v/>
      </c>
      <c r="D2828" s="18" t="str">
        <f>IFERROR(INDEX(Sheet1!F:F,MATCH(ROWS($1:2827),$M:$M,0)),"")</f>
        <v/>
      </c>
      <c r="E2828" t="str">
        <f>IFERROR(INDEX(Sheet1!L:L,MATCH(ROWS($1:2827),$M:$M,0)),"")</f>
        <v/>
      </c>
      <c r="L2828">
        <f>IF(ISNA(MATCH(Sheet1!F2828,{"successful"},0)),"-",MAX(Sheet6!L$1:L2827)+1)</f>
        <v>1447</v>
      </c>
      <c r="M2828" t="str">
        <f>IF(ISNA(MATCH(Sheet1!F2828,{"failed","canceled"},0)),"-",MAX(Sheet6!M$1:M2827)+1)</f>
        <v>-</v>
      </c>
    </row>
    <row r="2829" spans="1:13" ht="16" x14ac:dyDescent="0.2">
      <c r="A2829" s="18" t="str">
        <f>IFERROR(INDEX(Sheet1!F:F,MATCH(ROWS($1:2828),$L:$L,0)),"")</f>
        <v/>
      </c>
      <c r="B2829" s="15" t="str">
        <f>IFERROR(INDEX(Sheet1!L:L,MATCH(ROWS($1:2828),$L:$L,0)),"")</f>
        <v/>
      </c>
      <c r="D2829" s="18" t="str">
        <f>IFERROR(INDEX(Sheet1!F:F,MATCH(ROWS($1:2828),$M:$M,0)),"")</f>
        <v/>
      </c>
      <c r="E2829" t="str">
        <f>IFERROR(INDEX(Sheet1!L:L,MATCH(ROWS($1:2828),$M:$M,0)),"")</f>
        <v/>
      </c>
      <c r="L2829">
        <f>IF(ISNA(MATCH(Sheet1!F2829,{"successful"},0)),"-",MAX(Sheet6!L$1:L2828)+1)</f>
        <v>1448</v>
      </c>
      <c r="M2829" t="str">
        <f>IF(ISNA(MATCH(Sheet1!F2829,{"failed","canceled"},0)),"-",MAX(Sheet6!M$1:M2828)+1)</f>
        <v>-</v>
      </c>
    </row>
    <row r="2830" spans="1:13" ht="16" x14ac:dyDescent="0.2">
      <c r="A2830" s="18" t="str">
        <f>IFERROR(INDEX(Sheet1!F:F,MATCH(ROWS($1:2829),$L:$L,0)),"")</f>
        <v/>
      </c>
      <c r="B2830" s="15" t="str">
        <f>IFERROR(INDEX(Sheet1!L:L,MATCH(ROWS($1:2829),$L:$L,0)),"")</f>
        <v/>
      </c>
      <c r="D2830" s="18" t="str">
        <f>IFERROR(INDEX(Sheet1!F:F,MATCH(ROWS($1:2829),$M:$M,0)),"")</f>
        <v/>
      </c>
      <c r="E2830" t="str">
        <f>IFERROR(INDEX(Sheet1!L:L,MATCH(ROWS($1:2829),$M:$M,0)),"")</f>
        <v/>
      </c>
      <c r="L2830">
        <f>IF(ISNA(MATCH(Sheet1!F2830,{"successful"},0)),"-",MAX(Sheet6!L$1:L2829)+1)</f>
        <v>1449</v>
      </c>
      <c r="M2830" t="str">
        <f>IF(ISNA(MATCH(Sheet1!F2830,{"failed","canceled"},0)),"-",MAX(Sheet6!M$1:M2829)+1)</f>
        <v>-</v>
      </c>
    </row>
    <row r="2831" spans="1:13" ht="16" x14ac:dyDescent="0.2">
      <c r="A2831" s="18" t="str">
        <f>IFERROR(INDEX(Sheet1!F:F,MATCH(ROWS($1:2830),$L:$L,0)),"")</f>
        <v/>
      </c>
      <c r="B2831" s="15" t="str">
        <f>IFERROR(INDEX(Sheet1!L:L,MATCH(ROWS($1:2830),$L:$L,0)),"")</f>
        <v/>
      </c>
      <c r="D2831" s="18" t="str">
        <f>IFERROR(INDEX(Sheet1!F:F,MATCH(ROWS($1:2830),$M:$M,0)),"")</f>
        <v/>
      </c>
      <c r="E2831" t="str">
        <f>IFERROR(INDEX(Sheet1!L:L,MATCH(ROWS($1:2830),$M:$M,0)),"")</f>
        <v/>
      </c>
      <c r="L2831">
        <f>IF(ISNA(MATCH(Sheet1!F2831,{"successful"},0)),"-",MAX(Sheet6!L$1:L2830)+1)</f>
        <v>1450</v>
      </c>
      <c r="M2831" t="str">
        <f>IF(ISNA(MATCH(Sheet1!F2831,{"failed","canceled"},0)),"-",MAX(Sheet6!M$1:M2830)+1)</f>
        <v>-</v>
      </c>
    </row>
    <row r="2832" spans="1:13" ht="16" x14ac:dyDescent="0.2">
      <c r="A2832" s="18" t="str">
        <f>IFERROR(INDEX(Sheet1!F:F,MATCH(ROWS($1:2831),$L:$L,0)),"")</f>
        <v/>
      </c>
      <c r="B2832" s="15" t="str">
        <f>IFERROR(INDEX(Sheet1!L:L,MATCH(ROWS($1:2831),$L:$L,0)),"")</f>
        <v/>
      </c>
      <c r="D2832" s="18" t="str">
        <f>IFERROR(INDEX(Sheet1!F:F,MATCH(ROWS($1:2831),$M:$M,0)),"")</f>
        <v/>
      </c>
      <c r="E2832" t="str">
        <f>IFERROR(INDEX(Sheet1!L:L,MATCH(ROWS($1:2831),$M:$M,0)),"")</f>
        <v/>
      </c>
      <c r="L2832">
        <f>IF(ISNA(MATCH(Sheet1!F2832,{"successful"},0)),"-",MAX(Sheet6!L$1:L2831)+1)</f>
        <v>1451</v>
      </c>
      <c r="M2832" t="str">
        <f>IF(ISNA(MATCH(Sheet1!F2832,{"failed","canceled"},0)),"-",MAX(Sheet6!M$1:M2831)+1)</f>
        <v>-</v>
      </c>
    </row>
    <row r="2833" spans="1:13" ht="16" x14ac:dyDescent="0.2">
      <c r="A2833" s="18" t="str">
        <f>IFERROR(INDEX(Sheet1!F:F,MATCH(ROWS($1:2832),$L:$L,0)),"")</f>
        <v/>
      </c>
      <c r="B2833" s="15" t="str">
        <f>IFERROR(INDEX(Sheet1!L:L,MATCH(ROWS($1:2832),$L:$L,0)),"")</f>
        <v/>
      </c>
      <c r="D2833" s="18" t="str">
        <f>IFERROR(INDEX(Sheet1!F:F,MATCH(ROWS($1:2832),$M:$M,0)),"")</f>
        <v/>
      </c>
      <c r="E2833" t="str">
        <f>IFERROR(INDEX(Sheet1!L:L,MATCH(ROWS($1:2832),$M:$M,0)),"")</f>
        <v/>
      </c>
      <c r="L2833">
        <f>IF(ISNA(MATCH(Sheet1!F2833,{"successful"},0)),"-",MAX(Sheet6!L$1:L2832)+1)</f>
        <v>1452</v>
      </c>
      <c r="M2833" t="str">
        <f>IF(ISNA(MATCH(Sheet1!F2833,{"failed","canceled"},0)),"-",MAX(Sheet6!M$1:M2832)+1)</f>
        <v>-</v>
      </c>
    </row>
    <row r="2834" spans="1:13" ht="16" x14ac:dyDescent="0.2">
      <c r="A2834" s="18" t="str">
        <f>IFERROR(INDEX(Sheet1!F:F,MATCH(ROWS($1:2833),$L:$L,0)),"")</f>
        <v/>
      </c>
      <c r="B2834" s="15" t="str">
        <f>IFERROR(INDEX(Sheet1!L:L,MATCH(ROWS($1:2833),$L:$L,0)),"")</f>
        <v/>
      </c>
      <c r="D2834" s="18" t="str">
        <f>IFERROR(INDEX(Sheet1!F:F,MATCH(ROWS($1:2833),$M:$M,0)),"")</f>
        <v/>
      </c>
      <c r="E2834" t="str">
        <f>IFERROR(INDEX(Sheet1!L:L,MATCH(ROWS($1:2833),$M:$M,0)),"")</f>
        <v/>
      </c>
      <c r="L2834">
        <f>IF(ISNA(MATCH(Sheet1!F2834,{"successful"},0)),"-",MAX(Sheet6!L$1:L2833)+1)</f>
        <v>1453</v>
      </c>
      <c r="M2834" t="str">
        <f>IF(ISNA(MATCH(Sheet1!F2834,{"failed","canceled"},0)),"-",MAX(Sheet6!M$1:M2833)+1)</f>
        <v>-</v>
      </c>
    </row>
    <row r="2835" spans="1:13" ht="16" x14ac:dyDescent="0.2">
      <c r="A2835" s="18" t="str">
        <f>IFERROR(INDEX(Sheet1!F:F,MATCH(ROWS($1:2834),$L:$L,0)),"")</f>
        <v/>
      </c>
      <c r="B2835" s="15" t="str">
        <f>IFERROR(INDEX(Sheet1!L:L,MATCH(ROWS($1:2834),$L:$L,0)),"")</f>
        <v/>
      </c>
      <c r="D2835" s="18" t="str">
        <f>IFERROR(INDEX(Sheet1!F:F,MATCH(ROWS($1:2834),$M:$M,0)),"")</f>
        <v/>
      </c>
      <c r="E2835" t="str">
        <f>IFERROR(INDEX(Sheet1!L:L,MATCH(ROWS($1:2834),$M:$M,0)),"")</f>
        <v/>
      </c>
      <c r="L2835">
        <f>IF(ISNA(MATCH(Sheet1!F2835,{"successful"},0)),"-",MAX(Sheet6!L$1:L2834)+1)</f>
        <v>1454</v>
      </c>
      <c r="M2835" t="str">
        <f>IF(ISNA(MATCH(Sheet1!F2835,{"failed","canceled"},0)),"-",MAX(Sheet6!M$1:M2834)+1)</f>
        <v>-</v>
      </c>
    </row>
    <row r="2836" spans="1:13" ht="16" x14ac:dyDescent="0.2">
      <c r="A2836" s="18" t="str">
        <f>IFERROR(INDEX(Sheet1!F:F,MATCH(ROWS($1:2835),$L:$L,0)),"")</f>
        <v/>
      </c>
      <c r="B2836" s="15" t="str">
        <f>IFERROR(INDEX(Sheet1!L:L,MATCH(ROWS($1:2835),$L:$L,0)),"")</f>
        <v/>
      </c>
      <c r="D2836" s="18" t="str">
        <f>IFERROR(INDEX(Sheet1!F:F,MATCH(ROWS($1:2835),$M:$M,0)),"")</f>
        <v/>
      </c>
      <c r="E2836" t="str">
        <f>IFERROR(INDEX(Sheet1!L:L,MATCH(ROWS($1:2835),$M:$M,0)),"")</f>
        <v/>
      </c>
      <c r="L2836">
        <f>IF(ISNA(MATCH(Sheet1!F2836,{"successful"},0)),"-",MAX(Sheet6!L$1:L2835)+1)</f>
        <v>1455</v>
      </c>
      <c r="M2836" t="str">
        <f>IF(ISNA(MATCH(Sheet1!F2836,{"failed","canceled"},0)),"-",MAX(Sheet6!M$1:M2835)+1)</f>
        <v>-</v>
      </c>
    </row>
    <row r="2837" spans="1:13" ht="16" x14ac:dyDescent="0.2">
      <c r="A2837" s="18" t="str">
        <f>IFERROR(INDEX(Sheet1!F:F,MATCH(ROWS($1:2836),$L:$L,0)),"")</f>
        <v/>
      </c>
      <c r="B2837" s="15" t="str">
        <f>IFERROR(INDEX(Sheet1!L:L,MATCH(ROWS($1:2836),$L:$L,0)),"")</f>
        <v/>
      </c>
      <c r="D2837" s="18" t="str">
        <f>IFERROR(INDEX(Sheet1!F:F,MATCH(ROWS($1:2836),$M:$M,0)),"")</f>
        <v/>
      </c>
      <c r="E2837" t="str">
        <f>IFERROR(INDEX(Sheet1!L:L,MATCH(ROWS($1:2836),$M:$M,0)),"")</f>
        <v/>
      </c>
      <c r="L2837">
        <f>IF(ISNA(MATCH(Sheet1!F2837,{"successful"},0)),"-",MAX(Sheet6!L$1:L2836)+1)</f>
        <v>1456</v>
      </c>
      <c r="M2837" t="str">
        <f>IF(ISNA(MATCH(Sheet1!F2837,{"failed","canceled"},0)),"-",MAX(Sheet6!M$1:M2836)+1)</f>
        <v>-</v>
      </c>
    </row>
    <row r="2838" spans="1:13" ht="16" x14ac:dyDescent="0.2">
      <c r="A2838" s="18" t="str">
        <f>IFERROR(INDEX(Sheet1!F:F,MATCH(ROWS($1:2837),$L:$L,0)),"")</f>
        <v/>
      </c>
      <c r="B2838" s="15" t="str">
        <f>IFERROR(INDEX(Sheet1!L:L,MATCH(ROWS($1:2837),$L:$L,0)),"")</f>
        <v/>
      </c>
      <c r="D2838" s="18" t="str">
        <f>IFERROR(INDEX(Sheet1!F:F,MATCH(ROWS($1:2837),$M:$M,0)),"")</f>
        <v/>
      </c>
      <c r="E2838" t="str">
        <f>IFERROR(INDEX(Sheet1!L:L,MATCH(ROWS($1:2837),$M:$M,0)),"")</f>
        <v/>
      </c>
      <c r="L2838">
        <f>IF(ISNA(MATCH(Sheet1!F2838,{"successful"},0)),"-",MAX(Sheet6!L$1:L2837)+1)</f>
        <v>1457</v>
      </c>
      <c r="M2838" t="str">
        <f>IF(ISNA(MATCH(Sheet1!F2838,{"failed","canceled"},0)),"-",MAX(Sheet6!M$1:M2837)+1)</f>
        <v>-</v>
      </c>
    </row>
    <row r="2839" spans="1:13" ht="16" x14ac:dyDescent="0.2">
      <c r="A2839" s="18" t="str">
        <f>IFERROR(INDEX(Sheet1!F:F,MATCH(ROWS($1:2838),$L:$L,0)),"")</f>
        <v/>
      </c>
      <c r="B2839" s="15" t="str">
        <f>IFERROR(INDEX(Sheet1!L:L,MATCH(ROWS($1:2838),$L:$L,0)),"")</f>
        <v/>
      </c>
      <c r="D2839" s="18" t="str">
        <f>IFERROR(INDEX(Sheet1!F:F,MATCH(ROWS($1:2838),$M:$M,0)),"")</f>
        <v/>
      </c>
      <c r="E2839" t="str">
        <f>IFERROR(INDEX(Sheet1!L:L,MATCH(ROWS($1:2838),$M:$M,0)),"")</f>
        <v/>
      </c>
      <c r="L2839">
        <f>IF(ISNA(MATCH(Sheet1!F2839,{"successful"},0)),"-",MAX(Sheet6!L$1:L2838)+1)</f>
        <v>1458</v>
      </c>
      <c r="M2839" t="str">
        <f>IF(ISNA(MATCH(Sheet1!F2839,{"failed","canceled"},0)),"-",MAX(Sheet6!M$1:M2838)+1)</f>
        <v>-</v>
      </c>
    </row>
    <row r="2840" spans="1:13" ht="16" x14ac:dyDescent="0.2">
      <c r="A2840" s="18" t="str">
        <f>IFERROR(INDEX(Sheet1!F:F,MATCH(ROWS($1:2839),$L:$L,0)),"")</f>
        <v/>
      </c>
      <c r="B2840" s="15" t="str">
        <f>IFERROR(INDEX(Sheet1!L:L,MATCH(ROWS($1:2839),$L:$L,0)),"")</f>
        <v/>
      </c>
      <c r="D2840" s="18" t="str">
        <f>IFERROR(INDEX(Sheet1!F:F,MATCH(ROWS($1:2839),$M:$M,0)),"")</f>
        <v/>
      </c>
      <c r="E2840" t="str">
        <f>IFERROR(INDEX(Sheet1!L:L,MATCH(ROWS($1:2839),$M:$M,0)),"")</f>
        <v/>
      </c>
      <c r="L2840">
        <f>IF(ISNA(MATCH(Sheet1!F2840,{"successful"},0)),"-",MAX(Sheet6!L$1:L2839)+1)</f>
        <v>1459</v>
      </c>
      <c r="M2840" t="str">
        <f>IF(ISNA(MATCH(Sheet1!F2840,{"failed","canceled"},0)),"-",MAX(Sheet6!M$1:M2839)+1)</f>
        <v>-</v>
      </c>
    </row>
    <row r="2841" spans="1:13" ht="16" x14ac:dyDescent="0.2">
      <c r="A2841" s="18" t="str">
        <f>IFERROR(INDEX(Sheet1!F:F,MATCH(ROWS($1:2840),$L:$L,0)),"")</f>
        <v/>
      </c>
      <c r="B2841" s="15" t="str">
        <f>IFERROR(INDEX(Sheet1!L:L,MATCH(ROWS($1:2840),$L:$L,0)),"")</f>
        <v/>
      </c>
      <c r="D2841" s="18" t="str">
        <f>IFERROR(INDEX(Sheet1!F:F,MATCH(ROWS($1:2840),$M:$M,0)),"")</f>
        <v/>
      </c>
      <c r="E2841" t="str">
        <f>IFERROR(INDEX(Sheet1!L:L,MATCH(ROWS($1:2840),$M:$M,0)),"")</f>
        <v/>
      </c>
      <c r="L2841">
        <f>IF(ISNA(MATCH(Sheet1!F2841,{"successful"},0)),"-",MAX(Sheet6!L$1:L2840)+1)</f>
        <v>1460</v>
      </c>
      <c r="M2841" t="str">
        <f>IF(ISNA(MATCH(Sheet1!F2841,{"failed","canceled"},0)),"-",MAX(Sheet6!M$1:M2840)+1)</f>
        <v>-</v>
      </c>
    </row>
    <row r="2842" spans="1:13" ht="16" x14ac:dyDescent="0.2">
      <c r="A2842" s="18" t="str">
        <f>IFERROR(INDEX(Sheet1!F:F,MATCH(ROWS($1:2841),$L:$L,0)),"")</f>
        <v/>
      </c>
      <c r="B2842" s="15" t="str">
        <f>IFERROR(INDEX(Sheet1!L:L,MATCH(ROWS($1:2841),$L:$L,0)),"")</f>
        <v/>
      </c>
      <c r="D2842" s="18" t="str">
        <f>IFERROR(INDEX(Sheet1!F:F,MATCH(ROWS($1:2841),$M:$M,0)),"")</f>
        <v/>
      </c>
      <c r="E2842" t="str">
        <f>IFERROR(INDEX(Sheet1!L:L,MATCH(ROWS($1:2841),$M:$M,0)),"")</f>
        <v/>
      </c>
      <c r="L2842">
        <f>IF(ISNA(MATCH(Sheet1!F2842,{"successful"},0)),"-",MAX(Sheet6!L$1:L2841)+1)</f>
        <v>1461</v>
      </c>
      <c r="M2842" t="str">
        <f>IF(ISNA(MATCH(Sheet1!F2842,{"failed","canceled"},0)),"-",MAX(Sheet6!M$1:M2841)+1)</f>
        <v>-</v>
      </c>
    </row>
    <row r="2843" spans="1:13" ht="16" x14ac:dyDescent="0.2">
      <c r="A2843" s="18" t="str">
        <f>IFERROR(INDEX(Sheet1!F:F,MATCH(ROWS($1:2842),$L:$L,0)),"")</f>
        <v/>
      </c>
      <c r="B2843" s="15" t="str">
        <f>IFERROR(INDEX(Sheet1!L:L,MATCH(ROWS($1:2842),$L:$L,0)),"")</f>
        <v/>
      </c>
      <c r="D2843" s="18" t="str">
        <f>IFERROR(INDEX(Sheet1!F:F,MATCH(ROWS($1:2842),$M:$M,0)),"")</f>
        <v/>
      </c>
      <c r="E2843" t="str">
        <f>IFERROR(INDEX(Sheet1!L:L,MATCH(ROWS($1:2842),$M:$M,0)),"")</f>
        <v/>
      </c>
      <c r="L2843" t="str">
        <f>IF(ISNA(MATCH(Sheet1!F2843,{"successful"},0)),"-",MAX(Sheet6!L$1:L2842)+1)</f>
        <v>-</v>
      </c>
      <c r="M2843">
        <f>IF(ISNA(MATCH(Sheet1!F2843,{"failed","canceled"},0)),"-",MAX(Sheet6!M$1:M2842)+1)</f>
        <v>1350</v>
      </c>
    </row>
    <row r="2844" spans="1:13" ht="16" x14ac:dyDescent="0.2">
      <c r="A2844" s="18" t="str">
        <f>IFERROR(INDEX(Sheet1!F:F,MATCH(ROWS($1:2843),$L:$L,0)),"")</f>
        <v/>
      </c>
      <c r="B2844" s="15" t="str">
        <f>IFERROR(INDEX(Sheet1!L:L,MATCH(ROWS($1:2843),$L:$L,0)),"")</f>
        <v/>
      </c>
      <c r="D2844" s="18" t="str">
        <f>IFERROR(INDEX(Sheet1!F:F,MATCH(ROWS($1:2843),$M:$M,0)),"")</f>
        <v/>
      </c>
      <c r="E2844" t="str">
        <f>IFERROR(INDEX(Sheet1!L:L,MATCH(ROWS($1:2843),$M:$M,0)),"")</f>
        <v/>
      </c>
      <c r="L2844" t="str">
        <f>IF(ISNA(MATCH(Sheet1!F2844,{"successful"},0)),"-",MAX(Sheet6!L$1:L2843)+1)</f>
        <v>-</v>
      </c>
      <c r="M2844">
        <f>IF(ISNA(MATCH(Sheet1!F2844,{"failed","canceled"},0)),"-",MAX(Sheet6!M$1:M2843)+1)</f>
        <v>1351</v>
      </c>
    </row>
    <row r="2845" spans="1:13" ht="16" x14ac:dyDescent="0.2">
      <c r="A2845" s="18" t="str">
        <f>IFERROR(INDEX(Sheet1!F:F,MATCH(ROWS($1:2844),$L:$L,0)),"")</f>
        <v/>
      </c>
      <c r="B2845" s="15" t="str">
        <f>IFERROR(INDEX(Sheet1!L:L,MATCH(ROWS($1:2844),$L:$L,0)),"")</f>
        <v/>
      </c>
      <c r="D2845" s="18" t="str">
        <f>IFERROR(INDEX(Sheet1!F:F,MATCH(ROWS($1:2844),$M:$M,0)),"")</f>
        <v/>
      </c>
      <c r="E2845" t="str">
        <f>IFERROR(INDEX(Sheet1!L:L,MATCH(ROWS($1:2844),$M:$M,0)),"")</f>
        <v/>
      </c>
      <c r="L2845" t="str">
        <f>IF(ISNA(MATCH(Sheet1!F2845,{"successful"},0)),"-",MAX(Sheet6!L$1:L2844)+1)</f>
        <v>-</v>
      </c>
      <c r="M2845">
        <f>IF(ISNA(MATCH(Sheet1!F2845,{"failed","canceled"},0)),"-",MAX(Sheet6!M$1:M2844)+1)</f>
        <v>1352</v>
      </c>
    </row>
    <row r="2846" spans="1:13" ht="16" x14ac:dyDescent="0.2">
      <c r="A2846" s="18" t="str">
        <f>IFERROR(INDEX(Sheet1!F:F,MATCH(ROWS($1:2845),$L:$L,0)),"")</f>
        <v/>
      </c>
      <c r="B2846" s="15" t="str">
        <f>IFERROR(INDEX(Sheet1!L:L,MATCH(ROWS($1:2845),$L:$L,0)),"")</f>
        <v/>
      </c>
      <c r="D2846" s="18" t="str">
        <f>IFERROR(INDEX(Sheet1!F:F,MATCH(ROWS($1:2845),$M:$M,0)),"")</f>
        <v/>
      </c>
      <c r="E2846" t="str">
        <f>IFERROR(INDEX(Sheet1!L:L,MATCH(ROWS($1:2845),$M:$M,0)),"")</f>
        <v/>
      </c>
      <c r="L2846" t="str">
        <f>IF(ISNA(MATCH(Sheet1!F2846,{"successful"},0)),"-",MAX(Sheet6!L$1:L2845)+1)</f>
        <v>-</v>
      </c>
      <c r="M2846">
        <f>IF(ISNA(MATCH(Sheet1!F2846,{"failed","canceled"},0)),"-",MAX(Sheet6!M$1:M2845)+1)</f>
        <v>1353</v>
      </c>
    </row>
    <row r="2847" spans="1:13" ht="16" x14ac:dyDescent="0.2">
      <c r="A2847" s="18" t="str">
        <f>IFERROR(INDEX(Sheet1!F:F,MATCH(ROWS($1:2846),$L:$L,0)),"")</f>
        <v/>
      </c>
      <c r="B2847" s="15" t="str">
        <f>IFERROR(INDEX(Sheet1!L:L,MATCH(ROWS($1:2846),$L:$L,0)),"")</f>
        <v/>
      </c>
      <c r="D2847" s="18" t="str">
        <f>IFERROR(INDEX(Sheet1!F:F,MATCH(ROWS($1:2846),$M:$M,0)),"")</f>
        <v/>
      </c>
      <c r="E2847" t="str">
        <f>IFERROR(INDEX(Sheet1!L:L,MATCH(ROWS($1:2846),$M:$M,0)),"")</f>
        <v/>
      </c>
      <c r="L2847" t="str">
        <f>IF(ISNA(MATCH(Sheet1!F2847,{"successful"},0)),"-",MAX(Sheet6!L$1:L2846)+1)</f>
        <v>-</v>
      </c>
      <c r="M2847">
        <f>IF(ISNA(MATCH(Sheet1!F2847,{"failed","canceled"},0)),"-",MAX(Sheet6!M$1:M2846)+1)</f>
        <v>1354</v>
      </c>
    </row>
    <row r="2848" spans="1:13" ht="16" x14ac:dyDescent="0.2">
      <c r="A2848" s="18" t="str">
        <f>IFERROR(INDEX(Sheet1!F:F,MATCH(ROWS($1:2847),$L:$L,0)),"")</f>
        <v/>
      </c>
      <c r="B2848" s="15" t="str">
        <f>IFERROR(INDEX(Sheet1!L:L,MATCH(ROWS($1:2847),$L:$L,0)),"")</f>
        <v/>
      </c>
      <c r="D2848" s="18" t="str">
        <f>IFERROR(INDEX(Sheet1!F:F,MATCH(ROWS($1:2847),$M:$M,0)),"")</f>
        <v/>
      </c>
      <c r="E2848" t="str">
        <f>IFERROR(INDEX(Sheet1!L:L,MATCH(ROWS($1:2847),$M:$M,0)),"")</f>
        <v/>
      </c>
      <c r="L2848" t="str">
        <f>IF(ISNA(MATCH(Sheet1!F2848,{"successful"},0)),"-",MAX(Sheet6!L$1:L2847)+1)</f>
        <v>-</v>
      </c>
      <c r="M2848">
        <f>IF(ISNA(MATCH(Sheet1!F2848,{"failed","canceled"},0)),"-",MAX(Sheet6!M$1:M2847)+1)</f>
        <v>1355</v>
      </c>
    </row>
    <row r="2849" spans="1:13" ht="16" x14ac:dyDescent="0.2">
      <c r="A2849" s="18" t="str">
        <f>IFERROR(INDEX(Sheet1!F:F,MATCH(ROWS($1:2848),$L:$L,0)),"")</f>
        <v/>
      </c>
      <c r="B2849" s="15" t="str">
        <f>IFERROR(INDEX(Sheet1!L:L,MATCH(ROWS($1:2848),$L:$L,0)),"")</f>
        <v/>
      </c>
      <c r="D2849" s="18" t="str">
        <f>IFERROR(INDEX(Sheet1!F:F,MATCH(ROWS($1:2848),$M:$M,0)),"")</f>
        <v/>
      </c>
      <c r="E2849" t="str">
        <f>IFERROR(INDEX(Sheet1!L:L,MATCH(ROWS($1:2848),$M:$M,0)),"")</f>
        <v/>
      </c>
      <c r="L2849" t="str">
        <f>IF(ISNA(MATCH(Sheet1!F2849,{"successful"},0)),"-",MAX(Sheet6!L$1:L2848)+1)</f>
        <v>-</v>
      </c>
      <c r="M2849">
        <f>IF(ISNA(MATCH(Sheet1!F2849,{"failed","canceled"},0)),"-",MAX(Sheet6!M$1:M2848)+1)</f>
        <v>1356</v>
      </c>
    </row>
    <row r="2850" spans="1:13" ht="16" x14ac:dyDescent="0.2">
      <c r="A2850" s="18" t="str">
        <f>IFERROR(INDEX(Sheet1!F:F,MATCH(ROWS($1:2849),$L:$L,0)),"")</f>
        <v/>
      </c>
      <c r="B2850" s="15" t="str">
        <f>IFERROR(INDEX(Sheet1!L:L,MATCH(ROWS($1:2849),$L:$L,0)),"")</f>
        <v/>
      </c>
      <c r="D2850" s="18" t="str">
        <f>IFERROR(INDEX(Sheet1!F:F,MATCH(ROWS($1:2849),$M:$M,0)),"")</f>
        <v/>
      </c>
      <c r="E2850" t="str">
        <f>IFERROR(INDEX(Sheet1!L:L,MATCH(ROWS($1:2849),$M:$M,0)),"")</f>
        <v/>
      </c>
      <c r="L2850" t="str">
        <f>IF(ISNA(MATCH(Sheet1!F2850,{"successful"},0)),"-",MAX(Sheet6!L$1:L2849)+1)</f>
        <v>-</v>
      </c>
      <c r="M2850">
        <f>IF(ISNA(MATCH(Sheet1!F2850,{"failed","canceled"},0)),"-",MAX(Sheet6!M$1:M2849)+1)</f>
        <v>1357</v>
      </c>
    </row>
    <row r="2851" spans="1:13" ht="16" x14ac:dyDescent="0.2">
      <c r="A2851" s="18" t="str">
        <f>IFERROR(INDEX(Sheet1!F:F,MATCH(ROWS($1:2850),$L:$L,0)),"")</f>
        <v/>
      </c>
      <c r="B2851" s="15" t="str">
        <f>IFERROR(INDEX(Sheet1!L:L,MATCH(ROWS($1:2850),$L:$L,0)),"")</f>
        <v/>
      </c>
      <c r="D2851" s="18" t="str">
        <f>IFERROR(INDEX(Sheet1!F:F,MATCH(ROWS($1:2850),$M:$M,0)),"")</f>
        <v/>
      </c>
      <c r="E2851" t="str">
        <f>IFERROR(INDEX(Sheet1!L:L,MATCH(ROWS($1:2850),$M:$M,0)),"")</f>
        <v/>
      </c>
      <c r="L2851" t="str">
        <f>IF(ISNA(MATCH(Sheet1!F2851,{"successful"},0)),"-",MAX(Sheet6!L$1:L2850)+1)</f>
        <v>-</v>
      </c>
      <c r="M2851">
        <f>IF(ISNA(MATCH(Sheet1!F2851,{"failed","canceled"},0)),"-",MAX(Sheet6!M$1:M2850)+1)</f>
        <v>1358</v>
      </c>
    </row>
    <row r="2852" spans="1:13" ht="16" x14ac:dyDescent="0.2">
      <c r="A2852" s="18" t="str">
        <f>IFERROR(INDEX(Sheet1!F:F,MATCH(ROWS($1:2851),$L:$L,0)),"")</f>
        <v/>
      </c>
      <c r="B2852" s="15" t="str">
        <f>IFERROR(INDEX(Sheet1!L:L,MATCH(ROWS($1:2851),$L:$L,0)),"")</f>
        <v/>
      </c>
      <c r="D2852" s="18" t="str">
        <f>IFERROR(INDEX(Sheet1!F:F,MATCH(ROWS($1:2851),$M:$M,0)),"")</f>
        <v/>
      </c>
      <c r="E2852" t="str">
        <f>IFERROR(INDEX(Sheet1!L:L,MATCH(ROWS($1:2851),$M:$M,0)),"")</f>
        <v/>
      </c>
      <c r="L2852" t="str">
        <f>IF(ISNA(MATCH(Sheet1!F2852,{"successful"},0)),"-",MAX(Sheet6!L$1:L2851)+1)</f>
        <v>-</v>
      </c>
      <c r="M2852">
        <f>IF(ISNA(MATCH(Sheet1!F2852,{"failed","canceled"},0)),"-",MAX(Sheet6!M$1:M2851)+1)</f>
        <v>1359</v>
      </c>
    </row>
    <row r="2853" spans="1:13" ht="16" x14ac:dyDescent="0.2">
      <c r="A2853" s="18" t="str">
        <f>IFERROR(INDEX(Sheet1!F:F,MATCH(ROWS($1:2852),$L:$L,0)),"")</f>
        <v/>
      </c>
      <c r="B2853" s="15" t="str">
        <f>IFERROR(INDEX(Sheet1!L:L,MATCH(ROWS($1:2852),$L:$L,0)),"")</f>
        <v/>
      </c>
      <c r="D2853" s="18" t="str">
        <f>IFERROR(INDEX(Sheet1!F:F,MATCH(ROWS($1:2852),$M:$M,0)),"")</f>
        <v/>
      </c>
      <c r="E2853" t="str">
        <f>IFERROR(INDEX(Sheet1!L:L,MATCH(ROWS($1:2852),$M:$M,0)),"")</f>
        <v/>
      </c>
      <c r="L2853" t="str">
        <f>IF(ISNA(MATCH(Sheet1!F2853,{"successful"},0)),"-",MAX(Sheet6!L$1:L2852)+1)</f>
        <v>-</v>
      </c>
      <c r="M2853">
        <f>IF(ISNA(MATCH(Sheet1!F2853,{"failed","canceled"},0)),"-",MAX(Sheet6!M$1:M2852)+1)</f>
        <v>1360</v>
      </c>
    </row>
    <row r="2854" spans="1:13" ht="16" x14ac:dyDescent="0.2">
      <c r="A2854" s="18" t="str">
        <f>IFERROR(INDEX(Sheet1!F:F,MATCH(ROWS($1:2853),$L:$L,0)),"")</f>
        <v/>
      </c>
      <c r="B2854" s="15" t="str">
        <f>IFERROR(INDEX(Sheet1!L:L,MATCH(ROWS($1:2853),$L:$L,0)),"")</f>
        <v/>
      </c>
      <c r="D2854" s="18" t="str">
        <f>IFERROR(INDEX(Sheet1!F:F,MATCH(ROWS($1:2853),$M:$M,0)),"")</f>
        <v/>
      </c>
      <c r="E2854" t="str">
        <f>IFERROR(INDEX(Sheet1!L:L,MATCH(ROWS($1:2853),$M:$M,0)),"")</f>
        <v/>
      </c>
      <c r="L2854" t="str">
        <f>IF(ISNA(MATCH(Sheet1!F2854,{"successful"},0)),"-",MAX(Sheet6!L$1:L2853)+1)</f>
        <v>-</v>
      </c>
      <c r="M2854">
        <f>IF(ISNA(MATCH(Sheet1!F2854,{"failed","canceled"},0)),"-",MAX(Sheet6!M$1:M2853)+1)</f>
        <v>1361</v>
      </c>
    </row>
    <row r="2855" spans="1:13" ht="16" x14ac:dyDescent="0.2">
      <c r="A2855" s="18" t="str">
        <f>IFERROR(INDEX(Sheet1!F:F,MATCH(ROWS($1:2854),$L:$L,0)),"")</f>
        <v/>
      </c>
      <c r="B2855" s="15" t="str">
        <f>IFERROR(INDEX(Sheet1!L:L,MATCH(ROWS($1:2854),$L:$L,0)),"")</f>
        <v/>
      </c>
      <c r="D2855" s="18" t="str">
        <f>IFERROR(INDEX(Sheet1!F:F,MATCH(ROWS($1:2854),$M:$M,0)),"")</f>
        <v/>
      </c>
      <c r="E2855" t="str">
        <f>IFERROR(INDEX(Sheet1!L:L,MATCH(ROWS($1:2854),$M:$M,0)),"")</f>
        <v/>
      </c>
      <c r="L2855" t="str">
        <f>IF(ISNA(MATCH(Sheet1!F2855,{"successful"},0)),"-",MAX(Sheet6!L$1:L2854)+1)</f>
        <v>-</v>
      </c>
      <c r="M2855">
        <f>IF(ISNA(MATCH(Sheet1!F2855,{"failed","canceled"},0)),"-",MAX(Sheet6!M$1:M2854)+1)</f>
        <v>1362</v>
      </c>
    </row>
    <row r="2856" spans="1:13" ht="16" x14ac:dyDescent="0.2">
      <c r="A2856" s="18" t="str">
        <f>IFERROR(INDEX(Sheet1!F:F,MATCH(ROWS($1:2855),$L:$L,0)),"")</f>
        <v/>
      </c>
      <c r="B2856" s="15" t="str">
        <f>IFERROR(INDEX(Sheet1!L:L,MATCH(ROWS($1:2855),$L:$L,0)),"")</f>
        <v/>
      </c>
      <c r="D2856" s="18" t="str">
        <f>IFERROR(INDEX(Sheet1!F:F,MATCH(ROWS($1:2855),$M:$M,0)),"")</f>
        <v/>
      </c>
      <c r="E2856" t="str">
        <f>IFERROR(INDEX(Sheet1!L:L,MATCH(ROWS($1:2855),$M:$M,0)),"")</f>
        <v/>
      </c>
      <c r="L2856" t="str">
        <f>IF(ISNA(MATCH(Sheet1!F2856,{"successful"},0)),"-",MAX(Sheet6!L$1:L2855)+1)</f>
        <v>-</v>
      </c>
      <c r="M2856">
        <f>IF(ISNA(MATCH(Sheet1!F2856,{"failed","canceled"},0)),"-",MAX(Sheet6!M$1:M2855)+1)</f>
        <v>1363</v>
      </c>
    </row>
    <row r="2857" spans="1:13" ht="16" x14ac:dyDescent="0.2">
      <c r="A2857" s="18" t="str">
        <f>IFERROR(INDEX(Sheet1!F:F,MATCH(ROWS($1:2856),$L:$L,0)),"")</f>
        <v/>
      </c>
      <c r="B2857" s="15" t="str">
        <f>IFERROR(INDEX(Sheet1!L:L,MATCH(ROWS($1:2856),$L:$L,0)),"")</f>
        <v/>
      </c>
      <c r="D2857" s="18" t="str">
        <f>IFERROR(INDEX(Sheet1!F:F,MATCH(ROWS($1:2856),$M:$M,0)),"")</f>
        <v/>
      </c>
      <c r="E2857" t="str">
        <f>IFERROR(INDEX(Sheet1!L:L,MATCH(ROWS($1:2856),$M:$M,0)),"")</f>
        <v/>
      </c>
      <c r="L2857" t="str">
        <f>IF(ISNA(MATCH(Sheet1!F2857,{"successful"},0)),"-",MAX(Sheet6!L$1:L2856)+1)</f>
        <v>-</v>
      </c>
      <c r="M2857">
        <f>IF(ISNA(MATCH(Sheet1!F2857,{"failed","canceled"},0)),"-",MAX(Sheet6!M$1:M2856)+1)</f>
        <v>1364</v>
      </c>
    </row>
    <row r="2858" spans="1:13" ht="16" x14ac:dyDescent="0.2">
      <c r="A2858" s="18" t="str">
        <f>IFERROR(INDEX(Sheet1!F:F,MATCH(ROWS($1:2857),$L:$L,0)),"")</f>
        <v/>
      </c>
      <c r="B2858" s="15" t="str">
        <f>IFERROR(INDEX(Sheet1!L:L,MATCH(ROWS($1:2857),$L:$L,0)),"")</f>
        <v/>
      </c>
      <c r="D2858" s="18" t="str">
        <f>IFERROR(INDEX(Sheet1!F:F,MATCH(ROWS($1:2857),$M:$M,0)),"")</f>
        <v/>
      </c>
      <c r="E2858" t="str">
        <f>IFERROR(INDEX(Sheet1!L:L,MATCH(ROWS($1:2857),$M:$M,0)),"")</f>
        <v/>
      </c>
      <c r="L2858" t="str">
        <f>IF(ISNA(MATCH(Sheet1!F2858,{"successful"},0)),"-",MAX(Sheet6!L$1:L2857)+1)</f>
        <v>-</v>
      </c>
      <c r="M2858">
        <f>IF(ISNA(MATCH(Sheet1!F2858,{"failed","canceled"},0)),"-",MAX(Sheet6!M$1:M2857)+1)</f>
        <v>1365</v>
      </c>
    </row>
    <row r="2859" spans="1:13" ht="16" x14ac:dyDescent="0.2">
      <c r="A2859" s="18" t="str">
        <f>IFERROR(INDEX(Sheet1!F:F,MATCH(ROWS($1:2858),$L:$L,0)),"")</f>
        <v/>
      </c>
      <c r="B2859" s="15" t="str">
        <f>IFERROR(INDEX(Sheet1!L:L,MATCH(ROWS($1:2858),$L:$L,0)),"")</f>
        <v/>
      </c>
      <c r="D2859" s="18" t="str">
        <f>IFERROR(INDEX(Sheet1!F:F,MATCH(ROWS($1:2858),$M:$M,0)),"")</f>
        <v/>
      </c>
      <c r="E2859" t="str">
        <f>IFERROR(INDEX(Sheet1!L:L,MATCH(ROWS($1:2858),$M:$M,0)),"")</f>
        <v/>
      </c>
      <c r="L2859" t="str">
        <f>IF(ISNA(MATCH(Sheet1!F2859,{"successful"},0)),"-",MAX(Sheet6!L$1:L2858)+1)</f>
        <v>-</v>
      </c>
      <c r="M2859">
        <f>IF(ISNA(MATCH(Sheet1!F2859,{"failed","canceled"},0)),"-",MAX(Sheet6!M$1:M2858)+1)</f>
        <v>1366</v>
      </c>
    </row>
    <row r="2860" spans="1:13" ht="16" x14ac:dyDescent="0.2">
      <c r="A2860" s="18" t="str">
        <f>IFERROR(INDEX(Sheet1!F:F,MATCH(ROWS($1:2859),$L:$L,0)),"")</f>
        <v/>
      </c>
      <c r="B2860" s="15" t="str">
        <f>IFERROR(INDEX(Sheet1!L:L,MATCH(ROWS($1:2859),$L:$L,0)),"")</f>
        <v/>
      </c>
      <c r="D2860" s="18" t="str">
        <f>IFERROR(INDEX(Sheet1!F:F,MATCH(ROWS($1:2859),$M:$M,0)),"")</f>
        <v/>
      </c>
      <c r="E2860" t="str">
        <f>IFERROR(INDEX(Sheet1!L:L,MATCH(ROWS($1:2859),$M:$M,0)),"")</f>
        <v/>
      </c>
      <c r="L2860" t="str">
        <f>IF(ISNA(MATCH(Sheet1!F2860,{"successful"},0)),"-",MAX(Sheet6!L$1:L2859)+1)</f>
        <v>-</v>
      </c>
      <c r="M2860">
        <f>IF(ISNA(MATCH(Sheet1!F2860,{"failed","canceled"},0)),"-",MAX(Sheet6!M$1:M2859)+1)</f>
        <v>1367</v>
      </c>
    </row>
    <row r="2861" spans="1:13" ht="16" x14ac:dyDescent="0.2">
      <c r="A2861" s="18" t="str">
        <f>IFERROR(INDEX(Sheet1!F:F,MATCH(ROWS($1:2860),$L:$L,0)),"")</f>
        <v/>
      </c>
      <c r="B2861" s="15" t="str">
        <f>IFERROR(INDEX(Sheet1!L:L,MATCH(ROWS($1:2860),$L:$L,0)),"")</f>
        <v/>
      </c>
      <c r="D2861" s="18" t="str">
        <f>IFERROR(INDEX(Sheet1!F:F,MATCH(ROWS($1:2860),$M:$M,0)),"")</f>
        <v/>
      </c>
      <c r="E2861" t="str">
        <f>IFERROR(INDEX(Sheet1!L:L,MATCH(ROWS($1:2860),$M:$M,0)),"")</f>
        <v/>
      </c>
      <c r="L2861" t="str">
        <f>IF(ISNA(MATCH(Sheet1!F2861,{"successful"},0)),"-",MAX(Sheet6!L$1:L2860)+1)</f>
        <v>-</v>
      </c>
      <c r="M2861">
        <f>IF(ISNA(MATCH(Sheet1!F2861,{"failed","canceled"},0)),"-",MAX(Sheet6!M$1:M2860)+1)</f>
        <v>1368</v>
      </c>
    </row>
    <row r="2862" spans="1:13" ht="16" x14ac:dyDescent="0.2">
      <c r="A2862" s="18" t="str">
        <f>IFERROR(INDEX(Sheet1!F:F,MATCH(ROWS($1:2861),$L:$L,0)),"")</f>
        <v/>
      </c>
      <c r="B2862" s="15" t="str">
        <f>IFERROR(INDEX(Sheet1!L:L,MATCH(ROWS($1:2861),$L:$L,0)),"")</f>
        <v/>
      </c>
      <c r="D2862" s="18" t="str">
        <f>IFERROR(INDEX(Sheet1!F:F,MATCH(ROWS($1:2861),$M:$M,0)),"")</f>
        <v/>
      </c>
      <c r="E2862" t="str">
        <f>IFERROR(INDEX(Sheet1!L:L,MATCH(ROWS($1:2861),$M:$M,0)),"")</f>
        <v/>
      </c>
      <c r="L2862" t="str">
        <f>IF(ISNA(MATCH(Sheet1!F2862,{"successful"},0)),"-",MAX(Sheet6!L$1:L2861)+1)</f>
        <v>-</v>
      </c>
      <c r="M2862">
        <f>IF(ISNA(MATCH(Sheet1!F2862,{"failed","canceled"},0)),"-",MAX(Sheet6!M$1:M2861)+1)</f>
        <v>1369</v>
      </c>
    </row>
    <row r="2863" spans="1:13" ht="16" x14ac:dyDescent="0.2">
      <c r="A2863" s="18" t="str">
        <f>IFERROR(INDEX(Sheet1!F:F,MATCH(ROWS($1:2862),$L:$L,0)),"")</f>
        <v/>
      </c>
      <c r="B2863" s="15" t="str">
        <f>IFERROR(INDEX(Sheet1!L:L,MATCH(ROWS($1:2862),$L:$L,0)),"")</f>
        <v/>
      </c>
      <c r="D2863" s="18" t="str">
        <f>IFERROR(INDEX(Sheet1!F:F,MATCH(ROWS($1:2862),$M:$M,0)),"")</f>
        <v/>
      </c>
      <c r="E2863" t="str">
        <f>IFERROR(INDEX(Sheet1!L:L,MATCH(ROWS($1:2862),$M:$M,0)),"")</f>
        <v/>
      </c>
      <c r="L2863" t="str">
        <f>IF(ISNA(MATCH(Sheet1!F2863,{"successful"},0)),"-",MAX(Sheet6!L$1:L2862)+1)</f>
        <v>-</v>
      </c>
      <c r="M2863">
        <f>IF(ISNA(MATCH(Sheet1!F2863,{"failed","canceled"},0)),"-",MAX(Sheet6!M$1:M2862)+1)</f>
        <v>1370</v>
      </c>
    </row>
    <row r="2864" spans="1:13" ht="16" x14ac:dyDescent="0.2">
      <c r="A2864" s="18" t="str">
        <f>IFERROR(INDEX(Sheet1!F:F,MATCH(ROWS($1:2863),$L:$L,0)),"")</f>
        <v/>
      </c>
      <c r="B2864" s="15" t="str">
        <f>IFERROR(INDEX(Sheet1!L:L,MATCH(ROWS($1:2863),$L:$L,0)),"")</f>
        <v/>
      </c>
      <c r="D2864" s="18" t="str">
        <f>IFERROR(INDEX(Sheet1!F:F,MATCH(ROWS($1:2863),$M:$M,0)),"")</f>
        <v/>
      </c>
      <c r="E2864" t="str">
        <f>IFERROR(INDEX(Sheet1!L:L,MATCH(ROWS($1:2863),$M:$M,0)),"")</f>
        <v/>
      </c>
      <c r="L2864" t="str">
        <f>IF(ISNA(MATCH(Sheet1!F2864,{"successful"},0)),"-",MAX(Sheet6!L$1:L2863)+1)</f>
        <v>-</v>
      </c>
      <c r="M2864">
        <f>IF(ISNA(MATCH(Sheet1!F2864,{"failed","canceled"},0)),"-",MAX(Sheet6!M$1:M2863)+1)</f>
        <v>1371</v>
      </c>
    </row>
    <row r="2865" spans="1:13" ht="16" x14ac:dyDescent="0.2">
      <c r="A2865" s="18" t="str">
        <f>IFERROR(INDEX(Sheet1!F:F,MATCH(ROWS($1:2864),$L:$L,0)),"")</f>
        <v/>
      </c>
      <c r="B2865" s="15" t="str">
        <f>IFERROR(INDEX(Sheet1!L:L,MATCH(ROWS($1:2864),$L:$L,0)),"")</f>
        <v/>
      </c>
      <c r="D2865" s="18" t="str">
        <f>IFERROR(INDEX(Sheet1!F:F,MATCH(ROWS($1:2864),$M:$M,0)),"")</f>
        <v/>
      </c>
      <c r="E2865" t="str">
        <f>IFERROR(INDEX(Sheet1!L:L,MATCH(ROWS($1:2864),$M:$M,0)),"")</f>
        <v/>
      </c>
      <c r="L2865" t="str">
        <f>IF(ISNA(MATCH(Sheet1!F2865,{"successful"},0)),"-",MAX(Sheet6!L$1:L2864)+1)</f>
        <v>-</v>
      </c>
      <c r="M2865">
        <f>IF(ISNA(MATCH(Sheet1!F2865,{"failed","canceled"},0)),"-",MAX(Sheet6!M$1:M2864)+1)</f>
        <v>1372</v>
      </c>
    </row>
    <row r="2866" spans="1:13" ht="16" x14ac:dyDescent="0.2">
      <c r="A2866" s="18" t="str">
        <f>IFERROR(INDEX(Sheet1!F:F,MATCH(ROWS($1:2865),$L:$L,0)),"")</f>
        <v/>
      </c>
      <c r="B2866" s="15" t="str">
        <f>IFERROR(INDEX(Sheet1!L:L,MATCH(ROWS($1:2865),$L:$L,0)),"")</f>
        <v/>
      </c>
      <c r="D2866" s="18" t="str">
        <f>IFERROR(INDEX(Sheet1!F:F,MATCH(ROWS($1:2865),$M:$M,0)),"")</f>
        <v/>
      </c>
      <c r="E2866" t="str">
        <f>IFERROR(INDEX(Sheet1!L:L,MATCH(ROWS($1:2865),$M:$M,0)),"")</f>
        <v/>
      </c>
      <c r="L2866" t="str">
        <f>IF(ISNA(MATCH(Sheet1!F2866,{"successful"},0)),"-",MAX(Sheet6!L$1:L2865)+1)</f>
        <v>-</v>
      </c>
      <c r="M2866">
        <f>IF(ISNA(MATCH(Sheet1!F2866,{"failed","canceled"},0)),"-",MAX(Sheet6!M$1:M2865)+1)</f>
        <v>1373</v>
      </c>
    </row>
    <row r="2867" spans="1:13" ht="16" x14ac:dyDescent="0.2">
      <c r="A2867" s="18" t="str">
        <f>IFERROR(INDEX(Sheet1!F:F,MATCH(ROWS($1:2866),$L:$L,0)),"")</f>
        <v/>
      </c>
      <c r="B2867" s="15" t="str">
        <f>IFERROR(INDEX(Sheet1!L:L,MATCH(ROWS($1:2866),$L:$L,0)),"")</f>
        <v/>
      </c>
      <c r="D2867" s="18" t="str">
        <f>IFERROR(INDEX(Sheet1!F:F,MATCH(ROWS($1:2866),$M:$M,0)),"")</f>
        <v/>
      </c>
      <c r="E2867" t="str">
        <f>IFERROR(INDEX(Sheet1!L:L,MATCH(ROWS($1:2866),$M:$M,0)),"")</f>
        <v/>
      </c>
      <c r="L2867" t="str">
        <f>IF(ISNA(MATCH(Sheet1!F2867,{"successful"},0)),"-",MAX(Sheet6!L$1:L2866)+1)</f>
        <v>-</v>
      </c>
      <c r="M2867">
        <f>IF(ISNA(MATCH(Sheet1!F2867,{"failed","canceled"},0)),"-",MAX(Sheet6!M$1:M2866)+1)</f>
        <v>1374</v>
      </c>
    </row>
    <row r="2868" spans="1:13" ht="16" x14ac:dyDescent="0.2">
      <c r="A2868" s="18" t="str">
        <f>IFERROR(INDEX(Sheet1!F:F,MATCH(ROWS($1:2867),$L:$L,0)),"")</f>
        <v/>
      </c>
      <c r="B2868" s="15" t="str">
        <f>IFERROR(INDEX(Sheet1!L:L,MATCH(ROWS($1:2867),$L:$L,0)),"")</f>
        <v/>
      </c>
      <c r="D2868" s="18" t="str">
        <f>IFERROR(INDEX(Sheet1!F:F,MATCH(ROWS($1:2867),$M:$M,0)),"")</f>
        <v/>
      </c>
      <c r="E2868" t="str">
        <f>IFERROR(INDEX(Sheet1!L:L,MATCH(ROWS($1:2867),$M:$M,0)),"")</f>
        <v/>
      </c>
      <c r="L2868" t="str">
        <f>IF(ISNA(MATCH(Sheet1!F2868,{"successful"},0)),"-",MAX(Sheet6!L$1:L2867)+1)</f>
        <v>-</v>
      </c>
      <c r="M2868">
        <f>IF(ISNA(MATCH(Sheet1!F2868,{"failed","canceled"},0)),"-",MAX(Sheet6!M$1:M2867)+1)</f>
        <v>1375</v>
      </c>
    </row>
    <row r="2869" spans="1:13" ht="16" x14ac:dyDescent="0.2">
      <c r="A2869" s="18" t="str">
        <f>IFERROR(INDEX(Sheet1!F:F,MATCH(ROWS($1:2868),$L:$L,0)),"")</f>
        <v/>
      </c>
      <c r="B2869" s="15" t="str">
        <f>IFERROR(INDEX(Sheet1!L:L,MATCH(ROWS($1:2868),$L:$L,0)),"")</f>
        <v/>
      </c>
      <c r="D2869" s="18" t="str">
        <f>IFERROR(INDEX(Sheet1!F:F,MATCH(ROWS($1:2868),$M:$M,0)),"")</f>
        <v/>
      </c>
      <c r="E2869" t="str">
        <f>IFERROR(INDEX(Sheet1!L:L,MATCH(ROWS($1:2868),$M:$M,0)),"")</f>
        <v/>
      </c>
      <c r="L2869" t="str">
        <f>IF(ISNA(MATCH(Sheet1!F2869,{"successful"},0)),"-",MAX(Sheet6!L$1:L2868)+1)</f>
        <v>-</v>
      </c>
      <c r="M2869">
        <f>IF(ISNA(MATCH(Sheet1!F2869,{"failed","canceled"},0)),"-",MAX(Sheet6!M$1:M2868)+1)</f>
        <v>1376</v>
      </c>
    </row>
    <row r="2870" spans="1:13" ht="16" x14ac:dyDescent="0.2">
      <c r="A2870" s="18" t="str">
        <f>IFERROR(INDEX(Sheet1!F:F,MATCH(ROWS($1:2869),$L:$L,0)),"")</f>
        <v/>
      </c>
      <c r="B2870" s="15" t="str">
        <f>IFERROR(INDEX(Sheet1!L:L,MATCH(ROWS($1:2869),$L:$L,0)),"")</f>
        <v/>
      </c>
      <c r="D2870" s="18" t="str">
        <f>IFERROR(INDEX(Sheet1!F:F,MATCH(ROWS($1:2869),$M:$M,0)),"")</f>
        <v/>
      </c>
      <c r="E2870" t="str">
        <f>IFERROR(INDEX(Sheet1!L:L,MATCH(ROWS($1:2869),$M:$M,0)),"")</f>
        <v/>
      </c>
      <c r="L2870" t="str">
        <f>IF(ISNA(MATCH(Sheet1!F2870,{"successful"},0)),"-",MAX(Sheet6!L$1:L2869)+1)</f>
        <v>-</v>
      </c>
      <c r="M2870">
        <f>IF(ISNA(MATCH(Sheet1!F2870,{"failed","canceled"},0)),"-",MAX(Sheet6!M$1:M2869)+1)</f>
        <v>1377</v>
      </c>
    </row>
    <row r="2871" spans="1:13" ht="16" x14ac:dyDescent="0.2">
      <c r="A2871" s="18" t="str">
        <f>IFERROR(INDEX(Sheet1!F:F,MATCH(ROWS($1:2870),$L:$L,0)),"")</f>
        <v/>
      </c>
      <c r="B2871" s="15" t="str">
        <f>IFERROR(INDEX(Sheet1!L:L,MATCH(ROWS($1:2870),$L:$L,0)),"")</f>
        <v/>
      </c>
      <c r="D2871" s="18" t="str">
        <f>IFERROR(INDEX(Sheet1!F:F,MATCH(ROWS($1:2870),$M:$M,0)),"")</f>
        <v/>
      </c>
      <c r="E2871" t="str">
        <f>IFERROR(INDEX(Sheet1!L:L,MATCH(ROWS($1:2870),$M:$M,0)),"")</f>
        <v/>
      </c>
      <c r="L2871" t="str">
        <f>IF(ISNA(MATCH(Sheet1!F2871,{"successful"},0)),"-",MAX(Sheet6!L$1:L2870)+1)</f>
        <v>-</v>
      </c>
      <c r="M2871">
        <f>IF(ISNA(MATCH(Sheet1!F2871,{"failed","canceled"},0)),"-",MAX(Sheet6!M$1:M2870)+1)</f>
        <v>1378</v>
      </c>
    </row>
    <row r="2872" spans="1:13" ht="16" x14ac:dyDescent="0.2">
      <c r="A2872" s="18" t="str">
        <f>IFERROR(INDEX(Sheet1!F:F,MATCH(ROWS($1:2871),$L:$L,0)),"")</f>
        <v/>
      </c>
      <c r="B2872" s="15" t="str">
        <f>IFERROR(INDEX(Sheet1!L:L,MATCH(ROWS($1:2871),$L:$L,0)),"")</f>
        <v/>
      </c>
      <c r="D2872" s="18" t="str">
        <f>IFERROR(INDEX(Sheet1!F:F,MATCH(ROWS($1:2871),$M:$M,0)),"")</f>
        <v/>
      </c>
      <c r="E2872" t="str">
        <f>IFERROR(INDEX(Sheet1!L:L,MATCH(ROWS($1:2871),$M:$M,0)),"")</f>
        <v/>
      </c>
      <c r="L2872" t="str">
        <f>IF(ISNA(MATCH(Sheet1!F2872,{"successful"},0)),"-",MAX(Sheet6!L$1:L2871)+1)</f>
        <v>-</v>
      </c>
      <c r="M2872">
        <f>IF(ISNA(MATCH(Sheet1!F2872,{"failed","canceled"},0)),"-",MAX(Sheet6!M$1:M2871)+1)</f>
        <v>1379</v>
      </c>
    </row>
    <row r="2873" spans="1:13" ht="16" x14ac:dyDescent="0.2">
      <c r="A2873" s="18" t="str">
        <f>IFERROR(INDEX(Sheet1!F:F,MATCH(ROWS($1:2872),$L:$L,0)),"")</f>
        <v/>
      </c>
      <c r="B2873" s="15" t="str">
        <f>IFERROR(INDEX(Sheet1!L:L,MATCH(ROWS($1:2872),$L:$L,0)),"")</f>
        <v/>
      </c>
      <c r="D2873" s="18" t="str">
        <f>IFERROR(INDEX(Sheet1!F:F,MATCH(ROWS($1:2872),$M:$M,0)),"")</f>
        <v/>
      </c>
      <c r="E2873" t="str">
        <f>IFERROR(INDEX(Sheet1!L:L,MATCH(ROWS($1:2872),$M:$M,0)),"")</f>
        <v/>
      </c>
      <c r="L2873" t="str">
        <f>IF(ISNA(MATCH(Sheet1!F2873,{"successful"},0)),"-",MAX(Sheet6!L$1:L2872)+1)</f>
        <v>-</v>
      </c>
      <c r="M2873">
        <f>IF(ISNA(MATCH(Sheet1!F2873,{"failed","canceled"},0)),"-",MAX(Sheet6!M$1:M2872)+1)</f>
        <v>1380</v>
      </c>
    </row>
    <row r="2874" spans="1:13" ht="16" x14ac:dyDescent="0.2">
      <c r="A2874" s="18" t="str">
        <f>IFERROR(INDEX(Sheet1!F:F,MATCH(ROWS($1:2873),$L:$L,0)),"")</f>
        <v/>
      </c>
      <c r="B2874" s="15" t="str">
        <f>IFERROR(INDEX(Sheet1!L:L,MATCH(ROWS($1:2873),$L:$L,0)),"")</f>
        <v/>
      </c>
      <c r="D2874" s="18" t="str">
        <f>IFERROR(INDEX(Sheet1!F:F,MATCH(ROWS($1:2873),$M:$M,0)),"")</f>
        <v/>
      </c>
      <c r="E2874" t="str">
        <f>IFERROR(INDEX(Sheet1!L:L,MATCH(ROWS($1:2873),$M:$M,0)),"")</f>
        <v/>
      </c>
      <c r="L2874" t="str">
        <f>IF(ISNA(MATCH(Sheet1!F2874,{"successful"},0)),"-",MAX(Sheet6!L$1:L2873)+1)</f>
        <v>-</v>
      </c>
      <c r="M2874">
        <f>IF(ISNA(MATCH(Sheet1!F2874,{"failed","canceled"},0)),"-",MAX(Sheet6!M$1:M2873)+1)</f>
        <v>1381</v>
      </c>
    </row>
    <row r="2875" spans="1:13" ht="16" x14ac:dyDescent="0.2">
      <c r="A2875" s="18" t="str">
        <f>IFERROR(INDEX(Sheet1!F:F,MATCH(ROWS($1:2874),$L:$L,0)),"")</f>
        <v/>
      </c>
      <c r="B2875" s="15" t="str">
        <f>IFERROR(INDEX(Sheet1!L:L,MATCH(ROWS($1:2874),$L:$L,0)),"")</f>
        <v/>
      </c>
      <c r="D2875" s="18" t="str">
        <f>IFERROR(INDEX(Sheet1!F:F,MATCH(ROWS($1:2874),$M:$M,0)),"")</f>
        <v/>
      </c>
      <c r="E2875" t="str">
        <f>IFERROR(INDEX(Sheet1!L:L,MATCH(ROWS($1:2874),$M:$M,0)),"")</f>
        <v/>
      </c>
      <c r="L2875" t="str">
        <f>IF(ISNA(MATCH(Sheet1!F2875,{"successful"},0)),"-",MAX(Sheet6!L$1:L2874)+1)</f>
        <v>-</v>
      </c>
      <c r="M2875">
        <f>IF(ISNA(MATCH(Sheet1!F2875,{"failed","canceled"},0)),"-",MAX(Sheet6!M$1:M2874)+1)</f>
        <v>1382</v>
      </c>
    </row>
    <row r="2876" spans="1:13" ht="16" x14ac:dyDescent="0.2">
      <c r="A2876" s="18" t="str">
        <f>IFERROR(INDEX(Sheet1!F:F,MATCH(ROWS($1:2875),$L:$L,0)),"")</f>
        <v/>
      </c>
      <c r="B2876" s="15" t="str">
        <f>IFERROR(INDEX(Sheet1!L:L,MATCH(ROWS($1:2875),$L:$L,0)),"")</f>
        <v/>
      </c>
      <c r="D2876" s="18" t="str">
        <f>IFERROR(INDEX(Sheet1!F:F,MATCH(ROWS($1:2875),$M:$M,0)),"")</f>
        <v/>
      </c>
      <c r="E2876" t="str">
        <f>IFERROR(INDEX(Sheet1!L:L,MATCH(ROWS($1:2875),$M:$M,0)),"")</f>
        <v/>
      </c>
      <c r="L2876" t="str">
        <f>IF(ISNA(MATCH(Sheet1!F2876,{"successful"},0)),"-",MAX(Sheet6!L$1:L2875)+1)</f>
        <v>-</v>
      </c>
      <c r="M2876">
        <f>IF(ISNA(MATCH(Sheet1!F2876,{"failed","canceled"},0)),"-",MAX(Sheet6!M$1:M2875)+1)</f>
        <v>1383</v>
      </c>
    </row>
    <row r="2877" spans="1:13" ht="16" x14ac:dyDescent="0.2">
      <c r="A2877" s="18" t="str">
        <f>IFERROR(INDEX(Sheet1!F:F,MATCH(ROWS($1:2876),$L:$L,0)),"")</f>
        <v/>
      </c>
      <c r="B2877" s="15" t="str">
        <f>IFERROR(INDEX(Sheet1!L:L,MATCH(ROWS($1:2876),$L:$L,0)),"")</f>
        <v/>
      </c>
      <c r="D2877" s="18" t="str">
        <f>IFERROR(INDEX(Sheet1!F:F,MATCH(ROWS($1:2876),$M:$M,0)),"")</f>
        <v/>
      </c>
      <c r="E2877" t="str">
        <f>IFERROR(INDEX(Sheet1!L:L,MATCH(ROWS($1:2876),$M:$M,0)),"")</f>
        <v/>
      </c>
      <c r="L2877" t="str">
        <f>IF(ISNA(MATCH(Sheet1!F2877,{"successful"},0)),"-",MAX(Sheet6!L$1:L2876)+1)</f>
        <v>-</v>
      </c>
      <c r="M2877">
        <f>IF(ISNA(MATCH(Sheet1!F2877,{"failed","canceled"},0)),"-",MAX(Sheet6!M$1:M2876)+1)</f>
        <v>1384</v>
      </c>
    </row>
    <row r="2878" spans="1:13" ht="16" x14ac:dyDescent="0.2">
      <c r="A2878" s="18" t="str">
        <f>IFERROR(INDEX(Sheet1!F:F,MATCH(ROWS($1:2877),$L:$L,0)),"")</f>
        <v/>
      </c>
      <c r="B2878" s="15" t="str">
        <f>IFERROR(INDEX(Sheet1!L:L,MATCH(ROWS($1:2877),$L:$L,0)),"")</f>
        <v/>
      </c>
      <c r="D2878" s="18" t="str">
        <f>IFERROR(INDEX(Sheet1!F:F,MATCH(ROWS($1:2877),$M:$M,0)),"")</f>
        <v/>
      </c>
      <c r="E2878" t="str">
        <f>IFERROR(INDEX(Sheet1!L:L,MATCH(ROWS($1:2877),$M:$M,0)),"")</f>
        <v/>
      </c>
      <c r="L2878" t="str">
        <f>IF(ISNA(MATCH(Sheet1!F2878,{"successful"},0)),"-",MAX(Sheet6!L$1:L2877)+1)</f>
        <v>-</v>
      </c>
      <c r="M2878">
        <f>IF(ISNA(MATCH(Sheet1!F2878,{"failed","canceled"},0)),"-",MAX(Sheet6!M$1:M2877)+1)</f>
        <v>1385</v>
      </c>
    </row>
    <row r="2879" spans="1:13" ht="16" x14ac:dyDescent="0.2">
      <c r="A2879" s="18" t="str">
        <f>IFERROR(INDEX(Sheet1!F:F,MATCH(ROWS($1:2878),$L:$L,0)),"")</f>
        <v/>
      </c>
      <c r="B2879" s="15" t="str">
        <f>IFERROR(INDEX(Sheet1!L:L,MATCH(ROWS($1:2878),$L:$L,0)),"")</f>
        <v/>
      </c>
      <c r="D2879" s="18" t="str">
        <f>IFERROR(INDEX(Sheet1!F:F,MATCH(ROWS($1:2878),$M:$M,0)),"")</f>
        <v/>
      </c>
      <c r="E2879" t="str">
        <f>IFERROR(INDEX(Sheet1!L:L,MATCH(ROWS($1:2878),$M:$M,0)),"")</f>
        <v/>
      </c>
      <c r="L2879" t="str">
        <f>IF(ISNA(MATCH(Sheet1!F2879,{"successful"},0)),"-",MAX(Sheet6!L$1:L2878)+1)</f>
        <v>-</v>
      </c>
      <c r="M2879">
        <f>IF(ISNA(MATCH(Sheet1!F2879,{"failed","canceled"},0)),"-",MAX(Sheet6!M$1:M2878)+1)</f>
        <v>1386</v>
      </c>
    </row>
    <row r="2880" spans="1:13" ht="16" x14ac:dyDescent="0.2">
      <c r="A2880" s="18" t="str">
        <f>IFERROR(INDEX(Sheet1!F:F,MATCH(ROWS($1:2879),$L:$L,0)),"")</f>
        <v/>
      </c>
      <c r="B2880" s="15" t="str">
        <f>IFERROR(INDEX(Sheet1!L:L,MATCH(ROWS($1:2879),$L:$L,0)),"")</f>
        <v/>
      </c>
      <c r="D2880" s="18" t="str">
        <f>IFERROR(INDEX(Sheet1!F:F,MATCH(ROWS($1:2879),$M:$M,0)),"")</f>
        <v/>
      </c>
      <c r="E2880" t="str">
        <f>IFERROR(INDEX(Sheet1!L:L,MATCH(ROWS($1:2879),$M:$M,0)),"")</f>
        <v/>
      </c>
      <c r="L2880" t="str">
        <f>IF(ISNA(MATCH(Sheet1!F2880,{"successful"},0)),"-",MAX(Sheet6!L$1:L2879)+1)</f>
        <v>-</v>
      </c>
      <c r="M2880">
        <f>IF(ISNA(MATCH(Sheet1!F2880,{"failed","canceled"},0)),"-",MAX(Sheet6!M$1:M2879)+1)</f>
        <v>1387</v>
      </c>
    </row>
    <row r="2881" spans="1:13" ht="16" x14ac:dyDescent="0.2">
      <c r="A2881" s="18" t="str">
        <f>IFERROR(INDEX(Sheet1!F:F,MATCH(ROWS($1:2880),$L:$L,0)),"")</f>
        <v/>
      </c>
      <c r="B2881" s="15" t="str">
        <f>IFERROR(INDEX(Sheet1!L:L,MATCH(ROWS($1:2880),$L:$L,0)),"")</f>
        <v/>
      </c>
      <c r="D2881" s="18" t="str">
        <f>IFERROR(INDEX(Sheet1!F:F,MATCH(ROWS($1:2880),$M:$M,0)),"")</f>
        <v/>
      </c>
      <c r="E2881" t="str">
        <f>IFERROR(INDEX(Sheet1!L:L,MATCH(ROWS($1:2880),$M:$M,0)),"")</f>
        <v/>
      </c>
      <c r="L2881" t="str">
        <f>IF(ISNA(MATCH(Sheet1!F2881,{"successful"},0)),"-",MAX(Sheet6!L$1:L2880)+1)</f>
        <v>-</v>
      </c>
      <c r="M2881">
        <f>IF(ISNA(MATCH(Sheet1!F2881,{"failed","canceled"},0)),"-",MAX(Sheet6!M$1:M2880)+1)</f>
        <v>1388</v>
      </c>
    </row>
    <row r="2882" spans="1:13" ht="16" x14ac:dyDescent="0.2">
      <c r="A2882" s="18" t="str">
        <f>IFERROR(INDEX(Sheet1!F:F,MATCH(ROWS($1:2881),$L:$L,0)),"")</f>
        <v/>
      </c>
      <c r="B2882" s="15" t="str">
        <f>IFERROR(INDEX(Sheet1!L:L,MATCH(ROWS($1:2881),$L:$L,0)),"")</f>
        <v/>
      </c>
      <c r="D2882" s="18" t="str">
        <f>IFERROR(INDEX(Sheet1!F:F,MATCH(ROWS($1:2881),$M:$M,0)),"")</f>
        <v/>
      </c>
      <c r="E2882" t="str">
        <f>IFERROR(INDEX(Sheet1!L:L,MATCH(ROWS($1:2881),$M:$M,0)),"")</f>
        <v/>
      </c>
      <c r="L2882" t="str">
        <f>IF(ISNA(MATCH(Sheet1!F2882,{"successful"},0)),"-",MAX(Sheet6!L$1:L2881)+1)</f>
        <v>-</v>
      </c>
      <c r="M2882">
        <f>IF(ISNA(MATCH(Sheet1!F2882,{"failed","canceled"},0)),"-",MAX(Sheet6!M$1:M2881)+1)</f>
        <v>1389</v>
      </c>
    </row>
    <row r="2883" spans="1:13" ht="16" x14ac:dyDescent="0.2">
      <c r="A2883" s="18" t="str">
        <f>IFERROR(INDEX(Sheet1!F:F,MATCH(ROWS($1:2882),$L:$L,0)),"")</f>
        <v/>
      </c>
      <c r="B2883" s="15" t="str">
        <f>IFERROR(INDEX(Sheet1!L:L,MATCH(ROWS($1:2882),$L:$L,0)),"")</f>
        <v/>
      </c>
      <c r="D2883" s="18" t="str">
        <f>IFERROR(INDEX(Sheet1!F:F,MATCH(ROWS($1:2882),$M:$M,0)),"")</f>
        <v/>
      </c>
      <c r="E2883" t="str">
        <f>IFERROR(INDEX(Sheet1!L:L,MATCH(ROWS($1:2882),$M:$M,0)),"")</f>
        <v/>
      </c>
      <c r="L2883" t="str">
        <f>IF(ISNA(MATCH(Sheet1!F2883,{"successful"},0)),"-",MAX(Sheet6!L$1:L2882)+1)</f>
        <v>-</v>
      </c>
      <c r="M2883">
        <f>IF(ISNA(MATCH(Sheet1!F2883,{"failed","canceled"},0)),"-",MAX(Sheet6!M$1:M2882)+1)</f>
        <v>1390</v>
      </c>
    </row>
    <row r="2884" spans="1:13" ht="16" x14ac:dyDescent="0.2">
      <c r="A2884" s="18" t="str">
        <f>IFERROR(INDEX(Sheet1!F:F,MATCH(ROWS($1:2883),$L:$L,0)),"")</f>
        <v/>
      </c>
      <c r="B2884" s="15" t="str">
        <f>IFERROR(INDEX(Sheet1!L:L,MATCH(ROWS($1:2883),$L:$L,0)),"")</f>
        <v/>
      </c>
      <c r="D2884" s="18" t="str">
        <f>IFERROR(INDEX(Sheet1!F:F,MATCH(ROWS($1:2883),$M:$M,0)),"")</f>
        <v/>
      </c>
      <c r="E2884" t="str">
        <f>IFERROR(INDEX(Sheet1!L:L,MATCH(ROWS($1:2883),$M:$M,0)),"")</f>
        <v/>
      </c>
      <c r="L2884" t="str">
        <f>IF(ISNA(MATCH(Sheet1!F2884,{"successful"},0)),"-",MAX(Sheet6!L$1:L2883)+1)</f>
        <v>-</v>
      </c>
      <c r="M2884">
        <f>IF(ISNA(MATCH(Sheet1!F2884,{"failed","canceled"},0)),"-",MAX(Sheet6!M$1:M2883)+1)</f>
        <v>1391</v>
      </c>
    </row>
    <row r="2885" spans="1:13" ht="16" x14ac:dyDescent="0.2">
      <c r="A2885" s="18" t="str">
        <f>IFERROR(INDEX(Sheet1!F:F,MATCH(ROWS($1:2884),$L:$L,0)),"")</f>
        <v/>
      </c>
      <c r="B2885" s="15" t="str">
        <f>IFERROR(INDEX(Sheet1!L:L,MATCH(ROWS($1:2884),$L:$L,0)),"")</f>
        <v/>
      </c>
      <c r="D2885" s="18" t="str">
        <f>IFERROR(INDEX(Sheet1!F:F,MATCH(ROWS($1:2884),$M:$M,0)),"")</f>
        <v/>
      </c>
      <c r="E2885" t="str">
        <f>IFERROR(INDEX(Sheet1!L:L,MATCH(ROWS($1:2884),$M:$M,0)),"")</f>
        <v/>
      </c>
      <c r="L2885" t="str">
        <f>IF(ISNA(MATCH(Sheet1!F2885,{"successful"},0)),"-",MAX(Sheet6!L$1:L2884)+1)</f>
        <v>-</v>
      </c>
      <c r="M2885">
        <f>IF(ISNA(MATCH(Sheet1!F2885,{"failed","canceled"},0)),"-",MAX(Sheet6!M$1:M2884)+1)</f>
        <v>1392</v>
      </c>
    </row>
    <row r="2886" spans="1:13" ht="16" x14ac:dyDescent="0.2">
      <c r="A2886" s="18" t="str">
        <f>IFERROR(INDEX(Sheet1!F:F,MATCH(ROWS($1:2885),$L:$L,0)),"")</f>
        <v/>
      </c>
      <c r="B2886" s="15" t="str">
        <f>IFERROR(INDEX(Sheet1!L:L,MATCH(ROWS($1:2885),$L:$L,0)),"")</f>
        <v/>
      </c>
      <c r="D2886" s="18" t="str">
        <f>IFERROR(INDEX(Sheet1!F:F,MATCH(ROWS($1:2885),$M:$M,0)),"")</f>
        <v/>
      </c>
      <c r="E2886" t="str">
        <f>IFERROR(INDEX(Sheet1!L:L,MATCH(ROWS($1:2885),$M:$M,0)),"")</f>
        <v/>
      </c>
      <c r="L2886" t="str">
        <f>IF(ISNA(MATCH(Sheet1!F2886,{"successful"},0)),"-",MAX(Sheet6!L$1:L2885)+1)</f>
        <v>-</v>
      </c>
      <c r="M2886">
        <f>IF(ISNA(MATCH(Sheet1!F2886,{"failed","canceled"},0)),"-",MAX(Sheet6!M$1:M2885)+1)</f>
        <v>1393</v>
      </c>
    </row>
    <row r="2887" spans="1:13" ht="16" x14ac:dyDescent="0.2">
      <c r="A2887" s="18" t="str">
        <f>IFERROR(INDEX(Sheet1!F:F,MATCH(ROWS($1:2886),$L:$L,0)),"")</f>
        <v/>
      </c>
      <c r="B2887" s="15" t="str">
        <f>IFERROR(INDEX(Sheet1!L:L,MATCH(ROWS($1:2886),$L:$L,0)),"")</f>
        <v/>
      </c>
      <c r="D2887" s="18" t="str">
        <f>IFERROR(INDEX(Sheet1!F:F,MATCH(ROWS($1:2886),$M:$M,0)),"")</f>
        <v/>
      </c>
      <c r="E2887" t="str">
        <f>IFERROR(INDEX(Sheet1!L:L,MATCH(ROWS($1:2886),$M:$M,0)),"")</f>
        <v/>
      </c>
      <c r="L2887" t="str">
        <f>IF(ISNA(MATCH(Sheet1!F2887,{"successful"},0)),"-",MAX(Sheet6!L$1:L2886)+1)</f>
        <v>-</v>
      </c>
      <c r="M2887">
        <f>IF(ISNA(MATCH(Sheet1!F2887,{"failed","canceled"},0)),"-",MAX(Sheet6!M$1:M2886)+1)</f>
        <v>1394</v>
      </c>
    </row>
    <row r="2888" spans="1:13" ht="16" x14ac:dyDescent="0.2">
      <c r="A2888" s="18" t="str">
        <f>IFERROR(INDEX(Sheet1!F:F,MATCH(ROWS($1:2887),$L:$L,0)),"")</f>
        <v/>
      </c>
      <c r="B2888" s="15" t="str">
        <f>IFERROR(INDEX(Sheet1!L:L,MATCH(ROWS($1:2887),$L:$L,0)),"")</f>
        <v/>
      </c>
      <c r="D2888" s="18" t="str">
        <f>IFERROR(INDEX(Sheet1!F:F,MATCH(ROWS($1:2887),$M:$M,0)),"")</f>
        <v/>
      </c>
      <c r="E2888" t="str">
        <f>IFERROR(INDEX(Sheet1!L:L,MATCH(ROWS($1:2887),$M:$M,0)),"")</f>
        <v/>
      </c>
      <c r="L2888" t="str">
        <f>IF(ISNA(MATCH(Sheet1!F2888,{"successful"},0)),"-",MAX(Sheet6!L$1:L2887)+1)</f>
        <v>-</v>
      </c>
      <c r="M2888">
        <f>IF(ISNA(MATCH(Sheet1!F2888,{"failed","canceled"},0)),"-",MAX(Sheet6!M$1:M2887)+1)</f>
        <v>1395</v>
      </c>
    </row>
    <row r="2889" spans="1:13" ht="16" x14ac:dyDescent="0.2">
      <c r="A2889" s="18" t="str">
        <f>IFERROR(INDEX(Sheet1!F:F,MATCH(ROWS($1:2888),$L:$L,0)),"")</f>
        <v/>
      </c>
      <c r="B2889" s="15" t="str">
        <f>IFERROR(INDEX(Sheet1!L:L,MATCH(ROWS($1:2888),$L:$L,0)),"")</f>
        <v/>
      </c>
      <c r="D2889" s="18" t="str">
        <f>IFERROR(INDEX(Sheet1!F:F,MATCH(ROWS($1:2888),$M:$M,0)),"")</f>
        <v/>
      </c>
      <c r="E2889" t="str">
        <f>IFERROR(INDEX(Sheet1!L:L,MATCH(ROWS($1:2888),$M:$M,0)),"")</f>
        <v/>
      </c>
      <c r="L2889" t="str">
        <f>IF(ISNA(MATCH(Sheet1!F2889,{"successful"},0)),"-",MAX(Sheet6!L$1:L2888)+1)</f>
        <v>-</v>
      </c>
      <c r="M2889">
        <f>IF(ISNA(MATCH(Sheet1!F2889,{"failed","canceled"},0)),"-",MAX(Sheet6!M$1:M2888)+1)</f>
        <v>1396</v>
      </c>
    </row>
    <row r="2890" spans="1:13" ht="16" x14ac:dyDescent="0.2">
      <c r="A2890" s="18" t="str">
        <f>IFERROR(INDEX(Sheet1!F:F,MATCH(ROWS($1:2889),$L:$L,0)),"")</f>
        <v/>
      </c>
      <c r="B2890" s="15" t="str">
        <f>IFERROR(INDEX(Sheet1!L:L,MATCH(ROWS($1:2889),$L:$L,0)),"")</f>
        <v/>
      </c>
      <c r="D2890" s="18" t="str">
        <f>IFERROR(INDEX(Sheet1!F:F,MATCH(ROWS($1:2889),$M:$M,0)),"")</f>
        <v/>
      </c>
      <c r="E2890" t="str">
        <f>IFERROR(INDEX(Sheet1!L:L,MATCH(ROWS($1:2889),$M:$M,0)),"")</f>
        <v/>
      </c>
      <c r="L2890" t="str">
        <f>IF(ISNA(MATCH(Sheet1!F2890,{"successful"},0)),"-",MAX(Sheet6!L$1:L2889)+1)</f>
        <v>-</v>
      </c>
      <c r="M2890">
        <f>IF(ISNA(MATCH(Sheet1!F2890,{"failed","canceled"},0)),"-",MAX(Sheet6!M$1:M2889)+1)</f>
        <v>1397</v>
      </c>
    </row>
    <row r="2891" spans="1:13" ht="16" x14ac:dyDescent="0.2">
      <c r="A2891" s="18" t="str">
        <f>IFERROR(INDEX(Sheet1!F:F,MATCH(ROWS($1:2890),$L:$L,0)),"")</f>
        <v/>
      </c>
      <c r="B2891" s="15" t="str">
        <f>IFERROR(INDEX(Sheet1!L:L,MATCH(ROWS($1:2890),$L:$L,0)),"")</f>
        <v/>
      </c>
      <c r="D2891" s="18" t="str">
        <f>IFERROR(INDEX(Sheet1!F:F,MATCH(ROWS($1:2890),$M:$M,0)),"")</f>
        <v/>
      </c>
      <c r="E2891" t="str">
        <f>IFERROR(INDEX(Sheet1!L:L,MATCH(ROWS($1:2890),$M:$M,0)),"")</f>
        <v/>
      </c>
      <c r="L2891" t="str">
        <f>IF(ISNA(MATCH(Sheet1!F2891,{"successful"},0)),"-",MAX(Sheet6!L$1:L2890)+1)</f>
        <v>-</v>
      </c>
      <c r="M2891">
        <f>IF(ISNA(MATCH(Sheet1!F2891,{"failed","canceled"},0)),"-",MAX(Sheet6!M$1:M2890)+1)</f>
        <v>1398</v>
      </c>
    </row>
    <row r="2892" spans="1:13" ht="16" x14ac:dyDescent="0.2">
      <c r="A2892" s="18" t="str">
        <f>IFERROR(INDEX(Sheet1!F:F,MATCH(ROWS($1:2891),$L:$L,0)),"")</f>
        <v/>
      </c>
      <c r="B2892" s="15" t="str">
        <f>IFERROR(INDEX(Sheet1!L:L,MATCH(ROWS($1:2891),$L:$L,0)),"")</f>
        <v/>
      </c>
      <c r="D2892" s="18" t="str">
        <f>IFERROR(INDEX(Sheet1!F:F,MATCH(ROWS($1:2891),$M:$M,0)),"")</f>
        <v/>
      </c>
      <c r="E2892" t="str">
        <f>IFERROR(INDEX(Sheet1!L:L,MATCH(ROWS($1:2891),$M:$M,0)),"")</f>
        <v/>
      </c>
      <c r="L2892" t="str">
        <f>IF(ISNA(MATCH(Sheet1!F2892,{"successful"},0)),"-",MAX(Sheet6!L$1:L2891)+1)</f>
        <v>-</v>
      </c>
      <c r="M2892">
        <f>IF(ISNA(MATCH(Sheet1!F2892,{"failed","canceled"},0)),"-",MAX(Sheet6!M$1:M2891)+1)</f>
        <v>1399</v>
      </c>
    </row>
    <row r="2893" spans="1:13" ht="16" x14ac:dyDescent="0.2">
      <c r="A2893" s="18" t="str">
        <f>IFERROR(INDEX(Sheet1!F:F,MATCH(ROWS($1:2892),$L:$L,0)),"")</f>
        <v/>
      </c>
      <c r="B2893" s="15" t="str">
        <f>IFERROR(INDEX(Sheet1!L:L,MATCH(ROWS($1:2892),$L:$L,0)),"")</f>
        <v/>
      </c>
      <c r="D2893" s="18" t="str">
        <f>IFERROR(INDEX(Sheet1!F:F,MATCH(ROWS($1:2892),$M:$M,0)),"")</f>
        <v/>
      </c>
      <c r="E2893" t="str">
        <f>IFERROR(INDEX(Sheet1!L:L,MATCH(ROWS($1:2892),$M:$M,0)),"")</f>
        <v/>
      </c>
      <c r="L2893" t="str">
        <f>IF(ISNA(MATCH(Sheet1!F2893,{"successful"},0)),"-",MAX(Sheet6!L$1:L2892)+1)</f>
        <v>-</v>
      </c>
      <c r="M2893">
        <f>IF(ISNA(MATCH(Sheet1!F2893,{"failed","canceled"},0)),"-",MAX(Sheet6!M$1:M2892)+1)</f>
        <v>1400</v>
      </c>
    </row>
    <row r="2894" spans="1:13" ht="16" x14ac:dyDescent="0.2">
      <c r="A2894" s="18" t="str">
        <f>IFERROR(INDEX(Sheet1!F:F,MATCH(ROWS($1:2893),$L:$L,0)),"")</f>
        <v/>
      </c>
      <c r="B2894" s="15" t="str">
        <f>IFERROR(INDEX(Sheet1!L:L,MATCH(ROWS($1:2893),$L:$L,0)),"")</f>
        <v/>
      </c>
      <c r="D2894" s="18" t="str">
        <f>IFERROR(INDEX(Sheet1!F:F,MATCH(ROWS($1:2893),$M:$M,0)),"")</f>
        <v/>
      </c>
      <c r="E2894" t="str">
        <f>IFERROR(INDEX(Sheet1!L:L,MATCH(ROWS($1:2893),$M:$M,0)),"")</f>
        <v/>
      </c>
      <c r="L2894" t="str">
        <f>IF(ISNA(MATCH(Sheet1!F2894,{"successful"},0)),"-",MAX(Sheet6!L$1:L2893)+1)</f>
        <v>-</v>
      </c>
      <c r="M2894">
        <f>IF(ISNA(MATCH(Sheet1!F2894,{"failed","canceled"},0)),"-",MAX(Sheet6!M$1:M2893)+1)</f>
        <v>1401</v>
      </c>
    </row>
    <row r="2895" spans="1:13" ht="16" x14ac:dyDescent="0.2">
      <c r="A2895" s="18" t="str">
        <f>IFERROR(INDEX(Sheet1!F:F,MATCH(ROWS($1:2894),$L:$L,0)),"")</f>
        <v/>
      </c>
      <c r="B2895" s="15" t="str">
        <f>IFERROR(INDEX(Sheet1!L:L,MATCH(ROWS($1:2894),$L:$L,0)),"")</f>
        <v/>
      </c>
      <c r="D2895" s="18" t="str">
        <f>IFERROR(INDEX(Sheet1!F:F,MATCH(ROWS($1:2894),$M:$M,0)),"")</f>
        <v/>
      </c>
      <c r="E2895" t="str">
        <f>IFERROR(INDEX(Sheet1!L:L,MATCH(ROWS($1:2894),$M:$M,0)),"")</f>
        <v/>
      </c>
      <c r="L2895" t="str">
        <f>IF(ISNA(MATCH(Sheet1!F2895,{"successful"},0)),"-",MAX(Sheet6!L$1:L2894)+1)</f>
        <v>-</v>
      </c>
      <c r="M2895">
        <f>IF(ISNA(MATCH(Sheet1!F2895,{"failed","canceled"},0)),"-",MAX(Sheet6!M$1:M2894)+1)</f>
        <v>1402</v>
      </c>
    </row>
    <row r="2896" spans="1:13" ht="16" x14ac:dyDescent="0.2">
      <c r="A2896" s="18" t="str">
        <f>IFERROR(INDEX(Sheet1!F:F,MATCH(ROWS($1:2895),$L:$L,0)),"")</f>
        <v/>
      </c>
      <c r="B2896" s="15" t="str">
        <f>IFERROR(INDEX(Sheet1!L:L,MATCH(ROWS($1:2895),$L:$L,0)),"")</f>
        <v/>
      </c>
      <c r="D2896" s="18" t="str">
        <f>IFERROR(INDEX(Sheet1!F:F,MATCH(ROWS($1:2895),$M:$M,0)),"")</f>
        <v/>
      </c>
      <c r="E2896" t="str">
        <f>IFERROR(INDEX(Sheet1!L:L,MATCH(ROWS($1:2895),$M:$M,0)),"")</f>
        <v/>
      </c>
      <c r="L2896" t="str">
        <f>IF(ISNA(MATCH(Sheet1!F2896,{"successful"},0)),"-",MAX(Sheet6!L$1:L2895)+1)</f>
        <v>-</v>
      </c>
      <c r="M2896">
        <f>IF(ISNA(MATCH(Sheet1!F2896,{"failed","canceled"},0)),"-",MAX(Sheet6!M$1:M2895)+1)</f>
        <v>1403</v>
      </c>
    </row>
    <row r="2897" spans="1:13" ht="16" x14ac:dyDescent="0.2">
      <c r="A2897" s="18" t="str">
        <f>IFERROR(INDEX(Sheet1!F:F,MATCH(ROWS($1:2896),$L:$L,0)),"")</f>
        <v/>
      </c>
      <c r="B2897" s="15" t="str">
        <f>IFERROR(INDEX(Sheet1!L:L,MATCH(ROWS($1:2896),$L:$L,0)),"")</f>
        <v/>
      </c>
      <c r="D2897" s="18" t="str">
        <f>IFERROR(INDEX(Sheet1!F:F,MATCH(ROWS($1:2896),$M:$M,0)),"")</f>
        <v/>
      </c>
      <c r="E2897" t="str">
        <f>IFERROR(INDEX(Sheet1!L:L,MATCH(ROWS($1:2896),$M:$M,0)),"")</f>
        <v/>
      </c>
      <c r="L2897" t="str">
        <f>IF(ISNA(MATCH(Sheet1!F2897,{"successful"},0)),"-",MAX(Sheet6!L$1:L2896)+1)</f>
        <v>-</v>
      </c>
      <c r="M2897">
        <f>IF(ISNA(MATCH(Sheet1!F2897,{"failed","canceled"},0)),"-",MAX(Sheet6!M$1:M2896)+1)</f>
        <v>1404</v>
      </c>
    </row>
    <row r="2898" spans="1:13" ht="16" x14ac:dyDescent="0.2">
      <c r="A2898" s="18" t="str">
        <f>IFERROR(INDEX(Sheet1!F:F,MATCH(ROWS($1:2897),$L:$L,0)),"")</f>
        <v/>
      </c>
      <c r="B2898" s="15" t="str">
        <f>IFERROR(INDEX(Sheet1!L:L,MATCH(ROWS($1:2897),$L:$L,0)),"")</f>
        <v/>
      </c>
      <c r="D2898" s="18" t="str">
        <f>IFERROR(INDEX(Sheet1!F:F,MATCH(ROWS($1:2897),$M:$M,0)),"")</f>
        <v/>
      </c>
      <c r="E2898" t="str">
        <f>IFERROR(INDEX(Sheet1!L:L,MATCH(ROWS($1:2897),$M:$M,0)),"")</f>
        <v/>
      </c>
      <c r="L2898" t="str">
        <f>IF(ISNA(MATCH(Sheet1!F2898,{"successful"},0)),"-",MAX(Sheet6!L$1:L2897)+1)</f>
        <v>-</v>
      </c>
      <c r="M2898">
        <f>IF(ISNA(MATCH(Sheet1!F2898,{"failed","canceled"},0)),"-",MAX(Sheet6!M$1:M2897)+1)</f>
        <v>1405</v>
      </c>
    </row>
    <row r="2899" spans="1:13" ht="16" x14ac:dyDescent="0.2">
      <c r="A2899" s="18" t="str">
        <f>IFERROR(INDEX(Sheet1!F:F,MATCH(ROWS($1:2898),$L:$L,0)),"")</f>
        <v/>
      </c>
      <c r="B2899" s="15" t="str">
        <f>IFERROR(INDEX(Sheet1!L:L,MATCH(ROWS($1:2898),$L:$L,0)),"")</f>
        <v/>
      </c>
      <c r="D2899" s="18" t="str">
        <f>IFERROR(INDEX(Sheet1!F:F,MATCH(ROWS($1:2898),$M:$M,0)),"")</f>
        <v/>
      </c>
      <c r="E2899" t="str">
        <f>IFERROR(INDEX(Sheet1!L:L,MATCH(ROWS($1:2898),$M:$M,0)),"")</f>
        <v/>
      </c>
      <c r="L2899" t="str">
        <f>IF(ISNA(MATCH(Sheet1!F2899,{"successful"},0)),"-",MAX(Sheet6!L$1:L2898)+1)</f>
        <v>-</v>
      </c>
      <c r="M2899">
        <f>IF(ISNA(MATCH(Sheet1!F2899,{"failed","canceled"},0)),"-",MAX(Sheet6!M$1:M2898)+1)</f>
        <v>1406</v>
      </c>
    </row>
    <row r="2900" spans="1:13" ht="16" x14ac:dyDescent="0.2">
      <c r="A2900" s="18" t="str">
        <f>IFERROR(INDEX(Sheet1!F:F,MATCH(ROWS($1:2899),$L:$L,0)),"")</f>
        <v/>
      </c>
      <c r="B2900" s="15" t="str">
        <f>IFERROR(INDEX(Sheet1!L:L,MATCH(ROWS($1:2899),$L:$L,0)),"")</f>
        <v/>
      </c>
      <c r="D2900" s="18" t="str">
        <f>IFERROR(INDEX(Sheet1!F:F,MATCH(ROWS($1:2899),$M:$M,0)),"")</f>
        <v/>
      </c>
      <c r="E2900" t="str">
        <f>IFERROR(INDEX(Sheet1!L:L,MATCH(ROWS($1:2899),$M:$M,0)),"")</f>
        <v/>
      </c>
      <c r="L2900" t="str">
        <f>IF(ISNA(MATCH(Sheet1!F2900,{"successful"},0)),"-",MAX(Sheet6!L$1:L2899)+1)</f>
        <v>-</v>
      </c>
      <c r="M2900">
        <f>IF(ISNA(MATCH(Sheet1!F2900,{"failed","canceled"},0)),"-",MAX(Sheet6!M$1:M2899)+1)</f>
        <v>1407</v>
      </c>
    </row>
    <row r="2901" spans="1:13" ht="16" x14ac:dyDescent="0.2">
      <c r="A2901" s="18" t="str">
        <f>IFERROR(INDEX(Sheet1!F:F,MATCH(ROWS($1:2900),$L:$L,0)),"")</f>
        <v/>
      </c>
      <c r="B2901" s="15" t="str">
        <f>IFERROR(INDEX(Sheet1!L:L,MATCH(ROWS($1:2900),$L:$L,0)),"")</f>
        <v/>
      </c>
      <c r="D2901" s="18" t="str">
        <f>IFERROR(INDEX(Sheet1!F:F,MATCH(ROWS($1:2900),$M:$M,0)),"")</f>
        <v/>
      </c>
      <c r="E2901" t="str">
        <f>IFERROR(INDEX(Sheet1!L:L,MATCH(ROWS($1:2900),$M:$M,0)),"")</f>
        <v/>
      </c>
      <c r="L2901" t="str">
        <f>IF(ISNA(MATCH(Sheet1!F2901,{"successful"},0)),"-",MAX(Sheet6!L$1:L2900)+1)</f>
        <v>-</v>
      </c>
      <c r="M2901">
        <f>IF(ISNA(MATCH(Sheet1!F2901,{"failed","canceled"},0)),"-",MAX(Sheet6!M$1:M2900)+1)</f>
        <v>1408</v>
      </c>
    </row>
    <row r="2902" spans="1:13" ht="16" x14ac:dyDescent="0.2">
      <c r="A2902" s="18" t="str">
        <f>IFERROR(INDEX(Sheet1!F:F,MATCH(ROWS($1:2901),$L:$L,0)),"")</f>
        <v/>
      </c>
      <c r="B2902" s="15" t="str">
        <f>IFERROR(INDEX(Sheet1!L:L,MATCH(ROWS($1:2901),$L:$L,0)),"")</f>
        <v/>
      </c>
      <c r="D2902" s="18" t="str">
        <f>IFERROR(INDEX(Sheet1!F:F,MATCH(ROWS($1:2901),$M:$M,0)),"")</f>
        <v/>
      </c>
      <c r="E2902" t="str">
        <f>IFERROR(INDEX(Sheet1!L:L,MATCH(ROWS($1:2901),$M:$M,0)),"")</f>
        <v/>
      </c>
      <c r="L2902" t="str">
        <f>IF(ISNA(MATCH(Sheet1!F2902,{"successful"},0)),"-",MAX(Sheet6!L$1:L2901)+1)</f>
        <v>-</v>
      </c>
      <c r="M2902">
        <f>IF(ISNA(MATCH(Sheet1!F2902,{"failed","canceled"},0)),"-",MAX(Sheet6!M$1:M2901)+1)</f>
        <v>1409</v>
      </c>
    </row>
    <row r="2903" spans="1:13" ht="16" x14ac:dyDescent="0.2">
      <c r="A2903" s="18" t="str">
        <f>IFERROR(INDEX(Sheet1!F:F,MATCH(ROWS($1:2902),$L:$L,0)),"")</f>
        <v/>
      </c>
      <c r="B2903" s="15" t="str">
        <f>IFERROR(INDEX(Sheet1!L:L,MATCH(ROWS($1:2902),$L:$L,0)),"")</f>
        <v/>
      </c>
      <c r="D2903" s="18" t="str">
        <f>IFERROR(INDEX(Sheet1!F:F,MATCH(ROWS($1:2902),$M:$M,0)),"")</f>
        <v/>
      </c>
      <c r="E2903" t="str">
        <f>IFERROR(INDEX(Sheet1!L:L,MATCH(ROWS($1:2902),$M:$M,0)),"")</f>
        <v/>
      </c>
      <c r="L2903" t="str">
        <f>IF(ISNA(MATCH(Sheet1!F2903,{"successful"},0)),"-",MAX(Sheet6!L$1:L2902)+1)</f>
        <v>-</v>
      </c>
      <c r="M2903">
        <f>IF(ISNA(MATCH(Sheet1!F2903,{"failed","canceled"},0)),"-",MAX(Sheet6!M$1:M2902)+1)</f>
        <v>1410</v>
      </c>
    </row>
    <row r="2904" spans="1:13" ht="16" x14ac:dyDescent="0.2">
      <c r="A2904" s="18" t="str">
        <f>IFERROR(INDEX(Sheet1!F:F,MATCH(ROWS($1:2903),$L:$L,0)),"")</f>
        <v/>
      </c>
      <c r="B2904" s="15" t="str">
        <f>IFERROR(INDEX(Sheet1!L:L,MATCH(ROWS($1:2903),$L:$L,0)),"")</f>
        <v/>
      </c>
      <c r="D2904" s="18" t="str">
        <f>IFERROR(INDEX(Sheet1!F:F,MATCH(ROWS($1:2903),$M:$M,0)),"")</f>
        <v/>
      </c>
      <c r="E2904" t="str">
        <f>IFERROR(INDEX(Sheet1!L:L,MATCH(ROWS($1:2903),$M:$M,0)),"")</f>
        <v/>
      </c>
      <c r="L2904" t="str">
        <f>IF(ISNA(MATCH(Sheet1!F2904,{"successful"},0)),"-",MAX(Sheet6!L$1:L2903)+1)</f>
        <v>-</v>
      </c>
      <c r="M2904">
        <f>IF(ISNA(MATCH(Sheet1!F2904,{"failed","canceled"},0)),"-",MAX(Sheet6!M$1:M2903)+1)</f>
        <v>1411</v>
      </c>
    </row>
    <row r="2905" spans="1:13" ht="16" x14ac:dyDescent="0.2">
      <c r="A2905" s="18" t="str">
        <f>IFERROR(INDEX(Sheet1!F:F,MATCH(ROWS($1:2904),$L:$L,0)),"")</f>
        <v/>
      </c>
      <c r="B2905" s="15" t="str">
        <f>IFERROR(INDEX(Sheet1!L:L,MATCH(ROWS($1:2904),$L:$L,0)),"")</f>
        <v/>
      </c>
      <c r="D2905" s="18" t="str">
        <f>IFERROR(INDEX(Sheet1!F:F,MATCH(ROWS($1:2904),$M:$M,0)),"")</f>
        <v/>
      </c>
      <c r="E2905" t="str">
        <f>IFERROR(INDEX(Sheet1!L:L,MATCH(ROWS($1:2904),$M:$M,0)),"")</f>
        <v/>
      </c>
      <c r="L2905" t="str">
        <f>IF(ISNA(MATCH(Sheet1!F2905,{"successful"},0)),"-",MAX(Sheet6!L$1:L2904)+1)</f>
        <v>-</v>
      </c>
      <c r="M2905">
        <f>IF(ISNA(MATCH(Sheet1!F2905,{"failed","canceled"},0)),"-",MAX(Sheet6!M$1:M2904)+1)</f>
        <v>1412</v>
      </c>
    </row>
    <row r="2906" spans="1:13" ht="16" x14ac:dyDescent="0.2">
      <c r="A2906" s="18" t="str">
        <f>IFERROR(INDEX(Sheet1!F:F,MATCH(ROWS($1:2905),$L:$L,0)),"")</f>
        <v/>
      </c>
      <c r="B2906" s="15" t="str">
        <f>IFERROR(INDEX(Sheet1!L:L,MATCH(ROWS($1:2905),$L:$L,0)),"")</f>
        <v/>
      </c>
      <c r="D2906" s="18" t="str">
        <f>IFERROR(INDEX(Sheet1!F:F,MATCH(ROWS($1:2905),$M:$M,0)),"")</f>
        <v/>
      </c>
      <c r="E2906" t="str">
        <f>IFERROR(INDEX(Sheet1!L:L,MATCH(ROWS($1:2905),$M:$M,0)),"")</f>
        <v/>
      </c>
      <c r="L2906" t="str">
        <f>IF(ISNA(MATCH(Sheet1!F2906,{"successful"},0)),"-",MAX(Sheet6!L$1:L2905)+1)</f>
        <v>-</v>
      </c>
      <c r="M2906">
        <f>IF(ISNA(MATCH(Sheet1!F2906,{"failed","canceled"},0)),"-",MAX(Sheet6!M$1:M2905)+1)</f>
        <v>1413</v>
      </c>
    </row>
    <row r="2907" spans="1:13" ht="16" x14ac:dyDescent="0.2">
      <c r="A2907" s="18" t="str">
        <f>IFERROR(INDEX(Sheet1!F:F,MATCH(ROWS($1:2906),$L:$L,0)),"")</f>
        <v/>
      </c>
      <c r="B2907" s="15" t="str">
        <f>IFERROR(INDEX(Sheet1!L:L,MATCH(ROWS($1:2906),$L:$L,0)),"")</f>
        <v/>
      </c>
      <c r="D2907" s="18" t="str">
        <f>IFERROR(INDEX(Sheet1!F:F,MATCH(ROWS($1:2906),$M:$M,0)),"")</f>
        <v/>
      </c>
      <c r="E2907" t="str">
        <f>IFERROR(INDEX(Sheet1!L:L,MATCH(ROWS($1:2906),$M:$M,0)),"")</f>
        <v/>
      </c>
      <c r="L2907" t="str">
        <f>IF(ISNA(MATCH(Sheet1!F2907,{"successful"},0)),"-",MAX(Sheet6!L$1:L2906)+1)</f>
        <v>-</v>
      </c>
      <c r="M2907">
        <f>IF(ISNA(MATCH(Sheet1!F2907,{"failed","canceled"},0)),"-",MAX(Sheet6!M$1:M2906)+1)</f>
        <v>1414</v>
      </c>
    </row>
    <row r="2908" spans="1:13" ht="16" x14ac:dyDescent="0.2">
      <c r="A2908" s="18" t="str">
        <f>IFERROR(INDEX(Sheet1!F:F,MATCH(ROWS($1:2907),$L:$L,0)),"")</f>
        <v/>
      </c>
      <c r="B2908" s="15" t="str">
        <f>IFERROR(INDEX(Sheet1!L:L,MATCH(ROWS($1:2907),$L:$L,0)),"")</f>
        <v/>
      </c>
      <c r="D2908" s="18" t="str">
        <f>IFERROR(INDEX(Sheet1!F:F,MATCH(ROWS($1:2907),$M:$M,0)),"")</f>
        <v/>
      </c>
      <c r="E2908" t="str">
        <f>IFERROR(INDEX(Sheet1!L:L,MATCH(ROWS($1:2907),$M:$M,0)),"")</f>
        <v/>
      </c>
      <c r="L2908" t="str">
        <f>IF(ISNA(MATCH(Sheet1!F2908,{"successful"},0)),"-",MAX(Sheet6!L$1:L2907)+1)</f>
        <v>-</v>
      </c>
      <c r="M2908">
        <f>IF(ISNA(MATCH(Sheet1!F2908,{"failed","canceled"},0)),"-",MAX(Sheet6!M$1:M2907)+1)</f>
        <v>1415</v>
      </c>
    </row>
    <row r="2909" spans="1:13" ht="16" x14ac:dyDescent="0.2">
      <c r="A2909" s="18" t="str">
        <f>IFERROR(INDEX(Sheet1!F:F,MATCH(ROWS($1:2908),$L:$L,0)),"")</f>
        <v/>
      </c>
      <c r="B2909" s="15" t="str">
        <f>IFERROR(INDEX(Sheet1!L:L,MATCH(ROWS($1:2908),$L:$L,0)),"")</f>
        <v/>
      </c>
      <c r="D2909" s="18" t="str">
        <f>IFERROR(INDEX(Sheet1!F:F,MATCH(ROWS($1:2908),$M:$M,0)),"")</f>
        <v/>
      </c>
      <c r="E2909" t="str">
        <f>IFERROR(INDEX(Sheet1!L:L,MATCH(ROWS($1:2908),$M:$M,0)),"")</f>
        <v/>
      </c>
      <c r="L2909" t="str">
        <f>IF(ISNA(MATCH(Sheet1!F2909,{"successful"},0)),"-",MAX(Sheet6!L$1:L2908)+1)</f>
        <v>-</v>
      </c>
      <c r="M2909">
        <f>IF(ISNA(MATCH(Sheet1!F2909,{"failed","canceled"},0)),"-",MAX(Sheet6!M$1:M2908)+1)</f>
        <v>1416</v>
      </c>
    </row>
    <row r="2910" spans="1:13" ht="16" x14ac:dyDescent="0.2">
      <c r="A2910" s="18" t="str">
        <f>IFERROR(INDEX(Sheet1!F:F,MATCH(ROWS($1:2909),$L:$L,0)),"")</f>
        <v/>
      </c>
      <c r="B2910" s="15" t="str">
        <f>IFERROR(INDEX(Sheet1!L:L,MATCH(ROWS($1:2909),$L:$L,0)),"")</f>
        <v/>
      </c>
      <c r="D2910" s="18" t="str">
        <f>IFERROR(INDEX(Sheet1!F:F,MATCH(ROWS($1:2909),$M:$M,0)),"")</f>
        <v/>
      </c>
      <c r="E2910" t="str">
        <f>IFERROR(INDEX(Sheet1!L:L,MATCH(ROWS($1:2909),$M:$M,0)),"")</f>
        <v/>
      </c>
      <c r="L2910" t="str">
        <f>IF(ISNA(MATCH(Sheet1!F2910,{"successful"},0)),"-",MAX(Sheet6!L$1:L2909)+1)</f>
        <v>-</v>
      </c>
      <c r="M2910">
        <f>IF(ISNA(MATCH(Sheet1!F2910,{"failed","canceled"},0)),"-",MAX(Sheet6!M$1:M2909)+1)</f>
        <v>1417</v>
      </c>
    </row>
    <row r="2911" spans="1:13" ht="16" x14ac:dyDescent="0.2">
      <c r="A2911" s="18" t="str">
        <f>IFERROR(INDEX(Sheet1!F:F,MATCH(ROWS($1:2910),$L:$L,0)),"")</f>
        <v/>
      </c>
      <c r="B2911" s="15" t="str">
        <f>IFERROR(INDEX(Sheet1!L:L,MATCH(ROWS($1:2910),$L:$L,0)),"")</f>
        <v/>
      </c>
      <c r="D2911" s="18" t="str">
        <f>IFERROR(INDEX(Sheet1!F:F,MATCH(ROWS($1:2910),$M:$M,0)),"")</f>
        <v/>
      </c>
      <c r="E2911" t="str">
        <f>IFERROR(INDEX(Sheet1!L:L,MATCH(ROWS($1:2910),$M:$M,0)),"")</f>
        <v/>
      </c>
      <c r="L2911" t="str">
        <f>IF(ISNA(MATCH(Sheet1!F2911,{"successful"},0)),"-",MAX(Sheet6!L$1:L2910)+1)</f>
        <v>-</v>
      </c>
      <c r="M2911">
        <f>IF(ISNA(MATCH(Sheet1!F2911,{"failed","canceled"},0)),"-",MAX(Sheet6!M$1:M2910)+1)</f>
        <v>1418</v>
      </c>
    </row>
    <row r="2912" spans="1:13" ht="16" x14ac:dyDescent="0.2">
      <c r="A2912" s="18" t="str">
        <f>IFERROR(INDEX(Sheet1!F:F,MATCH(ROWS($1:2911),$L:$L,0)),"")</f>
        <v/>
      </c>
      <c r="B2912" s="15" t="str">
        <f>IFERROR(INDEX(Sheet1!L:L,MATCH(ROWS($1:2911),$L:$L,0)),"")</f>
        <v/>
      </c>
      <c r="D2912" s="18" t="str">
        <f>IFERROR(INDEX(Sheet1!F:F,MATCH(ROWS($1:2911),$M:$M,0)),"")</f>
        <v/>
      </c>
      <c r="E2912" t="str">
        <f>IFERROR(INDEX(Sheet1!L:L,MATCH(ROWS($1:2911),$M:$M,0)),"")</f>
        <v/>
      </c>
      <c r="L2912" t="str">
        <f>IF(ISNA(MATCH(Sheet1!F2912,{"successful"},0)),"-",MAX(Sheet6!L$1:L2911)+1)</f>
        <v>-</v>
      </c>
      <c r="M2912">
        <f>IF(ISNA(MATCH(Sheet1!F2912,{"failed","canceled"},0)),"-",MAX(Sheet6!M$1:M2911)+1)</f>
        <v>1419</v>
      </c>
    </row>
    <row r="2913" spans="1:13" ht="16" x14ac:dyDescent="0.2">
      <c r="A2913" s="18" t="str">
        <f>IFERROR(INDEX(Sheet1!F:F,MATCH(ROWS($1:2912),$L:$L,0)),"")</f>
        <v/>
      </c>
      <c r="B2913" s="15" t="str">
        <f>IFERROR(INDEX(Sheet1!L:L,MATCH(ROWS($1:2912),$L:$L,0)),"")</f>
        <v/>
      </c>
      <c r="D2913" s="18" t="str">
        <f>IFERROR(INDEX(Sheet1!F:F,MATCH(ROWS($1:2912),$M:$M,0)),"")</f>
        <v/>
      </c>
      <c r="E2913" t="str">
        <f>IFERROR(INDEX(Sheet1!L:L,MATCH(ROWS($1:2912),$M:$M,0)),"")</f>
        <v/>
      </c>
      <c r="L2913" t="str">
        <f>IF(ISNA(MATCH(Sheet1!F2913,{"successful"},0)),"-",MAX(Sheet6!L$1:L2912)+1)</f>
        <v>-</v>
      </c>
      <c r="M2913">
        <f>IF(ISNA(MATCH(Sheet1!F2913,{"failed","canceled"},0)),"-",MAX(Sheet6!M$1:M2912)+1)</f>
        <v>1420</v>
      </c>
    </row>
    <row r="2914" spans="1:13" ht="16" x14ac:dyDescent="0.2">
      <c r="A2914" s="18" t="str">
        <f>IFERROR(INDEX(Sheet1!F:F,MATCH(ROWS($1:2913),$L:$L,0)),"")</f>
        <v/>
      </c>
      <c r="B2914" s="15" t="str">
        <f>IFERROR(INDEX(Sheet1!L:L,MATCH(ROWS($1:2913),$L:$L,0)),"")</f>
        <v/>
      </c>
      <c r="D2914" s="18" t="str">
        <f>IFERROR(INDEX(Sheet1!F:F,MATCH(ROWS($1:2913),$M:$M,0)),"")</f>
        <v/>
      </c>
      <c r="E2914" t="str">
        <f>IFERROR(INDEX(Sheet1!L:L,MATCH(ROWS($1:2913),$M:$M,0)),"")</f>
        <v/>
      </c>
      <c r="L2914" t="str">
        <f>IF(ISNA(MATCH(Sheet1!F2914,{"successful"},0)),"-",MAX(Sheet6!L$1:L2913)+1)</f>
        <v>-</v>
      </c>
      <c r="M2914">
        <f>IF(ISNA(MATCH(Sheet1!F2914,{"failed","canceled"},0)),"-",MAX(Sheet6!M$1:M2913)+1)</f>
        <v>1421</v>
      </c>
    </row>
    <row r="2915" spans="1:13" ht="16" x14ac:dyDescent="0.2">
      <c r="A2915" s="18" t="str">
        <f>IFERROR(INDEX(Sheet1!F:F,MATCH(ROWS($1:2914),$L:$L,0)),"")</f>
        <v/>
      </c>
      <c r="B2915" s="15" t="str">
        <f>IFERROR(INDEX(Sheet1!L:L,MATCH(ROWS($1:2914),$L:$L,0)),"")</f>
        <v/>
      </c>
      <c r="D2915" s="18" t="str">
        <f>IFERROR(INDEX(Sheet1!F:F,MATCH(ROWS($1:2914),$M:$M,0)),"")</f>
        <v/>
      </c>
      <c r="E2915" t="str">
        <f>IFERROR(INDEX(Sheet1!L:L,MATCH(ROWS($1:2914),$M:$M,0)),"")</f>
        <v/>
      </c>
      <c r="L2915" t="str">
        <f>IF(ISNA(MATCH(Sheet1!F2915,{"successful"},0)),"-",MAX(Sheet6!L$1:L2914)+1)</f>
        <v>-</v>
      </c>
      <c r="M2915">
        <f>IF(ISNA(MATCH(Sheet1!F2915,{"failed","canceled"},0)),"-",MAX(Sheet6!M$1:M2914)+1)</f>
        <v>1422</v>
      </c>
    </row>
    <row r="2916" spans="1:13" ht="16" x14ac:dyDescent="0.2">
      <c r="A2916" s="18" t="str">
        <f>IFERROR(INDEX(Sheet1!F:F,MATCH(ROWS($1:2915),$L:$L,0)),"")</f>
        <v/>
      </c>
      <c r="B2916" s="15" t="str">
        <f>IFERROR(INDEX(Sheet1!L:L,MATCH(ROWS($1:2915),$L:$L,0)),"")</f>
        <v/>
      </c>
      <c r="D2916" s="18" t="str">
        <f>IFERROR(INDEX(Sheet1!F:F,MATCH(ROWS($1:2915),$M:$M,0)),"")</f>
        <v/>
      </c>
      <c r="E2916" t="str">
        <f>IFERROR(INDEX(Sheet1!L:L,MATCH(ROWS($1:2915),$M:$M,0)),"")</f>
        <v/>
      </c>
      <c r="L2916" t="str">
        <f>IF(ISNA(MATCH(Sheet1!F2916,{"successful"},0)),"-",MAX(Sheet6!L$1:L2915)+1)</f>
        <v>-</v>
      </c>
      <c r="M2916">
        <f>IF(ISNA(MATCH(Sheet1!F2916,{"failed","canceled"},0)),"-",MAX(Sheet6!M$1:M2915)+1)</f>
        <v>1423</v>
      </c>
    </row>
    <row r="2917" spans="1:13" ht="16" x14ac:dyDescent="0.2">
      <c r="A2917" s="18" t="str">
        <f>IFERROR(INDEX(Sheet1!F:F,MATCH(ROWS($1:2916),$L:$L,0)),"")</f>
        <v/>
      </c>
      <c r="B2917" s="15" t="str">
        <f>IFERROR(INDEX(Sheet1!L:L,MATCH(ROWS($1:2916),$L:$L,0)),"")</f>
        <v/>
      </c>
      <c r="D2917" s="18" t="str">
        <f>IFERROR(INDEX(Sheet1!F:F,MATCH(ROWS($1:2916),$M:$M,0)),"")</f>
        <v/>
      </c>
      <c r="E2917" t="str">
        <f>IFERROR(INDEX(Sheet1!L:L,MATCH(ROWS($1:2916),$M:$M,0)),"")</f>
        <v/>
      </c>
      <c r="L2917" t="str">
        <f>IF(ISNA(MATCH(Sheet1!F2917,{"successful"},0)),"-",MAX(Sheet6!L$1:L2916)+1)</f>
        <v>-</v>
      </c>
      <c r="M2917">
        <f>IF(ISNA(MATCH(Sheet1!F2917,{"failed","canceled"},0)),"-",MAX(Sheet6!M$1:M2916)+1)</f>
        <v>1424</v>
      </c>
    </row>
    <row r="2918" spans="1:13" ht="16" x14ac:dyDescent="0.2">
      <c r="A2918" s="18" t="str">
        <f>IFERROR(INDEX(Sheet1!F:F,MATCH(ROWS($1:2917),$L:$L,0)),"")</f>
        <v/>
      </c>
      <c r="B2918" s="15" t="str">
        <f>IFERROR(INDEX(Sheet1!L:L,MATCH(ROWS($1:2917),$L:$L,0)),"")</f>
        <v/>
      </c>
      <c r="D2918" s="18" t="str">
        <f>IFERROR(INDEX(Sheet1!F:F,MATCH(ROWS($1:2917),$M:$M,0)),"")</f>
        <v/>
      </c>
      <c r="E2918" t="str">
        <f>IFERROR(INDEX(Sheet1!L:L,MATCH(ROWS($1:2917),$M:$M,0)),"")</f>
        <v/>
      </c>
      <c r="L2918" t="str">
        <f>IF(ISNA(MATCH(Sheet1!F2918,{"successful"},0)),"-",MAX(Sheet6!L$1:L2917)+1)</f>
        <v>-</v>
      </c>
      <c r="M2918">
        <f>IF(ISNA(MATCH(Sheet1!F2918,{"failed","canceled"},0)),"-",MAX(Sheet6!M$1:M2917)+1)</f>
        <v>1425</v>
      </c>
    </row>
    <row r="2919" spans="1:13" ht="16" x14ac:dyDescent="0.2">
      <c r="A2919" s="18" t="str">
        <f>IFERROR(INDEX(Sheet1!F:F,MATCH(ROWS($1:2918),$L:$L,0)),"")</f>
        <v/>
      </c>
      <c r="B2919" s="15" t="str">
        <f>IFERROR(INDEX(Sheet1!L:L,MATCH(ROWS($1:2918),$L:$L,0)),"")</f>
        <v/>
      </c>
      <c r="D2919" s="18" t="str">
        <f>IFERROR(INDEX(Sheet1!F:F,MATCH(ROWS($1:2918),$M:$M,0)),"")</f>
        <v/>
      </c>
      <c r="E2919" t="str">
        <f>IFERROR(INDEX(Sheet1!L:L,MATCH(ROWS($1:2918),$M:$M,0)),"")</f>
        <v/>
      </c>
      <c r="L2919" t="str">
        <f>IF(ISNA(MATCH(Sheet1!F2919,{"successful"},0)),"-",MAX(Sheet6!L$1:L2918)+1)</f>
        <v>-</v>
      </c>
      <c r="M2919">
        <f>IF(ISNA(MATCH(Sheet1!F2919,{"failed","canceled"},0)),"-",MAX(Sheet6!M$1:M2918)+1)</f>
        <v>1426</v>
      </c>
    </row>
    <row r="2920" spans="1:13" ht="16" x14ac:dyDescent="0.2">
      <c r="A2920" s="18" t="str">
        <f>IFERROR(INDEX(Sheet1!F:F,MATCH(ROWS($1:2919),$L:$L,0)),"")</f>
        <v/>
      </c>
      <c r="B2920" s="15" t="str">
        <f>IFERROR(INDEX(Sheet1!L:L,MATCH(ROWS($1:2919),$L:$L,0)),"")</f>
        <v/>
      </c>
      <c r="D2920" s="18" t="str">
        <f>IFERROR(INDEX(Sheet1!F:F,MATCH(ROWS($1:2919),$M:$M,0)),"")</f>
        <v/>
      </c>
      <c r="E2920" t="str">
        <f>IFERROR(INDEX(Sheet1!L:L,MATCH(ROWS($1:2919),$M:$M,0)),"")</f>
        <v/>
      </c>
      <c r="L2920" t="str">
        <f>IF(ISNA(MATCH(Sheet1!F2920,{"successful"},0)),"-",MAX(Sheet6!L$1:L2919)+1)</f>
        <v>-</v>
      </c>
      <c r="M2920">
        <f>IF(ISNA(MATCH(Sheet1!F2920,{"failed","canceled"},0)),"-",MAX(Sheet6!M$1:M2919)+1)</f>
        <v>1427</v>
      </c>
    </row>
    <row r="2921" spans="1:13" ht="16" x14ac:dyDescent="0.2">
      <c r="A2921" s="18" t="str">
        <f>IFERROR(INDEX(Sheet1!F:F,MATCH(ROWS($1:2920),$L:$L,0)),"")</f>
        <v/>
      </c>
      <c r="B2921" s="15" t="str">
        <f>IFERROR(INDEX(Sheet1!L:L,MATCH(ROWS($1:2920),$L:$L,0)),"")</f>
        <v/>
      </c>
      <c r="D2921" s="18" t="str">
        <f>IFERROR(INDEX(Sheet1!F:F,MATCH(ROWS($1:2920),$M:$M,0)),"")</f>
        <v/>
      </c>
      <c r="E2921" t="str">
        <f>IFERROR(INDEX(Sheet1!L:L,MATCH(ROWS($1:2920),$M:$M,0)),"")</f>
        <v/>
      </c>
      <c r="L2921" t="str">
        <f>IF(ISNA(MATCH(Sheet1!F2921,{"successful"},0)),"-",MAX(Sheet6!L$1:L2920)+1)</f>
        <v>-</v>
      </c>
      <c r="M2921">
        <f>IF(ISNA(MATCH(Sheet1!F2921,{"failed","canceled"},0)),"-",MAX(Sheet6!M$1:M2920)+1)</f>
        <v>1428</v>
      </c>
    </row>
    <row r="2922" spans="1:13" ht="16" x14ac:dyDescent="0.2">
      <c r="A2922" s="18" t="str">
        <f>IFERROR(INDEX(Sheet1!F:F,MATCH(ROWS($1:2921),$L:$L,0)),"")</f>
        <v/>
      </c>
      <c r="B2922" s="15" t="str">
        <f>IFERROR(INDEX(Sheet1!L:L,MATCH(ROWS($1:2921),$L:$L,0)),"")</f>
        <v/>
      </c>
      <c r="D2922" s="18" t="str">
        <f>IFERROR(INDEX(Sheet1!F:F,MATCH(ROWS($1:2921),$M:$M,0)),"")</f>
        <v/>
      </c>
      <c r="E2922" t="str">
        <f>IFERROR(INDEX(Sheet1!L:L,MATCH(ROWS($1:2921),$M:$M,0)),"")</f>
        <v/>
      </c>
      <c r="L2922" t="str">
        <f>IF(ISNA(MATCH(Sheet1!F2922,{"successful"},0)),"-",MAX(Sheet6!L$1:L2921)+1)</f>
        <v>-</v>
      </c>
      <c r="M2922">
        <f>IF(ISNA(MATCH(Sheet1!F2922,{"failed","canceled"},0)),"-",MAX(Sheet6!M$1:M2921)+1)</f>
        <v>1429</v>
      </c>
    </row>
    <row r="2923" spans="1:13" ht="16" x14ac:dyDescent="0.2">
      <c r="A2923" s="18" t="str">
        <f>IFERROR(INDEX(Sheet1!F:F,MATCH(ROWS($1:2922),$L:$L,0)),"")</f>
        <v/>
      </c>
      <c r="B2923" s="15" t="str">
        <f>IFERROR(INDEX(Sheet1!L:L,MATCH(ROWS($1:2922),$L:$L,0)),"")</f>
        <v/>
      </c>
      <c r="D2923" s="18" t="str">
        <f>IFERROR(INDEX(Sheet1!F:F,MATCH(ROWS($1:2922),$M:$M,0)),"")</f>
        <v/>
      </c>
      <c r="E2923" t="str">
        <f>IFERROR(INDEX(Sheet1!L:L,MATCH(ROWS($1:2922),$M:$M,0)),"")</f>
        <v/>
      </c>
      <c r="L2923">
        <f>IF(ISNA(MATCH(Sheet1!F2923,{"successful"},0)),"-",MAX(Sheet6!L$1:L2922)+1)</f>
        <v>1462</v>
      </c>
      <c r="M2923" t="str">
        <f>IF(ISNA(MATCH(Sheet1!F2923,{"failed","canceled"},0)),"-",MAX(Sheet6!M$1:M2922)+1)</f>
        <v>-</v>
      </c>
    </row>
    <row r="2924" spans="1:13" ht="16" x14ac:dyDescent="0.2">
      <c r="A2924" s="18" t="str">
        <f>IFERROR(INDEX(Sheet1!F:F,MATCH(ROWS($1:2923),$L:$L,0)),"")</f>
        <v/>
      </c>
      <c r="B2924" s="15" t="str">
        <f>IFERROR(INDEX(Sheet1!L:L,MATCH(ROWS($1:2923),$L:$L,0)),"")</f>
        <v/>
      </c>
      <c r="D2924" s="18" t="str">
        <f>IFERROR(INDEX(Sheet1!F:F,MATCH(ROWS($1:2923),$M:$M,0)),"")</f>
        <v/>
      </c>
      <c r="E2924" t="str">
        <f>IFERROR(INDEX(Sheet1!L:L,MATCH(ROWS($1:2923),$M:$M,0)),"")</f>
        <v/>
      </c>
      <c r="L2924">
        <f>IF(ISNA(MATCH(Sheet1!F2924,{"successful"},0)),"-",MAX(Sheet6!L$1:L2923)+1)</f>
        <v>1463</v>
      </c>
      <c r="M2924" t="str">
        <f>IF(ISNA(MATCH(Sheet1!F2924,{"failed","canceled"},0)),"-",MAX(Sheet6!M$1:M2923)+1)</f>
        <v>-</v>
      </c>
    </row>
    <row r="2925" spans="1:13" ht="16" x14ac:dyDescent="0.2">
      <c r="A2925" s="18" t="str">
        <f>IFERROR(INDEX(Sheet1!F:F,MATCH(ROWS($1:2924),$L:$L,0)),"")</f>
        <v/>
      </c>
      <c r="B2925" s="15" t="str">
        <f>IFERROR(INDEX(Sheet1!L:L,MATCH(ROWS($1:2924),$L:$L,0)),"")</f>
        <v/>
      </c>
      <c r="D2925" s="18" t="str">
        <f>IFERROR(INDEX(Sheet1!F:F,MATCH(ROWS($1:2924),$M:$M,0)),"")</f>
        <v/>
      </c>
      <c r="E2925" t="str">
        <f>IFERROR(INDEX(Sheet1!L:L,MATCH(ROWS($1:2924),$M:$M,0)),"")</f>
        <v/>
      </c>
      <c r="L2925">
        <f>IF(ISNA(MATCH(Sheet1!F2925,{"successful"},0)),"-",MAX(Sheet6!L$1:L2924)+1)</f>
        <v>1464</v>
      </c>
      <c r="M2925" t="str">
        <f>IF(ISNA(MATCH(Sheet1!F2925,{"failed","canceled"},0)),"-",MAX(Sheet6!M$1:M2924)+1)</f>
        <v>-</v>
      </c>
    </row>
    <row r="2926" spans="1:13" ht="16" x14ac:dyDescent="0.2">
      <c r="A2926" s="18" t="str">
        <f>IFERROR(INDEX(Sheet1!F:F,MATCH(ROWS($1:2925),$L:$L,0)),"")</f>
        <v/>
      </c>
      <c r="B2926" s="15" t="str">
        <f>IFERROR(INDEX(Sheet1!L:L,MATCH(ROWS($1:2925),$L:$L,0)),"")</f>
        <v/>
      </c>
      <c r="D2926" s="18" t="str">
        <f>IFERROR(INDEX(Sheet1!F:F,MATCH(ROWS($1:2925),$M:$M,0)),"")</f>
        <v/>
      </c>
      <c r="E2926" t="str">
        <f>IFERROR(INDEX(Sheet1!L:L,MATCH(ROWS($1:2925),$M:$M,0)),"")</f>
        <v/>
      </c>
      <c r="L2926">
        <f>IF(ISNA(MATCH(Sheet1!F2926,{"successful"},0)),"-",MAX(Sheet6!L$1:L2925)+1)</f>
        <v>1465</v>
      </c>
      <c r="M2926" t="str">
        <f>IF(ISNA(MATCH(Sheet1!F2926,{"failed","canceled"},0)),"-",MAX(Sheet6!M$1:M2925)+1)</f>
        <v>-</v>
      </c>
    </row>
    <row r="2927" spans="1:13" ht="16" x14ac:dyDescent="0.2">
      <c r="A2927" s="18" t="str">
        <f>IFERROR(INDEX(Sheet1!F:F,MATCH(ROWS($1:2926),$L:$L,0)),"")</f>
        <v/>
      </c>
      <c r="B2927" s="15" t="str">
        <f>IFERROR(INDEX(Sheet1!L:L,MATCH(ROWS($1:2926),$L:$L,0)),"")</f>
        <v/>
      </c>
      <c r="D2927" s="18" t="str">
        <f>IFERROR(INDEX(Sheet1!F:F,MATCH(ROWS($1:2926),$M:$M,0)),"")</f>
        <v/>
      </c>
      <c r="E2927" t="str">
        <f>IFERROR(INDEX(Sheet1!L:L,MATCH(ROWS($1:2926),$M:$M,0)),"")</f>
        <v/>
      </c>
      <c r="L2927">
        <f>IF(ISNA(MATCH(Sheet1!F2927,{"successful"},0)),"-",MAX(Sheet6!L$1:L2926)+1)</f>
        <v>1466</v>
      </c>
      <c r="M2927" t="str">
        <f>IF(ISNA(MATCH(Sheet1!F2927,{"failed","canceled"},0)),"-",MAX(Sheet6!M$1:M2926)+1)</f>
        <v>-</v>
      </c>
    </row>
    <row r="2928" spans="1:13" ht="16" x14ac:dyDescent="0.2">
      <c r="A2928" s="18" t="str">
        <f>IFERROR(INDEX(Sheet1!F:F,MATCH(ROWS($1:2927),$L:$L,0)),"")</f>
        <v/>
      </c>
      <c r="B2928" s="15" t="str">
        <f>IFERROR(INDEX(Sheet1!L:L,MATCH(ROWS($1:2927),$L:$L,0)),"")</f>
        <v/>
      </c>
      <c r="D2928" s="18" t="str">
        <f>IFERROR(INDEX(Sheet1!F:F,MATCH(ROWS($1:2927),$M:$M,0)),"")</f>
        <v/>
      </c>
      <c r="E2928" t="str">
        <f>IFERROR(INDEX(Sheet1!L:L,MATCH(ROWS($1:2927),$M:$M,0)),"")</f>
        <v/>
      </c>
      <c r="L2928">
        <f>IF(ISNA(MATCH(Sheet1!F2928,{"successful"},0)),"-",MAX(Sheet6!L$1:L2927)+1)</f>
        <v>1467</v>
      </c>
      <c r="M2928" t="str">
        <f>IF(ISNA(MATCH(Sheet1!F2928,{"failed","canceled"},0)),"-",MAX(Sheet6!M$1:M2927)+1)</f>
        <v>-</v>
      </c>
    </row>
    <row r="2929" spans="1:13" ht="16" x14ac:dyDescent="0.2">
      <c r="A2929" s="18" t="str">
        <f>IFERROR(INDEX(Sheet1!F:F,MATCH(ROWS($1:2928),$L:$L,0)),"")</f>
        <v/>
      </c>
      <c r="B2929" s="15" t="str">
        <f>IFERROR(INDEX(Sheet1!L:L,MATCH(ROWS($1:2928),$L:$L,0)),"")</f>
        <v/>
      </c>
      <c r="D2929" s="18" t="str">
        <f>IFERROR(INDEX(Sheet1!F:F,MATCH(ROWS($1:2928),$M:$M,0)),"")</f>
        <v/>
      </c>
      <c r="E2929" t="str">
        <f>IFERROR(INDEX(Sheet1!L:L,MATCH(ROWS($1:2928),$M:$M,0)),"")</f>
        <v/>
      </c>
      <c r="L2929">
        <f>IF(ISNA(MATCH(Sheet1!F2929,{"successful"},0)),"-",MAX(Sheet6!L$1:L2928)+1)</f>
        <v>1468</v>
      </c>
      <c r="M2929" t="str">
        <f>IF(ISNA(MATCH(Sheet1!F2929,{"failed","canceled"},0)),"-",MAX(Sheet6!M$1:M2928)+1)</f>
        <v>-</v>
      </c>
    </row>
    <row r="2930" spans="1:13" ht="16" x14ac:dyDescent="0.2">
      <c r="A2930" s="18" t="str">
        <f>IFERROR(INDEX(Sheet1!F:F,MATCH(ROWS($1:2929),$L:$L,0)),"")</f>
        <v/>
      </c>
      <c r="B2930" s="15" t="str">
        <f>IFERROR(INDEX(Sheet1!L:L,MATCH(ROWS($1:2929),$L:$L,0)),"")</f>
        <v/>
      </c>
      <c r="D2930" s="18" t="str">
        <f>IFERROR(INDEX(Sheet1!F:F,MATCH(ROWS($1:2929),$M:$M,0)),"")</f>
        <v/>
      </c>
      <c r="E2930" t="str">
        <f>IFERROR(INDEX(Sheet1!L:L,MATCH(ROWS($1:2929),$M:$M,0)),"")</f>
        <v/>
      </c>
      <c r="L2930">
        <f>IF(ISNA(MATCH(Sheet1!F2930,{"successful"},0)),"-",MAX(Sheet6!L$1:L2929)+1)</f>
        <v>1469</v>
      </c>
      <c r="M2930" t="str">
        <f>IF(ISNA(MATCH(Sheet1!F2930,{"failed","canceled"},0)),"-",MAX(Sheet6!M$1:M2929)+1)</f>
        <v>-</v>
      </c>
    </row>
    <row r="2931" spans="1:13" ht="16" x14ac:dyDescent="0.2">
      <c r="A2931" s="18" t="str">
        <f>IFERROR(INDEX(Sheet1!F:F,MATCH(ROWS($1:2930),$L:$L,0)),"")</f>
        <v/>
      </c>
      <c r="B2931" s="15" t="str">
        <f>IFERROR(INDEX(Sheet1!L:L,MATCH(ROWS($1:2930),$L:$L,0)),"")</f>
        <v/>
      </c>
      <c r="D2931" s="18" t="str">
        <f>IFERROR(INDEX(Sheet1!F:F,MATCH(ROWS($1:2930),$M:$M,0)),"")</f>
        <v/>
      </c>
      <c r="E2931" t="str">
        <f>IFERROR(INDEX(Sheet1!L:L,MATCH(ROWS($1:2930),$M:$M,0)),"")</f>
        <v/>
      </c>
      <c r="L2931">
        <f>IF(ISNA(MATCH(Sheet1!F2931,{"successful"},0)),"-",MAX(Sheet6!L$1:L2930)+1)</f>
        <v>1470</v>
      </c>
      <c r="M2931" t="str">
        <f>IF(ISNA(MATCH(Sheet1!F2931,{"failed","canceled"},0)),"-",MAX(Sheet6!M$1:M2930)+1)</f>
        <v>-</v>
      </c>
    </row>
    <row r="2932" spans="1:13" ht="16" x14ac:dyDescent="0.2">
      <c r="A2932" s="18" t="str">
        <f>IFERROR(INDEX(Sheet1!F:F,MATCH(ROWS($1:2931),$L:$L,0)),"")</f>
        <v/>
      </c>
      <c r="B2932" s="15" t="str">
        <f>IFERROR(INDEX(Sheet1!L:L,MATCH(ROWS($1:2931),$L:$L,0)),"")</f>
        <v/>
      </c>
      <c r="D2932" s="18" t="str">
        <f>IFERROR(INDEX(Sheet1!F:F,MATCH(ROWS($1:2931),$M:$M,0)),"")</f>
        <v/>
      </c>
      <c r="E2932" t="str">
        <f>IFERROR(INDEX(Sheet1!L:L,MATCH(ROWS($1:2931),$M:$M,0)),"")</f>
        <v/>
      </c>
      <c r="L2932">
        <f>IF(ISNA(MATCH(Sheet1!F2932,{"successful"},0)),"-",MAX(Sheet6!L$1:L2931)+1)</f>
        <v>1471</v>
      </c>
      <c r="M2932" t="str">
        <f>IF(ISNA(MATCH(Sheet1!F2932,{"failed","canceled"},0)),"-",MAX(Sheet6!M$1:M2931)+1)</f>
        <v>-</v>
      </c>
    </row>
    <row r="2933" spans="1:13" ht="16" x14ac:dyDescent="0.2">
      <c r="A2933" s="18" t="str">
        <f>IFERROR(INDEX(Sheet1!F:F,MATCH(ROWS($1:2932),$L:$L,0)),"")</f>
        <v/>
      </c>
      <c r="B2933" s="15" t="str">
        <f>IFERROR(INDEX(Sheet1!L:L,MATCH(ROWS($1:2932),$L:$L,0)),"")</f>
        <v/>
      </c>
      <c r="D2933" s="18" t="str">
        <f>IFERROR(INDEX(Sheet1!F:F,MATCH(ROWS($1:2932),$M:$M,0)),"")</f>
        <v/>
      </c>
      <c r="E2933" t="str">
        <f>IFERROR(INDEX(Sheet1!L:L,MATCH(ROWS($1:2932),$M:$M,0)),"")</f>
        <v/>
      </c>
      <c r="L2933">
        <f>IF(ISNA(MATCH(Sheet1!F2933,{"successful"},0)),"-",MAX(Sheet6!L$1:L2932)+1)</f>
        <v>1472</v>
      </c>
      <c r="M2933" t="str">
        <f>IF(ISNA(MATCH(Sheet1!F2933,{"failed","canceled"},0)),"-",MAX(Sheet6!M$1:M2932)+1)</f>
        <v>-</v>
      </c>
    </row>
    <row r="2934" spans="1:13" ht="16" x14ac:dyDescent="0.2">
      <c r="A2934" s="18" t="str">
        <f>IFERROR(INDEX(Sheet1!F:F,MATCH(ROWS($1:2933),$L:$L,0)),"")</f>
        <v/>
      </c>
      <c r="B2934" s="15" t="str">
        <f>IFERROR(INDEX(Sheet1!L:L,MATCH(ROWS($1:2933),$L:$L,0)),"")</f>
        <v/>
      </c>
      <c r="D2934" s="18" t="str">
        <f>IFERROR(INDEX(Sheet1!F:F,MATCH(ROWS($1:2933),$M:$M,0)),"")</f>
        <v/>
      </c>
      <c r="E2934" t="str">
        <f>IFERROR(INDEX(Sheet1!L:L,MATCH(ROWS($1:2933),$M:$M,0)),"")</f>
        <v/>
      </c>
      <c r="L2934">
        <f>IF(ISNA(MATCH(Sheet1!F2934,{"successful"},0)),"-",MAX(Sheet6!L$1:L2933)+1)</f>
        <v>1473</v>
      </c>
      <c r="M2934" t="str">
        <f>IF(ISNA(MATCH(Sheet1!F2934,{"failed","canceled"},0)),"-",MAX(Sheet6!M$1:M2933)+1)</f>
        <v>-</v>
      </c>
    </row>
    <row r="2935" spans="1:13" ht="16" x14ac:dyDescent="0.2">
      <c r="A2935" s="18" t="str">
        <f>IFERROR(INDEX(Sheet1!F:F,MATCH(ROWS($1:2934),$L:$L,0)),"")</f>
        <v/>
      </c>
      <c r="B2935" s="15" t="str">
        <f>IFERROR(INDEX(Sheet1!L:L,MATCH(ROWS($1:2934),$L:$L,0)),"")</f>
        <v/>
      </c>
      <c r="D2935" s="18" t="str">
        <f>IFERROR(INDEX(Sheet1!F:F,MATCH(ROWS($1:2934),$M:$M,0)),"")</f>
        <v/>
      </c>
      <c r="E2935" t="str">
        <f>IFERROR(INDEX(Sheet1!L:L,MATCH(ROWS($1:2934),$M:$M,0)),"")</f>
        <v/>
      </c>
      <c r="L2935">
        <f>IF(ISNA(MATCH(Sheet1!F2935,{"successful"},0)),"-",MAX(Sheet6!L$1:L2934)+1)</f>
        <v>1474</v>
      </c>
      <c r="M2935" t="str">
        <f>IF(ISNA(MATCH(Sheet1!F2935,{"failed","canceled"},0)),"-",MAX(Sheet6!M$1:M2934)+1)</f>
        <v>-</v>
      </c>
    </row>
    <row r="2936" spans="1:13" ht="16" x14ac:dyDescent="0.2">
      <c r="A2936" s="18" t="str">
        <f>IFERROR(INDEX(Sheet1!F:F,MATCH(ROWS($1:2935),$L:$L,0)),"")</f>
        <v/>
      </c>
      <c r="B2936" s="15" t="str">
        <f>IFERROR(INDEX(Sheet1!L:L,MATCH(ROWS($1:2935),$L:$L,0)),"")</f>
        <v/>
      </c>
      <c r="D2936" s="18" t="str">
        <f>IFERROR(INDEX(Sheet1!F:F,MATCH(ROWS($1:2935),$M:$M,0)),"")</f>
        <v/>
      </c>
      <c r="E2936" t="str">
        <f>IFERROR(INDEX(Sheet1!L:L,MATCH(ROWS($1:2935),$M:$M,0)),"")</f>
        <v/>
      </c>
      <c r="L2936">
        <f>IF(ISNA(MATCH(Sheet1!F2936,{"successful"},0)),"-",MAX(Sheet6!L$1:L2935)+1)</f>
        <v>1475</v>
      </c>
      <c r="M2936" t="str">
        <f>IF(ISNA(MATCH(Sheet1!F2936,{"failed","canceled"},0)),"-",MAX(Sheet6!M$1:M2935)+1)</f>
        <v>-</v>
      </c>
    </row>
    <row r="2937" spans="1:13" ht="16" x14ac:dyDescent="0.2">
      <c r="A2937" s="18" t="str">
        <f>IFERROR(INDEX(Sheet1!F:F,MATCH(ROWS($1:2936),$L:$L,0)),"")</f>
        <v/>
      </c>
      <c r="B2937" s="15" t="str">
        <f>IFERROR(INDEX(Sheet1!L:L,MATCH(ROWS($1:2936),$L:$L,0)),"")</f>
        <v/>
      </c>
      <c r="D2937" s="18" t="str">
        <f>IFERROR(INDEX(Sheet1!F:F,MATCH(ROWS($1:2936),$M:$M,0)),"")</f>
        <v/>
      </c>
      <c r="E2937" t="str">
        <f>IFERROR(INDEX(Sheet1!L:L,MATCH(ROWS($1:2936),$M:$M,0)),"")</f>
        <v/>
      </c>
      <c r="L2937">
        <f>IF(ISNA(MATCH(Sheet1!F2937,{"successful"},0)),"-",MAX(Sheet6!L$1:L2936)+1)</f>
        <v>1476</v>
      </c>
      <c r="M2937" t="str">
        <f>IF(ISNA(MATCH(Sheet1!F2937,{"failed","canceled"},0)),"-",MAX(Sheet6!M$1:M2936)+1)</f>
        <v>-</v>
      </c>
    </row>
    <row r="2938" spans="1:13" ht="16" x14ac:dyDescent="0.2">
      <c r="A2938" s="18" t="str">
        <f>IFERROR(INDEX(Sheet1!F:F,MATCH(ROWS($1:2937),$L:$L,0)),"")</f>
        <v/>
      </c>
      <c r="B2938" s="15" t="str">
        <f>IFERROR(INDEX(Sheet1!L:L,MATCH(ROWS($1:2937),$L:$L,0)),"")</f>
        <v/>
      </c>
      <c r="D2938" s="18" t="str">
        <f>IFERROR(INDEX(Sheet1!F:F,MATCH(ROWS($1:2937),$M:$M,0)),"")</f>
        <v/>
      </c>
      <c r="E2938" t="str">
        <f>IFERROR(INDEX(Sheet1!L:L,MATCH(ROWS($1:2937),$M:$M,0)),"")</f>
        <v/>
      </c>
      <c r="L2938">
        <f>IF(ISNA(MATCH(Sheet1!F2938,{"successful"},0)),"-",MAX(Sheet6!L$1:L2937)+1)</f>
        <v>1477</v>
      </c>
      <c r="M2938" t="str">
        <f>IF(ISNA(MATCH(Sheet1!F2938,{"failed","canceled"},0)),"-",MAX(Sheet6!M$1:M2937)+1)</f>
        <v>-</v>
      </c>
    </row>
    <row r="2939" spans="1:13" ht="16" x14ac:dyDescent="0.2">
      <c r="A2939" s="18" t="str">
        <f>IFERROR(INDEX(Sheet1!F:F,MATCH(ROWS($1:2938),$L:$L,0)),"")</f>
        <v/>
      </c>
      <c r="B2939" s="15" t="str">
        <f>IFERROR(INDEX(Sheet1!L:L,MATCH(ROWS($1:2938),$L:$L,0)),"")</f>
        <v/>
      </c>
      <c r="D2939" s="18" t="str">
        <f>IFERROR(INDEX(Sheet1!F:F,MATCH(ROWS($1:2938),$M:$M,0)),"")</f>
        <v/>
      </c>
      <c r="E2939" t="str">
        <f>IFERROR(INDEX(Sheet1!L:L,MATCH(ROWS($1:2938),$M:$M,0)),"")</f>
        <v/>
      </c>
      <c r="L2939">
        <f>IF(ISNA(MATCH(Sheet1!F2939,{"successful"},0)),"-",MAX(Sheet6!L$1:L2938)+1)</f>
        <v>1478</v>
      </c>
      <c r="M2939" t="str">
        <f>IF(ISNA(MATCH(Sheet1!F2939,{"failed","canceled"},0)),"-",MAX(Sheet6!M$1:M2938)+1)</f>
        <v>-</v>
      </c>
    </row>
    <row r="2940" spans="1:13" ht="16" x14ac:dyDescent="0.2">
      <c r="A2940" s="18" t="str">
        <f>IFERROR(INDEX(Sheet1!F:F,MATCH(ROWS($1:2939),$L:$L,0)),"")</f>
        <v/>
      </c>
      <c r="B2940" s="15" t="str">
        <f>IFERROR(INDEX(Sheet1!L:L,MATCH(ROWS($1:2939),$L:$L,0)),"")</f>
        <v/>
      </c>
      <c r="D2940" s="18" t="str">
        <f>IFERROR(INDEX(Sheet1!F:F,MATCH(ROWS($1:2939),$M:$M,0)),"")</f>
        <v/>
      </c>
      <c r="E2940" t="str">
        <f>IFERROR(INDEX(Sheet1!L:L,MATCH(ROWS($1:2939),$M:$M,0)),"")</f>
        <v/>
      </c>
      <c r="L2940">
        <f>IF(ISNA(MATCH(Sheet1!F2940,{"successful"},0)),"-",MAX(Sheet6!L$1:L2939)+1)</f>
        <v>1479</v>
      </c>
      <c r="M2940" t="str">
        <f>IF(ISNA(MATCH(Sheet1!F2940,{"failed","canceled"},0)),"-",MAX(Sheet6!M$1:M2939)+1)</f>
        <v>-</v>
      </c>
    </row>
    <row r="2941" spans="1:13" ht="16" x14ac:dyDescent="0.2">
      <c r="A2941" s="18" t="str">
        <f>IFERROR(INDEX(Sheet1!F:F,MATCH(ROWS($1:2940),$L:$L,0)),"")</f>
        <v/>
      </c>
      <c r="B2941" s="15" t="str">
        <f>IFERROR(INDEX(Sheet1!L:L,MATCH(ROWS($1:2940),$L:$L,0)),"")</f>
        <v/>
      </c>
      <c r="D2941" s="18" t="str">
        <f>IFERROR(INDEX(Sheet1!F:F,MATCH(ROWS($1:2940),$M:$M,0)),"")</f>
        <v/>
      </c>
      <c r="E2941" t="str">
        <f>IFERROR(INDEX(Sheet1!L:L,MATCH(ROWS($1:2940),$M:$M,0)),"")</f>
        <v/>
      </c>
      <c r="L2941">
        <f>IF(ISNA(MATCH(Sheet1!F2941,{"successful"},0)),"-",MAX(Sheet6!L$1:L2940)+1)</f>
        <v>1480</v>
      </c>
      <c r="M2941" t="str">
        <f>IF(ISNA(MATCH(Sheet1!F2941,{"failed","canceled"},0)),"-",MAX(Sheet6!M$1:M2940)+1)</f>
        <v>-</v>
      </c>
    </row>
    <row r="2942" spans="1:13" ht="16" x14ac:dyDescent="0.2">
      <c r="A2942" s="18" t="str">
        <f>IFERROR(INDEX(Sheet1!F:F,MATCH(ROWS($1:2941),$L:$L,0)),"")</f>
        <v/>
      </c>
      <c r="B2942" s="15" t="str">
        <f>IFERROR(INDEX(Sheet1!L:L,MATCH(ROWS($1:2941),$L:$L,0)),"")</f>
        <v/>
      </c>
      <c r="D2942" s="18" t="str">
        <f>IFERROR(INDEX(Sheet1!F:F,MATCH(ROWS($1:2941),$M:$M,0)),"")</f>
        <v/>
      </c>
      <c r="E2942" t="str">
        <f>IFERROR(INDEX(Sheet1!L:L,MATCH(ROWS($1:2941),$M:$M,0)),"")</f>
        <v/>
      </c>
      <c r="L2942">
        <f>IF(ISNA(MATCH(Sheet1!F2942,{"successful"},0)),"-",MAX(Sheet6!L$1:L2941)+1)</f>
        <v>1481</v>
      </c>
      <c r="M2942" t="str">
        <f>IF(ISNA(MATCH(Sheet1!F2942,{"failed","canceled"},0)),"-",MAX(Sheet6!M$1:M2941)+1)</f>
        <v>-</v>
      </c>
    </row>
    <row r="2943" spans="1:13" ht="16" x14ac:dyDescent="0.2">
      <c r="A2943" s="18" t="str">
        <f>IFERROR(INDEX(Sheet1!F:F,MATCH(ROWS($1:2942),$L:$L,0)),"")</f>
        <v/>
      </c>
      <c r="B2943" s="15" t="str">
        <f>IFERROR(INDEX(Sheet1!L:L,MATCH(ROWS($1:2942),$L:$L,0)),"")</f>
        <v/>
      </c>
      <c r="D2943" s="18" t="str">
        <f>IFERROR(INDEX(Sheet1!F:F,MATCH(ROWS($1:2942),$M:$M,0)),"")</f>
        <v/>
      </c>
      <c r="E2943" t="str">
        <f>IFERROR(INDEX(Sheet1!L:L,MATCH(ROWS($1:2942),$M:$M,0)),"")</f>
        <v/>
      </c>
      <c r="L2943" t="str">
        <f>IF(ISNA(MATCH(Sheet1!F2943,{"successful"},0)),"-",MAX(Sheet6!L$1:L2942)+1)</f>
        <v>-</v>
      </c>
      <c r="M2943">
        <f>IF(ISNA(MATCH(Sheet1!F2943,{"failed","canceled"},0)),"-",MAX(Sheet6!M$1:M2942)+1)</f>
        <v>1430</v>
      </c>
    </row>
    <row r="2944" spans="1:13" ht="16" x14ac:dyDescent="0.2">
      <c r="A2944" s="18" t="str">
        <f>IFERROR(INDEX(Sheet1!F:F,MATCH(ROWS($1:2943),$L:$L,0)),"")</f>
        <v/>
      </c>
      <c r="B2944" s="15" t="str">
        <f>IFERROR(INDEX(Sheet1!L:L,MATCH(ROWS($1:2943),$L:$L,0)),"")</f>
        <v/>
      </c>
      <c r="D2944" s="18" t="str">
        <f>IFERROR(INDEX(Sheet1!F:F,MATCH(ROWS($1:2943),$M:$M,0)),"")</f>
        <v/>
      </c>
      <c r="E2944" t="str">
        <f>IFERROR(INDEX(Sheet1!L:L,MATCH(ROWS($1:2943),$M:$M,0)),"")</f>
        <v/>
      </c>
      <c r="L2944" t="str">
        <f>IF(ISNA(MATCH(Sheet1!F2944,{"successful"},0)),"-",MAX(Sheet6!L$1:L2943)+1)</f>
        <v>-</v>
      </c>
      <c r="M2944">
        <f>IF(ISNA(MATCH(Sheet1!F2944,{"failed","canceled"},0)),"-",MAX(Sheet6!M$1:M2943)+1)</f>
        <v>1431</v>
      </c>
    </row>
    <row r="2945" spans="1:13" ht="16" x14ac:dyDescent="0.2">
      <c r="A2945" s="18" t="str">
        <f>IFERROR(INDEX(Sheet1!F:F,MATCH(ROWS($1:2944),$L:$L,0)),"")</f>
        <v/>
      </c>
      <c r="B2945" s="15" t="str">
        <f>IFERROR(INDEX(Sheet1!L:L,MATCH(ROWS($1:2944),$L:$L,0)),"")</f>
        <v/>
      </c>
      <c r="D2945" s="18" t="str">
        <f>IFERROR(INDEX(Sheet1!F:F,MATCH(ROWS($1:2944),$M:$M,0)),"")</f>
        <v/>
      </c>
      <c r="E2945" t="str">
        <f>IFERROR(INDEX(Sheet1!L:L,MATCH(ROWS($1:2944),$M:$M,0)),"")</f>
        <v/>
      </c>
      <c r="L2945" t="str">
        <f>IF(ISNA(MATCH(Sheet1!F2945,{"successful"},0)),"-",MAX(Sheet6!L$1:L2944)+1)</f>
        <v>-</v>
      </c>
      <c r="M2945">
        <f>IF(ISNA(MATCH(Sheet1!F2945,{"failed","canceled"},0)),"-",MAX(Sheet6!M$1:M2944)+1)</f>
        <v>1432</v>
      </c>
    </row>
    <row r="2946" spans="1:13" ht="16" x14ac:dyDescent="0.2">
      <c r="A2946" s="18" t="str">
        <f>IFERROR(INDEX(Sheet1!F:F,MATCH(ROWS($1:2945),$L:$L,0)),"")</f>
        <v/>
      </c>
      <c r="B2946" s="15" t="str">
        <f>IFERROR(INDEX(Sheet1!L:L,MATCH(ROWS($1:2945),$L:$L,0)),"")</f>
        <v/>
      </c>
      <c r="D2946" s="18" t="str">
        <f>IFERROR(INDEX(Sheet1!F:F,MATCH(ROWS($1:2945),$M:$M,0)),"")</f>
        <v/>
      </c>
      <c r="E2946" t="str">
        <f>IFERROR(INDEX(Sheet1!L:L,MATCH(ROWS($1:2945),$M:$M,0)),"")</f>
        <v/>
      </c>
      <c r="L2946" t="str">
        <f>IF(ISNA(MATCH(Sheet1!F2946,{"successful"},0)),"-",MAX(Sheet6!L$1:L2945)+1)</f>
        <v>-</v>
      </c>
      <c r="M2946">
        <f>IF(ISNA(MATCH(Sheet1!F2946,{"failed","canceled"},0)),"-",MAX(Sheet6!M$1:M2945)+1)</f>
        <v>1433</v>
      </c>
    </row>
    <row r="2947" spans="1:13" ht="16" x14ac:dyDescent="0.2">
      <c r="A2947" s="18" t="str">
        <f>IFERROR(INDEX(Sheet1!F:F,MATCH(ROWS($1:2946),$L:$L,0)),"")</f>
        <v/>
      </c>
      <c r="B2947" s="15" t="str">
        <f>IFERROR(INDEX(Sheet1!L:L,MATCH(ROWS($1:2946),$L:$L,0)),"")</f>
        <v/>
      </c>
      <c r="D2947" s="18" t="str">
        <f>IFERROR(INDEX(Sheet1!F:F,MATCH(ROWS($1:2946),$M:$M,0)),"")</f>
        <v/>
      </c>
      <c r="E2947" t="str">
        <f>IFERROR(INDEX(Sheet1!L:L,MATCH(ROWS($1:2946),$M:$M,0)),"")</f>
        <v/>
      </c>
      <c r="L2947" t="str">
        <f>IF(ISNA(MATCH(Sheet1!F2947,{"successful"},0)),"-",MAX(Sheet6!L$1:L2946)+1)</f>
        <v>-</v>
      </c>
      <c r="M2947">
        <f>IF(ISNA(MATCH(Sheet1!F2947,{"failed","canceled"},0)),"-",MAX(Sheet6!M$1:M2946)+1)</f>
        <v>1434</v>
      </c>
    </row>
    <row r="2948" spans="1:13" ht="16" x14ac:dyDescent="0.2">
      <c r="A2948" s="18" t="str">
        <f>IFERROR(INDEX(Sheet1!F:F,MATCH(ROWS($1:2947),$L:$L,0)),"")</f>
        <v/>
      </c>
      <c r="B2948" s="15" t="str">
        <f>IFERROR(INDEX(Sheet1!L:L,MATCH(ROWS($1:2947),$L:$L,0)),"")</f>
        <v/>
      </c>
      <c r="D2948" s="18" t="str">
        <f>IFERROR(INDEX(Sheet1!F:F,MATCH(ROWS($1:2947),$M:$M,0)),"")</f>
        <v/>
      </c>
      <c r="E2948" t="str">
        <f>IFERROR(INDEX(Sheet1!L:L,MATCH(ROWS($1:2947),$M:$M,0)),"")</f>
        <v/>
      </c>
      <c r="L2948" t="str">
        <f>IF(ISNA(MATCH(Sheet1!F2948,{"successful"},0)),"-",MAX(Sheet6!L$1:L2947)+1)</f>
        <v>-</v>
      </c>
      <c r="M2948">
        <f>IF(ISNA(MATCH(Sheet1!F2948,{"failed","canceled"},0)),"-",MAX(Sheet6!M$1:M2947)+1)</f>
        <v>1435</v>
      </c>
    </row>
    <row r="2949" spans="1:13" ht="16" x14ac:dyDescent="0.2">
      <c r="A2949" s="18" t="str">
        <f>IFERROR(INDEX(Sheet1!F:F,MATCH(ROWS($1:2948),$L:$L,0)),"")</f>
        <v/>
      </c>
      <c r="B2949" s="15" t="str">
        <f>IFERROR(INDEX(Sheet1!L:L,MATCH(ROWS($1:2948),$L:$L,0)),"")</f>
        <v/>
      </c>
      <c r="D2949" s="18" t="str">
        <f>IFERROR(INDEX(Sheet1!F:F,MATCH(ROWS($1:2948),$M:$M,0)),"")</f>
        <v/>
      </c>
      <c r="E2949" t="str">
        <f>IFERROR(INDEX(Sheet1!L:L,MATCH(ROWS($1:2948),$M:$M,0)),"")</f>
        <v/>
      </c>
      <c r="L2949" t="str">
        <f>IF(ISNA(MATCH(Sheet1!F2949,{"successful"},0)),"-",MAX(Sheet6!L$1:L2948)+1)</f>
        <v>-</v>
      </c>
      <c r="M2949">
        <f>IF(ISNA(MATCH(Sheet1!F2949,{"failed","canceled"},0)),"-",MAX(Sheet6!M$1:M2948)+1)</f>
        <v>1436</v>
      </c>
    </row>
    <row r="2950" spans="1:13" ht="16" x14ac:dyDescent="0.2">
      <c r="A2950" s="18" t="str">
        <f>IFERROR(INDEX(Sheet1!F:F,MATCH(ROWS($1:2949),$L:$L,0)),"")</f>
        <v/>
      </c>
      <c r="B2950" s="15" t="str">
        <f>IFERROR(INDEX(Sheet1!L:L,MATCH(ROWS($1:2949),$L:$L,0)),"")</f>
        <v/>
      </c>
      <c r="D2950" s="18" t="str">
        <f>IFERROR(INDEX(Sheet1!F:F,MATCH(ROWS($1:2949),$M:$M,0)),"")</f>
        <v/>
      </c>
      <c r="E2950" t="str">
        <f>IFERROR(INDEX(Sheet1!L:L,MATCH(ROWS($1:2949),$M:$M,0)),"")</f>
        <v/>
      </c>
      <c r="L2950" t="str">
        <f>IF(ISNA(MATCH(Sheet1!F2950,{"successful"},0)),"-",MAX(Sheet6!L$1:L2949)+1)</f>
        <v>-</v>
      </c>
      <c r="M2950">
        <f>IF(ISNA(MATCH(Sheet1!F2950,{"failed","canceled"},0)),"-",MAX(Sheet6!M$1:M2949)+1)</f>
        <v>1437</v>
      </c>
    </row>
    <row r="2951" spans="1:13" ht="16" x14ac:dyDescent="0.2">
      <c r="A2951" s="18" t="str">
        <f>IFERROR(INDEX(Sheet1!F:F,MATCH(ROWS($1:2950),$L:$L,0)),"")</f>
        <v/>
      </c>
      <c r="B2951" s="15" t="str">
        <f>IFERROR(INDEX(Sheet1!L:L,MATCH(ROWS($1:2950),$L:$L,0)),"")</f>
        <v/>
      </c>
      <c r="D2951" s="18" t="str">
        <f>IFERROR(INDEX(Sheet1!F:F,MATCH(ROWS($1:2950),$M:$M,0)),"")</f>
        <v/>
      </c>
      <c r="E2951" t="str">
        <f>IFERROR(INDEX(Sheet1!L:L,MATCH(ROWS($1:2950),$M:$M,0)),"")</f>
        <v/>
      </c>
      <c r="L2951" t="str">
        <f>IF(ISNA(MATCH(Sheet1!F2951,{"successful"},0)),"-",MAX(Sheet6!L$1:L2950)+1)</f>
        <v>-</v>
      </c>
      <c r="M2951">
        <f>IF(ISNA(MATCH(Sheet1!F2951,{"failed","canceled"},0)),"-",MAX(Sheet6!M$1:M2950)+1)</f>
        <v>1438</v>
      </c>
    </row>
    <row r="2952" spans="1:13" ht="16" x14ac:dyDescent="0.2">
      <c r="A2952" s="18" t="str">
        <f>IFERROR(INDEX(Sheet1!F:F,MATCH(ROWS($1:2951),$L:$L,0)),"")</f>
        <v/>
      </c>
      <c r="B2952" s="15" t="str">
        <f>IFERROR(INDEX(Sheet1!L:L,MATCH(ROWS($1:2951),$L:$L,0)),"")</f>
        <v/>
      </c>
      <c r="D2952" s="18" t="str">
        <f>IFERROR(INDEX(Sheet1!F:F,MATCH(ROWS($1:2951),$M:$M,0)),"")</f>
        <v/>
      </c>
      <c r="E2952" t="str">
        <f>IFERROR(INDEX(Sheet1!L:L,MATCH(ROWS($1:2951),$M:$M,0)),"")</f>
        <v/>
      </c>
      <c r="L2952" t="str">
        <f>IF(ISNA(MATCH(Sheet1!F2952,{"successful"},0)),"-",MAX(Sheet6!L$1:L2951)+1)</f>
        <v>-</v>
      </c>
      <c r="M2952">
        <f>IF(ISNA(MATCH(Sheet1!F2952,{"failed","canceled"},0)),"-",MAX(Sheet6!M$1:M2951)+1)</f>
        <v>1439</v>
      </c>
    </row>
    <row r="2953" spans="1:13" ht="16" x14ac:dyDescent="0.2">
      <c r="A2953" s="18" t="str">
        <f>IFERROR(INDEX(Sheet1!F:F,MATCH(ROWS($1:2952),$L:$L,0)),"")</f>
        <v/>
      </c>
      <c r="B2953" s="15" t="str">
        <f>IFERROR(INDEX(Sheet1!L:L,MATCH(ROWS($1:2952),$L:$L,0)),"")</f>
        <v/>
      </c>
      <c r="D2953" s="18" t="str">
        <f>IFERROR(INDEX(Sheet1!F:F,MATCH(ROWS($1:2952),$M:$M,0)),"")</f>
        <v/>
      </c>
      <c r="E2953" t="str">
        <f>IFERROR(INDEX(Sheet1!L:L,MATCH(ROWS($1:2952),$M:$M,0)),"")</f>
        <v/>
      </c>
      <c r="L2953" t="str">
        <f>IF(ISNA(MATCH(Sheet1!F2953,{"successful"},0)),"-",MAX(Sheet6!L$1:L2952)+1)</f>
        <v>-</v>
      </c>
      <c r="M2953">
        <f>IF(ISNA(MATCH(Sheet1!F2953,{"failed","canceled"},0)),"-",MAX(Sheet6!M$1:M2952)+1)</f>
        <v>1440</v>
      </c>
    </row>
    <row r="2954" spans="1:13" ht="16" x14ac:dyDescent="0.2">
      <c r="A2954" s="18" t="str">
        <f>IFERROR(INDEX(Sheet1!F:F,MATCH(ROWS($1:2953),$L:$L,0)),"")</f>
        <v/>
      </c>
      <c r="B2954" s="15" t="str">
        <f>IFERROR(INDEX(Sheet1!L:L,MATCH(ROWS($1:2953),$L:$L,0)),"")</f>
        <v/>
      </c>
      <c r="D2954" s="18" t="str">
        <f>IFERROR(INDEX(Sheet1!F:F,MATCH(ROWS($1:2953),$M:$M,0)),"")</f>
        <v/>
      </c>
      <c r="E2954" t="str">
        <f>IFERROR(INDEX(Sheet1!L:L,MATCH(ROWS($1:2953),$M:$M,0)),"")</f>
        <v/>
      </c>
      <c r="L2954" t="str">
        <f>IF(ISNA(MATCH(Sheet1!F2954,{"successful"},0)),"-",MAX(Sheet6!L$1:L2953)+1)</f>
        <v>-</v>
      </c>
      <c r="M2954">
        <f>IF(ISNA(MATCH(Sheet1!F2954,{"failed","canceled"},0)),"-",MAX(Sheet6!M$1:M2953)+1)</f>
        <v>1441</v>
      </c>
    </row>
    <row r="2955" spans="1:13" ht="16" x14ac:dyDescent="0.2">
      <c r="A2955" s="18" t="str">
        <f>IFERROR(INDEX(Sheet1!F:F,MATCH(ROWS($1:2954),$L:$L,0)),"")</f>
        <v/>
      </c>
      <c r="B2955" s="15" t="str">
        <f>IFERROR(INDEX(Sheet1!L:L,MATCH(ROWS($1:2954),$L:$L,0)),"")</f>
        <v/>
      </c>
      <c r="D2955" s="18" t="str">
        <f>IFERROR(INDEX(Sheet1!F:F,MATCH(ROWS($1:2954),$M:$M,0)),"")</f>
        <v/>
      </c>
      <c r="E2955" t="str">
        <f>IFERROR(INDEX(Sheet1!L:L,MATCH(ROWS($1:2954),$M:$M,0)),"")</f>
        <v/>
      </c>
      <c r="L2955" t="str">
        <f>IF(ISNA(MATCH(Sheet1!F2955,{"successful"},0)),"-",MAX(Sheet6!L$1:L2954)+1)</f>
        <v>-</v>
      </c>
      <c r="M2955">
        <f>IF(ISNA(MATCH(Sheet1!F2955,{"failed","canceled"},0)),"-",MAX(Sheet6!M$1:M2954)+1)</f>
        <v>1442</v>
      </c>
    </row>
    <row r="2956" spans="1:13" ht="16" x14ac:dyDescent="0.2">
      <c r="A2956" s="18" t="str">
        <f>IFERROR(INDEX(Sheet1!F:F,MATCH(ROWS($1:2955),$L:$L,0)),"")</f>
        <v/>
      </c>
      <c r="B2956" s="15" t="str">
        <f>IFERROR(INDEX(Sheet1!L:L,MATCH(ROWS($1:2955),$L:$L,0)),"")</f>
        <v/>
      </c>
      <c r="D2956" s="18" t="str">
        <f>IFERROR(INDEX(Sheet1!F:F,MATCH(ROWS($1:2955),$M:$M,0)),"")</f>
        <v/>
      </c>
      <c r="E2956" t="str">
        <f>IFERROR(INDEX(Sheet1!L:L,MATCH(ROWS($1:2955),$M:$M,0)),"")</f>
        <v/>
      </c>
      <c r="L2956" t="str">
        <f>IF(ISNA(MATCH(Sheet1!F2956,{"successful"},0)),"-",MAX(Sheet6!L$1:L2955)+1)</f>
        <v>-</v>
      </c>
      <c r="M2956">
        <f>IF(ISNA(MATCH(Sheet1!F2956,{"failed","canceled"},0)),"-",MAX(Sheet6!M$1:M2955)+1)</f>
        <v>1443</v>
      </c>
    </row>
    <row r="2957" spans="1:13" ht="16" x14ac:dyDescent="0.2">
      <c r="A2957" s="18" t="str">
        <f>IFERROR(INDEX(Sheet1!F:F,MATCH(ROWS($1:2956),$L:$L,0)),"")</f>
        <v/>
      </c>
      <c r="B2957" s="15" t="str">
        <f>IFERROR(INDEX(Sheet1!L:L,MATCH(ROWS($1:2956),$L:$L,0)),"")</f>
        <v/>
      </c>
      <c r="D2957" s="18" t="str">
        <f>IFERROR(INDEX(Sheet1!F:F,MATCH(ROWS($1:2956),$M:$M,0)),"")</f>
        <v/>
      </c>
      <c r="E2957" t="str">
        <f>IFERROR(INDEX(Sheet1!L:L,MATCH(ROWS($1:2956),$M:$M,0)),"")</f>
        <v/>
      </c>
      <c r="L2957" t="str">
        <f>IF(ISNA(MATCH(Sheet1!F2957,{"successful"},0)),"-",MAX(Sheet6!L$1:L2956)+1)</f>
        <v>-</v>
      </c>
      <c r="M2957">
        <f>IF(ISNA(MATCH(Sheet1!F2957,{"failed","canceled"},0)),"-",MAX(Sheet6!M$1:M2956)+1)</f>
        <v>1444</v>
      </c>
    </row>
    <row r="2958" spans="1:13" ht="16" x14ac:dyDescent="0.2">
      <c r="A2958" s="18" t="str">
        <f>IFERROR(INDEX(Sheet1!F:F,MATCH(ROWS($1:2957),$L:$L,0)),"")</f>
        <v/>
      </c>
      <c r="B2958" s="15" t="str">
        <f>IFERROR(INDEX(Sheet1!L:L,MATCH(ROWS($1:2957),$L:$L,0)),"")</f>
        <v/>
      </c>
      <c r="D2958" s="18" t="str">
        <f>IFERROR(INDEX(Sheet1!F:F,MATCH(ROWS($1:2957),$M:$M,0)),"")</f>
        <v/>
      </c>
      <c r="E2958" t="str">
        <f>IFERROR(INDEX(Sheet1!L:L,MATCH(ROWS($1:2957),$M:$M,0)),"")</f>
        <v/>
      </c>
      <c r="L2958" t="str">
        <f>IF(ISNA(MATCH(Sheet1!F2958,{"successful"},0)),"-",MAX(Sheet6!L$1:L2957)+1)</f>
        <v>-</v>
      </c>
      <c r="M2958">
        <f>IF(ISNA(MATCH(Sheet1!F2958,{"failed","canceled"},0)),"-",MAX(Sheet6!M$1:M2957)+1)</f>
        <v>1445</v>
      </c>
    </row>
    <row r="2959" spans="1:13" ht="16" x14ac:dyDescent="0.2">
      <c r="A2959" s="18" t="str">
        <f>IFERROR(INDEX(Sheet1!F:F,MATCH(ROWS($1:2958),$L:$L,0)),"")</f>
        <v/>
      </c>
      <c r="B2959" s="15" t="str">
        <f>IFERROR(INDEX(Sheet1!L:L,MATCH(ROWS($1:2958),$L:$L,0)),"")</f>
        <v/>
      </c>
      <c r="D2959" s="18" t="str">
        <f>IFERROR(INDEX(Sheet1!F:F,MATCH(ROWS($1:2958),$M:$M,0)),"")</f>
        <v/>
      </c>
      <c r="E2959" t="str">
        <f>IFERROR(INDEX(Sheet1!L:L,MATCH(ROWS($1:2958),$M:$M,0)),"")</f>
        <v/>
      </c>
      <c r="L2959" t="str">
        <f>IF(ISNA(MATCH(Sheet1!F2959,{"successful"},0)),"-",MAX(Sheet6!L$1:L2958)+1)</f>
        <v>-</v>
      </c>
      <c r="M2959">
        <f>IF(ISNA(MATCH(Sheet1!F2959,{"failed","canceled"},0)),"-",MAX(Sheet6!M$1:M2958)+1)</f>
        <v>1446</v>
      </c>
    </row>
    <row r="2960" spans="1:13" ht="16" x14ac:dyDescent="0.2">
      <c r="A2960" s="18" t="str">
        <f>IFERROR(INDEX(Sheet1!F:F,MATCH(ROWS($1:2959),$L:$L,0)),"")</f>
        <v/>
      </c>
      <c r="B2960" s="15" t="str">
        <f>IFERROR(INDEX(Sheet1!L:L,MATCH(ROWS($1:2959),$L:$L,0)),"")</f>
        <v/>
      </c>
      <c r="D2960" s="18" t="str">
        <f>IFERROR(INDEX(Sheet1!F:F,MATCH(ROWS($1:2959),$M:$M,0)),"")</f>
        <v/>
      </c>
      <c r="E2960" t="str">
        <f>IFERROR(INDEX(Sheet1!L:L,MATCH(ROWS($1:2959),$M:$M,0)),"")</f>
        <v/>
      </c>
      <c r="L2960" t="str">
        <f>IF(ISNA(MATCH(Sheet1!F2960,{"successful"},0)),"-",MAX(Sheet6!L$1:L2959)+1)</f>
        <v>-</v>
      </c>
      <c r="M2960">
        <f>IF(ISNA(MATCH(Sheet1!F2960,{"failed","canceled"},0)),"-",MAX(Sheet6!M$1:M2959)+1)</f>
        <v>1447</v>
      </c>
    </row>
    <row r="2961" spans="1:13" ht="16" x14ac:dyDescent="0.2">
      <c r="A2961" s="18" t="str">
        <f>IFERROR(INDEX(Sheet1!F:F,MATCH(ROWS($1:2960),$L:$L,0)),"")</f>
        <v/>
      </c>
      <c r="B2961" s="15" t="str">
        <f>IFERROR(INDEX(Sheet1!L:L,MATCH(ROWS($1:2960),$L:$L,0)),"")</f>
        <v/>
      </c>
      <c r="D2961" s="18" t="str">
        <f>IFERROR(INDEX(Sheet1!F:F,MATCH(ROWS($1:2960),$M:$M,0)),"")</f>
        <v/>
      </c>
      <c r="E2961" t="str">
        <f>IFERROR(INDEX(Sheet1!L:L,MATCH(ROWS($1:2960),$M:$M,0)),"")</f>
        <v/>
      </c>
      <c r="L2961" t="str">
        <f>IF(ISNA(MATCH(Sheet1!F2961,{"successful"},0)),"-",MAX(Sheet6!L$1:L2960)+1)</f>
        <v>-</v>
      </c>
      <c r="M2961">
        <f>IF(ISNA(MATCH(Sheet1!F2961,{"failed","canceled"},0)),"-",MAX(Sheet6!M$1:M2960)+1)</f>
        <v>1448</v>
      </c>
    </row>
    <row r="2962" spans="1:13" ht="16" x14ac:dyDescent="0.2">
      <c r="A2962" s="18" t="str">
        <f>IFERROR(INDEX(Sheet1!F:F,MATCH(ROWS($1:2961),$L:$L,0)),"")</f>
        <v/>
      </c>
      <c r="B2962" s="15" t="str">
        <f>IFERROR(INDEX(Sheet1!L:L,MATCH(ROWS($1:2961),$L:$L,0)),"")</f>
        <v/>
      </c>
      <c r="D2962" s="18" t="str">
        <f>IFERROR(INDEX(Sheet1!F:F,MATCH(ROWS($1:2961),$M:$M,0)),"")</f>
        <v/>
      </c>
      <c r="E2962" t="str">
        <f>IFERROR(INDEX(Sheet1!L:L,MATCH(ROWS($1:2961),$M:$M,0)),"")</f>
        <v/>
      </c>
      <c r="L2962" t="str">
        <f>IF(ISNA(MATCH(Sheet1!F2962,{"successful"},0)),"-",MAX(Sheet6!L$1:L2961)+1)</f>
        <v>-</v>
      </c>
      <c r="M2962">
        <f>IF(ISNA(MATCH(Sheet1!F2962,{"failed","canceled"},0)),"-",MAX(Sheet6!M$1:M2961)+1)</f>
        <v>1449</v>
      </c>
    </row>
    <row r="2963" spans="1:13" ht="16" x14ac:dyDescent="0.2">
      <c r="A2963" s="18" t="str">
        <f>IFERROR(INDEX(Sheet1!F:F,MATCH(ROWS($1:2962),$L:$L,0)),"")</f>
        <v/>
      </c>
      <c r="B2963" s="15" t="str">
        <f>IFERROR(INDEX(Sheet1!L:L,MATCH(ROWS($1:2962),$L:$L,0)),"")</f>
        <v/>
      </c>
      <c r="D2963" s="18" t="str">
        <f>IFERROR(INDEX(Sheet1!F:F,MATCH(ROWS($1:2962),$M:$M,0)),"")</f>
        <v/>
      </c>
      <c r="E2963" t="str">
        <f>IFERROR(INDEX(Sheet1!L:L,MATCH(ROWS($1:2962),$M:$M,0)),"")</f>
        <v/>
      </c>
      <c r="L2963">
        <f>IF(ISNA(MATCH(Sheet1!F2963,{"successful"},0)),"-",MAX(Sheet6!L$1:L2962)+1)</f>
        <v>1482</v>
      </c>
      <c r="M2963" t="str">
        <f>IF(ISNA(MATCH(Sheet1!F2963,{"failed","canceled"},0)),"-",MAX(Sheet6!M$1:M2962)+1)</f>
        <v>-</v>
      </c>
    </row>
    <row r="2964" spans="1:13" ht="16" x14ac:dyDescent="0.2">
      <c r="A2964" s="18" t="str">
        <f>IFERROR(INDEX(Sheet1!F:F,MATCH(ROWS($1:2963),$L:$L,0)),"")</f>
        <v/>
      </c>
      <c r="B2964" s="15" t="str">
        <f>IFERROR(INDEX(Sheet1!L:L,MATCH(ROWS($1:2963),$L:$L,0)),"")</f>
        <v/>
      </c>
      <c r="D2964" s="18" t="str">
        <f>IFERROR(INDEX(Sheet1!F:F,MATCH(ROWS($1:2963),$M:$M,0)),"")</f>
        <v/>
      </c>
      <c r="E2964" t="str">
        <f>IFERROR(INDEX(Sheet1!L:L,MATCH(ROWS($1:2963),$M:$M,0)),"")</f>
        <v/>
      </c>
      <c r="L2964">
        <f>IF(ISNA(MATCH(Sheet1!F2964,{"successful"},0)),"-",MAX(Sheet6!L$1:L2963)+1)</f>
        <v>1483</v>
      </c>
      <c r="M2964" t="str">
        <f>IF(ISNA(MATCH(Sheet1!F2964,{"failed","canceled"},0)),"-",MAX(Sheet6!M$1:M2963)+1)</f>
        <v>-</v>
      </c>
    </row>
    <row r="2965" spans="1:13" ht="16" x14ac:dyDescent="0.2">
      <c r="A2965" s="18" t="str">
        <f>IFERROR(INDEX(Sheet1!F:F,MATCH(ROWS($1:2964),$L:$L,0)),"")</f>
        <v/>
      </c>
      <c r="B2965" s="15" t="str">
        <f>IFERROR(INDEX(Sheet1!L:L,MATCH(ROWS($1:2964),$L:$L,0)),"")</f>
        <v/>
      </c>
      <c r="D2965" s="18" t="str">
        <f>IFERROR(INDEX(Sheet1!F:F,MATCH(ROWS($1:2964),$M:$M,0)),"")</f>
        <v/>
      </c>
      <c r="E2965" t="str">
        <f>IFERROR(INDEX(Sheet1!L:L,MATCH(ROWS($1:2964),$M:$M,0)),"")</f>
        <v/>
      </c>
      <c r="L2965">
        <f>IF(ISNA(MATCH(Sheet1!F2965,{"successful"},0)),"-",MAX(Sheet6!L$1:L2964)+1)</f>
        <v>1484</v>
      </c>
      <c r="M2965" t="str">
        <f>IF(ISNA(MATCH(Sheet1!F2965,{"failed","canceled"},0)),"-",MAX(Sheet6!M$1:M2964)+1)</f>
        <v>-</v>
      </c>
    </row>
    <row r="2966" spans="1:13" ht="16" x14ac:dyDescent="0.2">
      <c r="A2966" s="18" t="str">
        <f>IFERROR(INDEX(Sheet1!F:F,MATCH(ROWS($1:2965),$L:$L,0)),"")</f>
        <v/>
      </c>
      <c r="B2966" s="15" t="str">
        <f>IFERROR(INDEX(Sheet1!L:L,MATCH(ROWS($1:2965),$L:$L,0)),"")</f>
        <v/>
      </c>
      <c r="D2966" s="18" t="str">
        <f>IFERROR(INDEX(Sheet1!F:F,MATCH(ROWS($1:2965),$M:$M,0)),"")</f>
        <v/>
      </c>
      <c r="E2966" t="str">
        <f>IFERROR(INDEX(Sheet1!L:L,MATCH(ROWS($1:2965),$M:$M,0)),"")</f>
        <v/>
      </c>
      <c r="L2966">
        <f>IF(ISNA(MATCH(Sheet1!F2966,{"successful"},0)),"-",MAX(Sheet6!L$1:L2965)+1)</f>
        <v>1485</v>
      </c>
      <c r="M2966" t="str">
        <f>IF(ISNA(MATCH(Sheet1!F2966,{"failed","canceled"},0)),"-",MAX(Sheet6!M$1:M2965)+1)</f>
        <v>-</v>
      </c>
    </row>
    <row r="2967" spans="1:13" ht="16" x14ac:dyDescent="0.2">
      <c r="A2967" s="18" t="str">
        <f>IFERROR(INDEX(Sheet1!F:F,MATCH(ROWS($1:2966),$L:$L,0)),"")</f>
        <v/>
      </c>
      <c r="B2967" s="15" t="str">
        <f>IFERROR(INDEX(Sheet1!L:L,MATCH(ROWS($1:2966),$L:$L,0)),"")</f>
        <v/>
      </c>
      <c r="D2967" s="18" t="str">
        <f>IFERROR(INDEX(Sheet1!F:F,MATCH(ROWS($1:2966),$M:$M,0)),"")</f>
        <v/>
      </c>
      <c r="E2967" t="str">
        <f>IFERROR(INDEX(Sheet1!L:L,MATCH(ROWS($1:2966),$M:$M,0)),"")</f>
        <v/>
      </c>
      <c r="L2967">
        <f>IF(ISNA(MATCH(Sheet1!F2967,{"successful"},0)),"-",MAX(Sheet6!L$1:L2966)+1)</f>
        <v>1486</v>
      </c>
      <c r="M2967" t="str">
        <f>IF(ISNA(MATCH(Sheet1!F2967,{"failed","canceled"},0)),"-",MAX(Sheet6!M$1:M2966)+1)</f>
        <v>-</v>
      </c>
    </row>
    <row r="2968" spans="1:13" ht="16" x14ac:dyDescent="0.2">
      <c r="A2968" s="18" t="str">
        <f>IFERROR(INDEX(Sheet1!F:F,MATCH(ROWS($1:2967),$L:$L,0)),"")</f>
        <v/>
      </c>
      <c r="B2968" s="15" t="str">
        <f>IFERROR(INDEX(Sheet1!L:L,MATCH(ROWS($1:2967),$L:$L,0)),"")</f>
        <v/>
      </c>
      <c r="D2968" s="18" t="str">
        <f>IFERROR(INDEX(Sheet1!F:F,MATCH(ROWS($1:2967),$M:$M,0)),"")</f>
        <v/>
      </c>
      <c r="E2968" t="str">
        <f>IFERROR(INDEX(Sheet1!L:L,MATCH(ROWS($1:2967),$M:$M,0)),"")</f>
        <v/>
      </c>
      <c r="L2968">
        <f>IF(ISNA(MATCH(Sheet1!F2968,{"successful"},0)),"-",MAX(Sheet6!L$1:L2967)+1)</f>
        <v>1487</v>
      </c>
      <c r="M2968" t="str">
        <f>IF(ISNA(MATCH(Sheet1!F2968,{"failed","canceled"},0)),"-",MAX(Sheet6!M$1:M2967)+1)</f>
        <v>-</v>
      </c>
    </row>
    <row r="2969" spans="1:13" ht="16" x14ac:dyDescent="0.2">
      <c r="A2969" s="18" t="str">
        <f>IFERROR(INDEX(Sheet1!F:F,MATCH(ROWS($1:2968),$L:$L,0)),"")</f>
        <v/>
      </c>
      <c r="B2969" s="15" t="str">
        <f>IFERROR(INDEX(Sheet1!L:L,MATCH(ROWS($1:2968),$L:$L,0)),"")</f>
        <v/>
      </c>
      <c r="D2969" s="18" t="str">
        <f>IFERROR(INDEX(Sheet1!F:F,MATCH(ROWS($1:2968),$M:$M,0)),"")</f>
        <v/>
      </c>
      <c r="E2969" t="str">
        <f>IFERROR(INDEX(Sheet1!L:L,MATCH(ROWS($1:2968),$M:$M,0)),"")</f>
        <v/>
      </c>
      <c r="L2969">
        <f>IF(ISNA(MATCH(Sheet1!F2969,{"successful"},0)),"-",MAX(Sheet6!L$1:L2968)+1)</f>
        <v>1488</v>
      </c>
      <c r="M2969" t="str">
        <f>IF(ISNA(MATCH(Sheet1!F2969,{"failed","canceled"},0)),"-",MAX(Sheet6!M$1:M2968)+1)</f>
        <v>-</v>
      </c>
    </row>
    <row r="2970" spans="1:13" ht="16" x14ac:dyDescent="0.2">
      <c r="A2970" s="18" t="str">
        <f>IFERROR(INDEX(Sheet1!F:F,MATCH(ROWS($1:2969),$L:$L,0)),"")</f>
        <v/>
      </c>
      <c r="B2970" s="15" t="str">
        <f>IFERROR(INDEX(Sheet1!L:L,MATCH(ROWS($1:2969),$L:$L,0)),"")</f>
        <v/>
      </c>
      <c r="D2970" s="18" t="str">
        <f>IFERROR(INDEX(Sheet1!F:F,MATCH(ROWS($1:2969),$M:$M,0)),"")</f>
        <v/>
      </c>
      <c r="E2970" t="str">
        <f>IFERROR(INDEX(Sheet1!L:L,MATCH(ROWS($1:2969),$M:$M,0)),"")</f>
        <v/>
      </c>
      <c r="L2970">
        <f>IF(ISNA(MATCH(Sheet1!F2970,{"successful"},0)),"-",MAX(Sheet6!L$1:L2969)+1)</f>
        <v>1489</v>
      </c>
      <c r="M2970" t="str">
        <f>IF(ISNA(MATCH(Sheet1!F2970,{"failed","canceled"},0)),"-",MAX(Sheet6!M$1:M2969)+1)</f>
        <v>-</v>
      </c>
    </row>
    <row r="2971" spans="1:13" ht="16" x14ac:dyDescent="0.2">
      <c r="A2971" s="18" t="str">
        <f>IFERROR(INDEX(Sheet1!F:F,MATCH(ROWS($1:2970),$L:$L,0)),"")</f>
        <v/>
      </c>
      <c r="B2971" s="15" t="str">
        <f>IFERROR(INDEX(Sheet1!L:L,MATCH(ROWS($1:2970),$L:$L,0)),"")</f>
        <v/>
      </c>
      <c r="D2971" s="18" t="str">
        <f>IFERROR(INDEX(Sheet1!F:F,MATCH(ROWS($1:2970),$M:$M,0)),"")</f>
        <v/>
      </c>
      <c r="E2971" t="str">
        <f>IFERROR(INDEX(Sheet1!L:L,MATCH(ROWS($1:2970),$M:$M,0)),"")</f>
        <v/>
      </c>
      <c r="L2971">
        <f>IF(ISNA(MATCH(Sheet1!F2971,{"successful"},0)),"-",MAX(Sheet6!L$1:L2970)+1)</f>
        <v>1490</v>
      </c>
      <c r="M2971" t="str">
        <f>IF(ISNA(MATCH(Sheet1!F2971,{"failed","canceled"},0)),"-",MAX(Sheet6!M$1:M2970)+1)</f>
        <v>-</v>
      </c>
    </row>
    <row r="2972" spans="1:13" ht="16" x14ac:dyDescent="0.2">
      <c r="A2972" s="18" t="str">
        <f>IFERROR(INDEX(Sheet1!F:F,MATCH(ROWS($1:2971),$L:$L,0)),"")</f>
        <v/>
      </c>
      <c r="B2972" s="15" t="str">
        <f>IFERROR(INDEX(Sheet1!L:L,MATCH(ROWS($1:2971),$L:$L,0)),"")</f>
        <v/>
      </c>
      <c r="D2972" s="18" t="str">
        <f>IFERROR(INDEX(Sheet1!F:F,MATCH(ROWS($1:2971),$M:$M,0)),"")</f>
        <v/>
      </c>
      <c r="E2972" t="str">
        <f>IFERROR(INDEX(Sheet1!L:L,MATCH(ROWS($1:2971),$M:$M,0)),"")</f>
        <v/>
      </c>
      <c r="L2972">
        <f>IF(ISNA(MATCH(Sheet1!F2972,{"successful"},0)),"-",MAX(Sheet6!L$1:L2971)+1)</f>
        <v>1491</v>
      </c>
      <c r="M2972" t="str">
        <f>IF(ISNA(MATCH(Sheet1!F2972,{"failed","canceled"},0)),"-",MAX(Sheet6!M$1:M2971)+1)</f>
        <v>-</v>
      </c>
    </row>
    <row r="2973" spans="1:13" ht="16" x14ac:dyDescent="0.2">
      <c r="A2973" s="18" t="str">
        <f>IFERROR(INDEX(Sheet1!F:F,MATCH(ROWS($1:2972),$L:$L,0)),"")</f>
        <v/>
      </c>
      <c r="B2973" s="15" t="str">
        <f>IFERROR(INDEX(Sheet1!L:L,MATCH(ROWS($1:2972),$L:$L,0)),"")</f>
        <v/>
      </c>
      <c r="D2973" s="18" t="str">
        <f>IFERROR(INDEX(Sheet1!F:F,MATCH(ROWS($1:2972),$M:$M,0)),"")</f>
        <v/>
      </c>
      <c r="E2973" t="str">
        <f>IFERROR(INDEX(Sheet1!L:L,MATCH(ROWS($1:2972),$M:$M,0)),"")</f>
        <v/>
      </c>
      <c r="L2973">
        <f>IF(ISNA(MATCH(Sheet1!F2973,{"successful"},0)),"-",MAX(Sheet6!L$1:L2972)+1)</f>
        <v>1492</v>
      </c>
      <c r="M2973" t="str">
        <f>IF(ISNA(MATCH(Sheet1!F2973,{"failed","canceled"},0)),"-",MAX(Sheet6!M$1:M2972)+1)</f>
        <v>-</v>
      </c>
    </row>
    <row r="2974" spans="1:13" ht="16" x14ac:dyDescent="0.2">
      <c r="A2974" s="18" t="str">
        <f>IFERROR(INDEX(Sheet1!F:F,MATCH(ROWS($1:2973),$L:$L,0)),"")</f>
        <v/>
      </c>
      <c r="B2974" s="15" t="str">
        <f>IFERROR(INDEX(Sheet1!L:L,MATCH(ROWS($1:2973),$L:$L,0)),"")</f>
        <v/>
      </c>
      <c r="D2974" s="18" t="str">
        <f>IFERROR(INDEX(Sheet1!F:F,MATCH(ROWS($1:2973),$M:$M,0)),"")</f>
        <v/>
      </c>
      <c r="E2974" t="str">
        <f>IFERROR(INDEX(Sheet1!L:L,MATCH(ROWS($1:2973),$M:$M,0)),"")</f>
        <v/>
      </c>
      <c r="L2974">
        <f>IF(ISNA(MATCH(Sheet1!F2974,{"successful"},0)),"-",MAX(Sheet6!L$1:L2973)+1)</f>
        <v>1493</v>
      </c>
      <c r="M2974" t="str">
        <f>IF(ISNA(MATCH(Sheet1!F2974,{"failed","canceled"},0)),"-",MAX(Sheet6!M$1:M2973)+1)</f>
        <v>-</v>
      </c>
    </row>
    <row r="2975" spans="1:13" ht="16" x14ac:dyDescent="0.2">
      <c r="A2975" s="18" t="str">
        <f>IFERROR(INDEX(Sheet1!F:F,MATCH(ROWS($1:2974),$L:$L,0)),"")</f>
        <v/>
      </c>
      <c r="B2975" s="15" t="str">
        <f>IFERROR(INDEX(Sheet1!L:L,MATCH(ROWS($1:2974),$L:$L,0)),"")</f>
        <v/>
      </c>
      <c r="D2975" s="18" t="str">
        <f>IFERROR(INDEX(Sheet1!F:F,MATCH(ROWS($1:2974),$M:$M,0)),"")</f>
        <v/>
      </c>
      <c r="E2975" t="str">
        <f>IFERROR(INDEX(Sheet1!L:L,MATCH(ROWS($1:2974),$M:$M,0)),"")</f>
        <v/>
      </c>
      <c r="L2975">
        <f>IF(ISNA(MATCH(Sheet1!F2975,{"successful"},0)),"-",MAX(Sheet6!L$1:L2974)+1)</f>
        <v>1494</v>
      </c>
      <c r="M2975" t="str">
        <f>IF(ISNA(MATCH(Sheet1!F2975,{"failed","canceled"},0)),"-",MAX(Sheet6!M$1:M2974)+1)</f>
        <v>-</v>
      </c>
    </row>
    <row r="2976" spans="1:13" ht="16" x14ac:dyDescent="0.2">
      <c r="A2976" s="18" t="str">
        <f>IFERROR(INDEX(Sheet1!F:F,MATCH(ROWS($1:2975),$L:$L,0)),"")</f>
        <v/>
      </c>
      <c r="B2976" s="15" t="str">
        <f>IFERROR(INDEX(Sheet1!L:L,MATCH(ROWS($1:2975),$L:$L,0)),"")</f>
        <v/>
      </c>
      <c r="D2976" s="18" t="str">
        <f>IFERROR(INDEX(Sheet1!F:F,MATCH(ROWS($1:2975),$M:$M,0)),"")</f>
        <v/>
      </c>
      <c r="E2976" t="str">
        <f>IFERROR(INDEX(Sheet1!L:L,MATCH(ROWS($1:2975),$M:$M,0)),"")</f>
        <v/>
      </c>
      <c r="L2976">
        <f>IF(ISNA(MATCH(Sheet1!F2976,{"successful"},0)),"-",MAX(Sheet6!L$1:L2975)+1)</f>
        <v>1495</v>
      </c>
      <c r="M2976" t="str">
        <f>IF(ISNA(MATCH(Sheet1!F2976,{"failed","canceled"},0)),"-",MAX(Sheet6!M$1:M2975)+1)</f>
        <v>-</v>
      </c>
    </row>
    <row r="2977" spans="1:13" ht="16" x14ac:dyDescent="0.2">
      <c r="A2977" s="18" t="str">
        <f>IFERROR(INDEX(Sheet1!F:F,MATCH(ROWS($1:2976),$L:$L,0)),"")</f>
        <v/>
      </c>
      <c r="B2977" s="15" t="str">
        <f>IFERROR(INDEX(Sheet1!L:L,MATCH(ROWS($1:2976),$L:$L,0)),"")</f>
        <v/>
      </c>
      <c r="D2977" s="18" t="str">
        <f>IFERROR(INDEX(Sheet1!F:F,MATCH(ROWS($1:2976),$M:$M,0)),"")</f>
        <v/>
      </c>
      <c r="E2977" t="str">
        <f>IFERROR(INDEX(Sheet1!L:L,MATCH(ROWS($1:2976),$M:$M,0)),"")</f>
        <v/>
      </c>
      <c r="L2977">
        <f>IF(ISNA(MATCH(Sheet1!F2977,{"successful"},0)),"-",MAX(Sheet6!L$1:L2976)+1)</f>
        <v>1496</v>
      </c>
      <c r="M2977" t="str">
        <f>IF(ISNA(MATCH(Sheet1!F2977,{"failed","canceled"},0)),"-",MAX(Sheet6!M$1:M2976)+1)</f>
        <v>-</v>
      </c>
    </row>
    <row r="2978" spans="1:13" ht="16" x14ac:dyDescent="0.2">
      <c r="A2978" s="18" t="str">
        <f>IFERROR(INDEX(Sheet1!F:F,MATCH(ROWS($1:2977),$L:$L,0)),"")</f>
        <v/>
      </c>
      <c r="B2978" s="15" t="str">
        <f>IFERROR(INDEX(Sheet1!L:L,MATCH(ROWS($1:2977),$L:$L,0)),"")</f>
        <v/>
      </c>
      <c r="D2978" s="18" t="str">
        <f>IFERROR(INDEX(Sheet1!F:F,MATCH(ROWS($1:2977),$M:$M,0)),"")</f>
        <v/>
      </c>
      <c r="E2978" t="str">
        <f>IFERROR(INDEX(Sheet1!L:L,MATCH(ROWS($1:2977),$M:$M,0)),"")</f>
        <v/>
      </c>
      <c r="L2978">
        <f>IF(ISNA(MATCH(Sheet1!F2978,{"successful"},0)),"-",MAX(Sheet6!L$1:L2977)+1)</f>
        <v>1497</v>
      </c>
      <c r="M2978" t="str">
        <f>IF(ISNA(MATCH(Sheet1!F2978,{"failed","canceled"},0)),"-",MAX(Sheet6!M$1:M2977)+1)</f>
        <v>-</v>
      </c>
    </row>
    <row r="2979" spans="1:13" ht="16" x14ac:dyDescent="0.2">
      <c r="A2979" s="18" t="str">
        <f>IFERROR(INDEX(Sheet1!F:F,MATCH(ROWS($1:2978),$L:$L,0)),"")</f>
        <v/>
      </c>
      <c r="B2979" s="15" t="str">
        <f>IFERROR(INDEX(Sheet1!L:L,MATCH(ROWS($1:2978),$L:$L,0)),"")</f>
        <v/>
      </c>
      <c r="D2979" s="18" t="str">
        <f>IFERROR(INDEX(Sheet1!F:F,MATCH(ROWS($1:2978),$M:$M,0)),"")</f>
        <v/>
      </c>
      <c r="E2979" t="str">
        <f>IFERROR(INDEX(Sheet1!L:L,MATCH(ROWS($1:2978),$M:$M,0)),"")</f>
        <v/>
      </c>
      <c r="L2979">
        <f>IF(ISNA(MATCH(Sheet1!F2979,{"successful"},0)),"-",MAX(Sheet6!L$1:L2978)+1)</f>
        <v>1498</v>
      </c>
      <c r="M2979" t="str">
        <f>IF(ISNA(MATCH(Sheet1!F2979,{"failed","canceled"},0)),"-",MAX(Sheet6!M$1:M2978)+1)</f>
        <v>-</v>
      </c>
    </row>
    <row r="2980" spans="1:13" ht="16" x14ac:dyDescent="0.2">
      <c r="A2980" s="18" t="str">
        <f>IFERROR(INDEX(Sheet1!F:F,MATCH(ROWS($1:2979),$L:$L,0)),"")</f>
        <v/>
      </c>
      <c r="B2980" s="15" t="str">
        <f>IFERROR(INDEX(Sheet1!L:L,MATCH(ROWS($1:2979),$L:$L,0)),"")</f>
        <v/>
      </c>
      <c r="D2980" s="18" t="str">
        <f>IFERROR(INDEX(Sheet1!F:F,MATCH(ROWS($1:2979),$M:$M,0)),"")</f>
        <v/>
      </c>
      <c r="E2980" t="str">
        <f>IFERROR(INDEX(Sheet1!L:L,MATCH(ROWS($1:2979),$M:$M,0)),"")</f>
        <v/>
      </c>
      <c r="L2980">
        <f>IF(ISNA(MATCH(Sheet1!F2980,{"successful"},0)),"-",MAX(Sheet6!L$1:L2979)+1)</f>
        <v>1499</v>
      </c>
      <c r="M2980" t="str">
        <f>IF(ISNA(MATCH(Sheet1!F2980,{"failed","canceled"},0)),"-",MAX(Sheet6!M$1:M2979)+1)</f>
        <v>-</v>
      </c>
    </row>
    <row r="2981" spans="1:13" ht="16" x14ac:dyDescent="0.2">
      <c r="A2981" s="18" t="str">
        <f>IFERROR(INDEX(Sheet1!F:F,MATCH(ROWS($1:2980),$L:$L,0)),"")</f>
        <v/>
      </c>
      <c r="B2981" s="15" t="str">
        <f>IFERROR(INDEX(Sheet1!L:L,MATCH(ROWS($1:2980),$L:$L,0)),"")</f>
        <v/>
      </c>
      <c r="D2981" s="18" t="str">
        <f>IFERROR(INDEX(Sheet1!F:F,MATCH(ROWS($1:2980),$M:$M,0)),"")</f>
        <v/>
      </c>
      <c r="E2981" t="str">
        <f>IFERROR(INDEX(Sheet1!L:L,MATCH(ROWS($1:2980),$M:$M,0)),"")</f>
        <v/>
      </c>
      <c r="L2981">
        <f>IF(ISNA(MATCH(Sheet1!F2981,{"successful"},0)),"-",MAX(Sheet6!L$1:L2980)+1)</f>
        <v>1500</v>
      </c>
      <c r="M2981" t="str">
        <f>IF(ISNA(MATCH(Sheet1!F2981,{"failed","canceled"},0)),"-",MAX(Sheet6!M$1:M2980)+1)</f>
        <v>-</v>
      </c>
    </row>
    <row r="2982" spans="1:13" ht="16" x14ac:dyDescent="0.2">
      <c r="A2982" s="18" t="str">
        <f>IFERROR(INDEX(Sheet1!F:F,MATCH(ROWS($1:2981),$L:$L,0)),"")</f>
        <v/>
      </c>
      <c r="B2982" s="15" t="str">
        <f>IFERROR(INDEX(Sheet1!L:L,MATCH(ROWS($1:2981),$L:$L,0)),"")</f>
        <v/>
      </c>
      <c r="D2982" s="18" t="str">
        <f>IFERROR(INDEX(Sheet1!F:F,MATCH(ROWS($1:2981),$M:$M,0)),"")</f>
        <v/>
      </c>
      <c r="E2982" t="str">
        <f>IFERROR(INDEX(Sheet1!L:L,MATCH(ROWS($1:2981),$M:$M,0)),"")</f>
        <v/>
      </c>
      <c r="L2982">
        <f>IF(ISNA(MATCH(Sheet1!F2982,{"successful"},0)),"-",MAX(Sheet6!L$1:L2981)+1)</f>
        <v>1501</v>
      </c>
      <c r="M2982" t="str">
        <f>IF(ISNA(MATCH(Sheet1!F2982,{"failed","canceled"},0)),"-",MAX(Sheet6!M$1:M2981)+1)</f>
        <v>-</v>
      </c>
    </row>
    <row r="2983" spans="1:13" ht="16" x14ac:dyDescent="0.2">
      <c r="A2983" s="18" t="str">
        <f>IFERROR(INDEX(Sheet1!F:F,MATCH(ROWS($1:2982),$L:$L,0)),"")</f>
        <v/>
      </c>
      <c r="B2983" s="15" t="str">
        <f>IFERROR(INDEX(Sheet1!L:L,MATCH(ROWS($1:2982),$L:$L,0)),"")</f>
        <v/>
      </c>
      <c r="D2983" s="18" t="str">
        <f>IFERROR(INDEX(Sheet1!F:F,MATCH(ROWS($1:2982),$M:$M,0)),"")</f>
        <v/>
      </c>
      <c r="E2983" t="str">
        <f>IFERROR(INDEX(Sheet1!L:L,MATCH(ROWS($1:2982),$M:$M,0)),"")</f>
        <v/>
      </c>
      <c r="L2983">
        <f>IF(ISNA(MATCH(Sheet1!F2983,{"successful"},0)),"-",MAX(Sheet6!L$1:L2982)+1)</f>
        <v>1502</v>
      </c>
      <c r="M2983" t="str">
        <f>IF(ISNA(MATCH(Sheet1!F2983,{"failed","canceled"},0)),"-",MAX(Sheet6!M$1:M2982)+1)</f>
        <v>-</v>
      </c>
    </row>
    <row r="2984" spans="1:13" ht="16" x14ac:dyDescent="0.2">
      <c r="A2984" s="18" t="str">
        <f>IFERROR(INDEX(Sheet1!F:F,MATCH(ROWS($1:2983),$L:$L,0)),"")</f>
        <v/>
      </c>
      <c r="B2984" s="15" t="str">
        <f>IFERROR(INDEX(Sheet1!L:L,MATCH(ROWS($1:2983),$L:$L,0)),"")</f>
        <v/>
      </c>
      <c r="D2984" s="18" t="str">
        <f>IFERROR(INDEX(Sheet1!F:F,MATCH(ROWS($1:2983),$M:$M,0)),"")</f>
        <v/>
      </c>
      <c r="E2984" t="str">
        <f>IFERROR(INDEX(Sheet1!L:L,MATCH(ROWS($1:2983),$M:$M,0)),"")</f>
        <v/>
      </c>
      <c r="L2984">
        <f>IF(ISNA(MATCH(Sheet1!F2984,{"successful"},0)),"-",MAX(Sheet6!L$1:L2983)+1)</f>
        <v>1503</v>
      </c>
      <c r="M2984" t="str">
        <f>IF(ISNA(MATCH(Sheet1!F2984,{"failed","canceled"},0)),"-",MAX(Sheet6!M$1:M2983)+1)</f>
        <v>-</v>
      </c>
    </row>
    <row r="2985" spans="1:13" ht="16" x14ac:dyDescent="0.2">
      <c r="A2985" s="18" t="str">
        <f>IFERROR(INDEX(Sheet1!F:F,MATCH(ROWS($1:2984),$L:$L,0)),"")</f>
        <v/>
      </c>
      <c r="B2985" s="15" t="str">
        <f>IFERROR(INDEX(Sheet1!L:L,MATCH(ROWS($1:2984),$L:$L,0)),"")</f>
        <v/>
      </c>
      <c r="D2985" s="18" t="str">
        <f>IFERROR(INDEX(Sheet1!F:F,MATCH(ROWS($1:2984),$M:$M,0)),"")</f>
        <v/>
      </c>
      <c r="E2985" t="str">
        <f>IFERROR(INDEX(Sheet1!L:L,MATCH(ROWS($1:2984),$M:$M,0)),"")</f>
        <v/>
      </c>
      <c r="L2985">
        <f>IF(ISNA(MATCH(Sheet1!F2985,{"successful"},0)),"-",MAX(Sheet6!L$1:L2984)+1)</f>
        <v>1504</v>
      </c>
      <c r="M2985" t="str">
        <f>IF(ISNA(MATCH(Sheet1!F2985,{"failed","canceled"},0)),"-",MAX(Sheet6!M$1:M2984)+1)</f>
        <v>-</v>
      </c>
    </row>
    <row r="2986" spans="1:13" ht="16" x14ac:dyDescent="0.2">
      <c r="A2986" s="18" t="str">
        <f>IFERROR(INDEX(Sheet1!F:F,MATCH(ROWS($1:2985),$L:$L,0)),"")</f>
        <v/>
      </c>
      <c r="B2986" s="15" t="str">
        <f>IFERROR(INDEX(Sheet1!L:L,MATCH(ROWS($1:2985),$L:$L,0)),"")</f>
        <v/>
      </c>
      <c r="D2986" s="18" t="str">
        <f>IFERROR(INDEX(Sheet1!F:F,MATCH(ROWS($1:2985),$M:$M,0)),"")</f>
        <v/>
      </c>
      <c r="E2986" t="str">
        <f>IFERROR(INDEX(Sheet1!L:L,MATCH(ROWS($1:2985),$M:$M,0)),"")</f>
        <v/>
      </c>
      <c r="L2986">
        <f>IF(ISNA(MATCH(Sheet1!F2986,{"successful"},0)),"-",MAX(Sheet6!L$1:L2985)+1)</f>
        <v>1505</v>
      </c>
      <c r="M2986" t="str">
        <f>IF(ISNA(MATCH(Sheet1!F2986,{"failed","canceled"},0)),"-",MAX(Sheet6!M$1:M2985)+1)</f>
        <v>-</v>
      </c>
    </row>
    <row r="2987" spans="1:13" ht="16" x14ac:dyDescent="0.2">
      <c r="A2987" s="18" t="str">
        <f>IFERROR(INDEX(Sheet1!F:F,MATCH(ROWS($1:2986),$L:$L,0)),"")</f>
        <v/>
      </c>
      <c r="B2987" s="15" t="str">
        <f>IFERROR(INDEX(Sheet1!L:L,MATCH(ROWS($1:2986),$L:$L,0)),"")</f>
        <v/>
      </c>
      <c r="D2987" s="18" t="str">
        <f>IFERROR(INDEX(Sheet1!F:F,MATCH(ROWS($1:2986),$M:$M,0)),"")</f>
        <v/>
      </c>
      <c r="E2987" t="str">
        <f>IFERROR(INDEX(Sheet1!L:L,MATCH(ROWS($1:2986),$M:$M,0)),"")</f>
        <v/>
      </c>
      <c r="L2987">
        <f>IF(ISNA(MATCH(Sheet1!F2987,{"successful"},0)),"-",MAX(Sheet6!L$1:L2986)+1)</f>
        <v>1506</v>
      </c>
      <c r="M2987" t="str">
        <f>IF(ISNA(MATCH(Sheet1!F2987,{"failed","canceled"},0)),"-",MAX(Sheet6!M$1:M2986)+1)</f>
        <v>-</v>
      </c>
    </row>
    <row r="2988" spans="1:13" ht="16" x14ac:dyDescent="0.2">
      <c r="A2988" s="18" t="str">
        <f>IFERROR(INDEX(Sheet1!F:F,MATCH(ROWS($1:2987),$L:$L,0)),"")</f>
        <v/>
      </c>
      <c r="B2988" s="15" t="str">
        <f>IFERROR(INDEX(Sheet1!L:L,MATCH(ROWS($1:2987),$L:$L,0)),"")</f>
        <v/>
      </c>
      <c r="D2988" s="18" t="str">
        <f>IFERROR(INDEX(Sheet1!F:F,MATCH(ROWS($1:2987),$M:$M,0)),"")</f>
        <v/>
      </c>
      <c r="E2988" t="str">
        <f>IFERROR(INDEX(Sheet1!L:L,MATCH(ROWS($1:2987),$M:$M,0)),"")</f>
        <v/>
      </c>
      <c r="L2988">
        <f>IF(ISNA(MATCH(Sheet1!F2988,{"successful"},0)),"-",MAX(Sheet6!L$1:L2987)+1)</f>
        <v>1507</v>
      </c>
      <c r="M2988" t="str">
        <f>IF(ISNA(MATCH(Sheet1!F2988,{"failed","canceled"},0)),"-",MAX(Sheet6!M$1:M2987)+1)</f>
        <v>-</v>
      </c>
    </row>
    <row r="2989" spans="1:13" ht="16" x14ac:dyDescent="0.2">
      <c r="A2989" s="18" t="str">
        <f>IFERROR(INDEX(Sheet1!F:F,MATCH(ROWS($1:2988),$L:$L,0)),"")</f>
        <v/>
      </c>
      <c r="B2989" s="15" t="str">
        <f>IFERROR(INDEX(Sheet1!L:L,MATCH(ROWS($1:2988),$L:$L,0)),"")</f>
        <v/>
      </c>
      <c r="D2989" s="18" t="str">
        <f>IFERROR(INDEX(Sheet1!F:F,MATCH(ROWS($1:2988),$M:$M,0)),"")</f>
        <v/>
      </c>
      <c r="E2989" t="str">
        <f>IFERROR(INDEX(Sheet1!L:L,MATCH(ROWS($1:2988),$M:$M,0)),"")</f>
        <v/>
      </c>
      <c r="L2989">
        <f>IF(ISNA(MATCH(Sheet1!F2989,{"successful"},0)),"-",MAX(Sheet6!L$1:L2988)+1)</f>
        <v>1508</v>
      </c>
      <c r="M2989" t="str">
        <f>IF(ISNA(MATCH(Sheet1!F2989,{"failed","canceled"},0)),"-",MAX(Sheet6!M$1:M2988)+1)</f>
        <v>-</v>
      </c>
    </row>
    <row r="2990" spans="1:13" ht="16" x14ac:dyDescent="0.2">
      <c r="A2990" s="18" t="str">
        <f>IFERROR(INDEX(Sheet1!F:F,MATCH(ROWS($1:2989),$L:$L,0)),"")</f>
        <v/>
      </c>
      <c r="B2990" s="15" t="str">
        <f>IFERROR(INDEX(Sheet1!L:L,MATCH(ROWS($1:2989),$L:$L,0)),"")</f>
        <v/>
      </c>
      <c r="D2990" s="18" t="str">
        <f>IFERROR(INDEX(Sheet1!F:F,MATCH(ROWS($1:2989),$M:$M,0)),"")</f>
        <v/>
      </c>
      <c r="E2990" t="str">
        <f>IFERROR(INDEX(Sheet1!L:L,MATCH(ROWS($1:2989),$M:$M,0)),"")</f>
        <v/>
      </c>
      <c r="L2990">
        <f>IF(ISNA(MATCH(Sheet1!F2990,{"successful"},0)),"-",MAX(Sheet6!L$1:L2989)+1)</f>
        <v>1509</v>
      </c>
      <c r="M2990" t="str">
        <f>IF(ISNA(MATCH(Sheet1!F2990,{"failed","canceled"},0)),"-",MAX(Sheet6!M$1:M2989)+1)</f>
        <v>-</v>
      </c>
    </row>
    <row r="2991" spans="1:13" ht="16" x14ac:dyDescent="0.2">
      <c r="A2991" s="18" t="str">
        <f>IFERROR(INDEX(Sheet1!F:F,MATCH(ROWS($1:2990),$L:$L,0)),"")</f>
        <v/>
      </c>
      <c r="B2991" s="15" t="str">
        <f>IFERROR(INDEX(Sheet1!L:L,MATCH(ROWS($1:2990),$L:$L,0)),"")</f>
        <v/>
      </c>
      <c r="D2991" s="18" t="str">
        <f>IFERROR(INDEX(Sheet1!F:F,MATCH(ROWS($1:2990),$M:$M,0)),"")</f>
        <v/>
      </c>
      <c r="E2991" t="str">
        <f>IFERROR(INDEX(Sheet1!L:L,MATCH(ROWS($1:2990),$M:$M,0)),"")</f>
        <v/>
      </c>
      <c r="L2991">
        <f>IF(ISNA(MATCH(Sheet1!F2991,{"successful"},0)),"-",MAX(Sheet6!L$1:L2990)+1)</f>
        <v>1510</v>
      </c>
      <c r="M2991" t="str">
        <f>IF(ISNA(MATCH(Sheet1!F2991,{"failed","canceled"},0)),"-",MAX(Sheet6!M$1:M2990)+1)</f>
        <v>-</v>
      </c>
    </row>
    <row r="2992" spans="1:13" ht="16" x14ac:dyDescent="0.2">
      <c r="A2992" s="18" t="str">
        <f>IFERROR(INDEX(Sheet1!F:F,MATCH(ROWS($1:2991),$L:$L,0)),"")</f>
        <v/>
      </c>
      <c r="B2992" s="15" t="str">
        <f>IFERROR(INDEX(Sheet1!L:L,MATCH(ROWS($1:2991),$L:$L,0)),"")</f>
        <v/>
      </c>
      <c r="D2992" s="18" t="str">
        <f>IFERROR(INDEX(Sheet1!F:F,MATCH(ROWS($1:2991),$M:$M,0)),"")</f>
        <v/>
      </c>
      <c r="E2992" t="str">
        <f>IFERROR(INDEX(Sheet1!L:L,MATCH(ROWS($1:2991),$M:$M,0)),"")</f>
        <v/>
      </c>
      <c r="L2992">
        <f>IF(ISNA(MATCH(Sheet1!F2992,{"successful"},0)),"-",MAX(Sheet6!L$1:L2991)+1)</f>
        <v>1511</v>
      </c>
      <c r="M2992" t="str">
        <f>IF(ISNA(MATCH(Sheet1!F2992,{"failed","canceled"},0)),"-",MAX(Sheet6!M$1:M2991)+1)</f>
        <v>-</v>
      </c>
    </row>
    <row r="2993" spans="1:13" ht="16" x14ac:dyDescent="0.2">
      <c r="A2993" s="18" t="str">
        <f>IFERROR(INDEX(Sheet1!F:F,MATCH(ROWS($1:2992),$L:$L,0)),"")</f>
        <v/>
      </c>
      <c r="B2993" s="15" t="str">
        <f>IFERROR(INDEX(Sheet1!L:L,MATCH(ROWS($1:2992),$L:$L,0)),"")</f>
        <v/>
      </c>
      <c r="D2993" s="18" t="str">
        <f>IFERROR(INDEX(Sheet1!F:F,MATCH(ROWS($1:2992),$M:$M,0)),"")</f>
        <v/>
      </c>
      <c r="E2993" t="str">
        <f>IFERROR(INDEX(Sheet1!L:L,MATCH(ROWS($1:2992),$M:$M,0)),"")</f>
        <v/>
      </c>
      <c r="L2993">
        <f>IF(ISNA(MATCH(Sheet1!F2993,{"successful"},0)),"-",MAX(Sheet6!L$1:L2992)+1)</f>
        <v>1512</v>
      </c>
      <c r="M2993" t="str">
        <f>IF(ISNA(MATCH(Sheet1!F2993,{"failed","canceled"},0)),"-",MAX(Sheet6!M$1:M2992)+1)</f>
        <v>-</v>
      </c>
    </row>
    <row r="2994" spans="1:13" ht="16" x14ac:dyDescent="0.2">
      <c r="A2994" s="18" t="str">
        <f>IFERROR(INDEX(Sheet1!F:F,MATCH(ROWS($1:2993),$L:$L,0)),"")</f>
        <v/>
      </c>
      <c r="B2994" s="15" t="str">
        <f>IFERROR(INDEX(Sheet1!L:L,MATCH(ROWS($1:2993),$L:$L,0)),"")</f>
        <v/>
      </c>
      <c r="D2994" s="18" t="str">
        <f>IFERROR(INDEX(Sheet1!F:F,MATCH(ROWS($1:2993),$M:$M,0)),"")</f>
        <v/>
      </c>
      <c r="E2994" t="str">
        <f>IFERROR(INDEX(Sheet1!L:L,MATCH(ROWS($1:2993),$M:$M,0)),"")</f>
        <v/>
      </c>
      <c r="L2994">
        <f>IF(ISNA(MATCH(Sheet1!F2994,{"successful"},0)),"-",MAX(Sheet6!L$1:L2993)+1)</f>
        <v>1513</v>
      </c>
      <c r="M2994" t="str">
        <f>IF(ISNA(MATCH(Sheet1!F2994,{"failed","canceled"},0)),"-",MAX(Sheet6!M$1:M2993)+1)</f>
        <v>-</v>
      </c>
    </row>
    <row r="2995" spans="1:13" ht="16" x14ac:dyDescent="0.2">
      <c r="A2995" s="18" t="str">
        <f>IFERROR(INDEX(Sheet1!F:F,MATCH(ROWS($1:2994),$L:$L,0)),"")</f>
        <v/>
      </c>
      <c r="B2995" s="15" t="str">
        <f>IFERROR(INDEX(Sheet1!L:L,MATCH(ROWS($1:2994),$L:$L,0)),"")</f>
        <v/>
      </c>
      <c r="D2995" s="18" t="str">
        <f>IFERROR(INDEX(Sheet1!F:F,MATCH(ROWS($1:2994),$M:$M,0)),"")</f>
        <v/>
      </c>
      <c r="E2995" t="str">
        <f>IFERROR(INDEX(Sheet1!L:L,MATCH(ROWS($1:2994),$M:$M,0)),"")</f>
        <v/>
      </c>
      <c r="L2995">
        <f>IF(ISNA(MATCH(Sheet1!F2995,{"successful"},0)),"-",MAX(Sheet6!L$1:L2994)+1)</f>
        <v>1514</v>
      </c>
      <c r="M2995" t="str">
        <f>IF(ISNA(MATCH(Sheet1!F2995,{"failed","canceled"},0)),"-",MAX(Sheet6!M$1:M2994)+1)</f>
        <v>-</v>
      </c>
    </row>
    <row r="2996" spans="1:13" ht="16" x14ac:dyDescent="0.2">
      <c r="A2996" s="18" t="str">
        <f>IFERROR(INDEX(Sheet1!F:F,MATCH(ROWS($1:2995),$L:$L,0)),"")</f>
        <v/>
      </c>
      <c r="B2996" s="15" t="str">
        <f>IFERROR(INDEX(Sheet1!L:L,MATCH(ROWS($1:2995),$L:$L,0)),"")</f>
        <v/>
      </c>
      <c r="D2996" s="18" t="str">
        <f>IFERROR(INDEX(Sheet1!F:F,MATCH(ROWS($1:2995),$M:$M,0)),"")</f>
        <v/>
      </c>
      <c r="E2996" t="str">
        <f>IFERROR(INDEX(Sheet1!L:L,MATCH(ROWS($1:2995),$M:$M,0)),"")</f>
        <v/>
      </c>
      <c r="L2996">
        <f>IF(ISNA(MATCH(Sheet1!F2996,{"successful"},0)),"-",MAX(Sheet6!L$1:L2995)+1)</f>
        <v>1515</v>
      </c>
      <c r="M2996" t="str">
        <f>IF(ISNA(MATCH(Sheet1!F2996,{"failed","canceled"},0)),"-",MAX(Sheet6!M$1:M2995)+1)</f>
        <v>-</v>
      </c>
    </row>
    <row r="2997" spans="1:13" ht="16" x14ac:dyDescent="0.2">
      <c r="A2997" s="18" t="str">
        <f>IFERROR(INDEX(Sheet1!F:F,MATCH(ROWS($1:2996),$L:$L,0)),"")</f>
        <v/>
      </c>
      <c r="B2997" s="15" t="str">
        <f>IFERROR(INDEX(Sheet1!L:L,MATCH(ROWS($1:2996),$L:$L,0)),"")</f>
        <v/>
      </c>
      <c r="D2997" s="18" t="str">
        <f>IFERROR(INDEX(Sheet1!F:F,MATCH(ROWS($1:2996),$M:$M,0)),"")</f>
        <v/>
      </c>
      <c r="E2997" t="str">
        <f>IFERROR(INDEX(Sheet1!L:L,MATCH(ROWS($1:2996),$M:$M,0)),"")</f>
        <v/>
      </c>
      <c r="L2997">
        <f>IF(ISNA(MATCH(Sheet1!F2997,{"successful"},0)),"-",MAX(Sheet6!L$1:L2996)+1)</f>
        <v>1516</v>
      </c>
      <c r="M2997" t="str">
        <f>IF(ISNA(MATCH(Sheet1!F2997,{"failed","canceled"},0)),"-",MAX(Sheet6!M$1:M2996)+1)</f>
        <v>-</v>
      </c>
    </row>
    <row r="2998" spans="1:13" ht="16" x14ac:dyDescent="0.2">
      <c r="A2998" s="18" t="str">
        <f>IFERROR(INDEX(Sheet1!F:F,MATCH(ROWS($1:2997),$L:$L,0)),"")</f>
        <v/>
      </c>
      <c r="B2998" s="15" t="str">
        <f>IFERROR(INDEX(Sheet1!L:L,MATCH(ROWS($1:2997),$L:$L,0)),"")</f>
        <v/>
      </c>
      <c r="D2998" s="18" t="str">
        <f>IFERROR(INDEX(Sheet1!F:F,MATCH(ROWS($1:2997),$M:$M,0)),"")</f>
        <v/>
      </c>
      <c r="E2998" t="str">
        <f>IFERROR(INDEX(Sheet1!L:L,MATCH(ROWS($1:2997),$M:$M,0)),"")</f>
        <v/>
      </c>
      <c r="L2998">
        <f>IF(ISNA(MATCH(Sheet1!F2998,{"successful"},0)),"-",MAX(Sheet6!L$1:L2997)+1)</f>
        <v>1517</v>
      </c>
      <c r="M2998" t="str">
        <f>IF(ISNA(MATCH(Sheet1!F2998,{"failed","canceled"},0)),"-",MAX(Sheet6!M$1:M2997)+1)</f>
        <v>-</v>
      </c>
    </row>
    <row r="2999" spans="1:13" ht="16" x14ac:dyDescent="0.2">
      <c r="A2999" s="18" t="str">
        <f>IFERROR(INDEX(Sheet1!F:F,MATCH(ROWS($1:2998),$L:$L,0)),"")</f>
        <v/>
      </c>
      <c r="B2999" s="15" t="str">
        <f>IFERROR(INDEX(Sheet1!L:L,MATCH(ROWS($1:2998),$L:$L,0)),"")</f>
        <v/>
      </c>
      <c r="D2999" s="18" t="str">
        <f>IFERROR(INDEX(Sheet1!F:F,MATCH(ROWS($1:2998),$M:$M,0)),"")</f>
        <v/>
      </c>
      <c r="E2999" t="str">
        <f>IFERROR(INDEX(Sheet1!L:L,MATCH(ROWS($1:2998),$M:$M,0)),"")</f>
        <v/>
      </c>
      <c r="L2999">
        <f>IF(ISNA(MATCH(Sheet1!F2999,{"successful"},0)),"-",MAX(Sheet6!L$1:L2998)+1)</f>
        <v>1518</v>
      </c>
      <c r="M2999" t="str">
        <f>IF(ISNA(MATCH(Sheet1!F2999,{"failed","canceled"},0)),"-",MAX(Sheet6!M$1:M2998)+1)</f>
        <v>-</v>
      </c>
    </row>
    <row r="3000" spans="1:13" ht="16" x14ac:dyDescent="0.2">
      <c r="A3000" s="18" t="str">
        <f>IFERROR(INDEX(Sheet1!F:F,MATCH(ROWS($1:2999),$L:$L,0)),"")</f>
        <v/>
      </c>
      <c r="B3000" s="15" t="str">
        <f>IFERROR(INDEX(Sheet1!L:L,MATCH(ROWS($1:2999),$L:$L,0)),"")</f>
        <v/>
      </c>
      <c r="D3000" s="18" t="str">
        <f>IFERROR(INDEX(Sheet1!F:F,MATCH(ROWS($1:2999),$M:$M,0)),"")</f>
        <v/>
      </c>
      <c r="E3000" t="str">
        <f>IFERROR(INDEX(Sheet1!L:L,MATCH(ROWS($1:2999),$M:$M,0)),"")</f>
        <v/>
      </c>
      <c r="L3000">
        <f>IF(ISNA(MATCH(Sheet1!F3000,{"successful"},0)),"-",MAX(Sheet6!L$1:L2999)+1)</f>
        <v>1519</v>
      </c>
      <c r="M3000" t="str">
        <f>IF(ISNA(MATCH(Sheet1!F3000,{"failed","canceled"},0)),"-",MAX(Sheet6!M$1:M2999)+1)</f>
        <v>-</v>
      </c>
    </row>
    <row r="3001" spans="1:13" ht="16" x14ac:dyDescent="0.2">
      <c r="A3001" s="18" t="str">
        <f>IFERROR(INDEX(Sheet1!F:F,MATCH(ROWS($1:3000),$L:$L,0)),"")</f>
        <v/>
      </c>
      <c r="B3001" s="15" t="str">
        <f>IFERROR(INDEX(Sheet1!L:L,MATCH(ROWS($1:3000),$L:$L,0)),"")</f>
        <v/>
      </c>
      <c r="D3001" s="18" t="str">
        <f>IFERROR(INDEX(Sheet1!F:F,MATCH(ROWS($1:3000),$M:$M,0)),"")</f>
        <v/>
      </c>
      <c r="E3001" t="str">
        <f>IFERROR(INDEX(Sheet1!L:L,MATCH(ROWS($1:3000),$M:$M,0)),"")</f>
        <v/>
      </c>
      <c r="L3001">
        <f>IF(ISNA(MATCH(Sheet1!F3001,{"successful"},0)),"-",MAX(Sheet6!L$1:L3000)+1)</f>
        <v>1520</v>
      </c>
      <c r="M3001" t="str">
        <f>IF(ISNA(MATCH(Sheet1!F3001,{"failed","canceled"},0)),"-",MAX(Sheet6!M$1:M3000)+1)</f>
        <v>-</v>
      </c>
    </row>
    <row r="3002" spans="1:13" ht="16" x14ac:dyDescent="0.2">
      <c r="A3002" s="18" t="str">
        <f>IFERROR(INDEX(Sheet1!F:F,MATCH(ROWS($1:3001),$L:$L,0)),"")</f>
        <v/>
      </c>
      <c r="B3002" s="15" t="str">
        <f>IFERROR(INDEX(Sheet1!L:L,MATCH(ROWS($1:3001),$L:$L,0)),"")</f>
        <v/>
      </c>
      <c r="D3002" s="18" t="str">
        <f>IFERROR(INDEX(Sheet1!F:F,MATCH(ROWS($1:3001),$M:$M,0)),"")</f>
        <v/>
      </c>
      <c r="E3002" t="str">
        <f>IFERROR(INDEX(Sheet1!L:L,MATCH(ROWS($1:3001),$M:$M,0)),"")</f>
        <v/>
      </c>
      <c r="L3002">
        <f>IF(ISNA(MATCH(Sheet1!F3002,{"successful"},0)),"-",MAX(Sheet6!L$1:L3001)+1)</f>
        <v>1521</v>
      </c>
      <c r="M3002" t="str">
        <f>IF(ISNA(MATCH(Sheet1!F3002,{"failed","canceled"},0)),"-",MAX(Sheet6!M$1:M3001)+1)</f>
        <v>-</v>
      </c>
    </row>
    <row r="3003" spans="1:13" ht="16" x14ac:dyDescent="0.2">
      <c r="A3003" s="18" t="str">
        <f>IFERROR(INDEX(Sheet1!F:F,MATCH(ROWS($1:3002),$L:$L,0)),"")</f>
        <v/>
      </c>
      <c r="B3003" s="15" t="str">
        <f>IFERROR(INDEX(Sheet1!L:L,MATCH(ROWS($1:3002),$L:$L,0)),"")</f>
        <v/>
      </c>
      <c r="D3003" s="18" t="str">
        <f>IFERROR(INDEX(Sheet1!F:F,MATCH(ROWS($1:3002),$M:$M,0)),"")</f>
        <v/>
      </c>
      <c r="E3003" t="str">
        <f>IFERROR(INDEX(Sheet1!L:L,MATCH(ROWS($1:3002),$M:$M,0)),"")</f>
        <v/>
      </c>
      <c r="L3003">
        <f>IF(ISNA(MATCH(Sheet1!F3003,{"successful"},0)),"-",MAX(Sheet6!L$1:L3002)+1)</f>
        <v>1522</v>
      </c>
      <c r="M3003" t="str">
        <f>IF(ISNA(MATCH(Sheet1!F3003,{"failed","canceled"},0)),"-",MAX(Sheet6!M$1:M3002)+1)</f>
        <v>-</v>
      </c>
    </row>
    <row r="3004" spans="1:13" ht="16" x14ac:dyDescent="0.2">
      <c r="A3004" s="18" t="str">
        <f>IFERROR(INDEX(Sheet1!F:F,MATCH(ROWS($1:3003),$L:$L,0)),"")</f>
        <v/>
      </c>
      <c r="B3004" s="15" t="str">
        <f>IFERROR(INDEX(Sheet1!L:L,MATCH(ROWS($1:3003),$L:$L,0)),"")</f>
        <v/>
      </c>
      <c r="D3004" s="18" t="str">
        <f>IFERROR(INDEX(Sheet1!F:F,MATCH(ROWS($1:3003),$M:$M,0)),"")</f>
        <v/>
      </c>
      <c r="E3004" t="str">
        <f>IFERROR(INDEX(Sheet1!L:L,MATCH(ROWS($1:3003),$M:$M,0)),"")</f>
        <v/>
      </c>
      <c r="L3004">
        <f>IF(ISNA(MATCH(Sheet1!F3004,{"successful"},0)),"-",MAX(Sheet6!L$1:L3003)+1)</f>
        <v>1523</v>
      </c>
      <c r="M3004" t="str">
        <f>IF(ISNA(MATCH(Sheet1!F3004,{"failed","canceled"},0)),"-",MAX(Sheet6!M$1:M3003)+1)</f>
        <v>-</v>
      </c>
    </row>
    <row r="3005" spans="1:13" ht="16" x14ac:dyDescent="0.2">
      <c r="A3005" s="18" t="str">
        <f>IFERROR(INDEX(Sheet1!F:F,MATCH(ROWS($1:3004),$L:$L,0)),"")</f>
        <v/>
      </c>
      <c r="B3005" s="15" t="str">
        <f>IFERROR(INDEX(Sheet1!L:L,MATCH(ROWS($1:3004),$L:$L,0)),"")</f>
        <v/>
      </c>
      <c r="D3005" s="18" t="str">
        <f>IFERROR(INDEX(Sheet1!F:F,MATCH(ROWS($1:3004),$M:$M,0)),"")</f>
        <v/>
      </c>
      <c r="E3005" t="str">
        <f>IFERROR(INDEX(Sheet1!L:L,MATCH(ROWS($1:3004),$M:$M,0)),"")</f>
        <v/>
      </c>
      <c r="L3005">
        <f>IF(ISNA(MATCH(Sheet1!F3005,{"successful"},0)),"-",MAX(Sheet6!L$1:L3004)+1)</f>
        <v>1524</v>
      </c>
      <c r="M3005" t="str">
        <f>IF(ISNA(MATCH(Sheet1!F3005,{"failed","canceled"},0)),"-",MAX(Sheet6!M$1:M3004)+1)</f>
        <v>-</v>
      </c>
    </row>
    <row r="3006" spans="1:13" ht="16" x14ac:dyDescent="0.2">
      <c r="A3006" s="18" t="str">
        <f>IFERROR(INDEX(Sheet1!F:F,MATCH(ROWS($1:3005),$L:$L,0)),"")</f>
        <v/>
      </c>
      <c r="B3006" s="15" t="str">
        <f>IFERROR(INDEX(Sheet1!L:L,MATCH(ROWS($1:3005),$L:$L,0)),"")</f>
        <v/>
      </c>
      <c r="D3006" s="18" t="str">
        <f>IFERROR(INDEX(Sheet1!F:F,MATCH(ROWS($1:3005),$M:$M,0)),"")</f>
        <v/>
      </c>
      <c r="E3006" t="str">
        <f>IFERROR(INDEX(Sheet1!L:L,MATCH(ROWS($1:3005),$M:$M,0)),"")</f>
        <v/>
      </c>
      <c r="L3006">
        <f>IF(ISNA(MATCH(Sheet1!F3006,{"successful"},0)),"-",MAX(Sheet6!L$1:L3005)+1)</f>
        <v>1525</v>
      </c>
      <c r="M3006" t="str">
        <f>IF(ISNA(MATCH(Sheet1!F3006,{"failed","canceled"},0)),"-",MAX(Sheet6!M$1:M3005)+1)</f>
        <v>-</v>
      </c>
    </row>
    <row r="3007" spans="1:13" ht="16" x14ac:dyDescent="0.2">
      <c r="A3007" s="18" t="str">
        <f>IFERROR(INDEX(Sheet1!F:F,MATCH(ROWS($1:3006),$L:$L,0)),"")</f>
        <v/>
      </c>
      <c r="B3007" s="15" t="str">
        <f>IFERROR(INDEX(Sheet1!L:L,MATCH(ROWS($1:3006),$L:$L,0)),"")</f>
        <v/>
      </c>
      <c r="D3007" s="18" t="str">
        <f>IFERROR(INDEX(Sheet1!F:F,MATCH(ROWS($1:3006),$M:$M,0)),"")</f>
        <v/>
      </c>
      <c r="E3007" t="str">
        <f>IFERROR(INDEX(Sheet1!L:L,MATCH(ROWS($1:3006),$M:$M,0)),"")</f>
        <v/>
      </c>
      <c r="L3007">
        <f>IF(ISNA(MATCH(Sheet1!F3007,{"successful"},0)),"-",MAX(Sheet6!L$1:L3006)+1)</f>
        <v>1526</v>
      </c>
      <c r="M3007" t="str">
        <f>IF(ISNA(MATCH(Sheet1!F3007,{"failed","canceled"},0)),"-",MAX(Sheet6!M$1:M3006)+1)</f>
        <v>-</v>
      </c>
    </row>
    <row r="3008" spans="1:13" ht="16" x14ac:dyDescent="0.2">
      <c r="A3008" s="18" t="str">
        <f>IFERROR(INDEX(Sheet1!F:F,MATCH(ROWS($1:3007),$L:$L,0)),"")</f>
        <v/>
      </c>
      <c r="B3008" s="15" t="str">
        <f>IFERROR(INDEX(Sheet1!L:L,MATCH(ROWS($1:3007),$L:$L,0)),"")</f>
        <v/>
      </c>
      <c r="D3008" s="18" t="str">
        <f>IFERROR(INDEX(Sheet1!F:F,MATCH(ROWS($1:3007),$M:$M,0)),"")</f>
        <v/>
      </c>
      <c r="E3008" t="str">
        <f>IFERROR(INDEX(Sheet1!L:L,MATCH(ROWS($1:3007),$M:$M,0)),"")</f>
        <v/>
      </c>
      <c r="L3008">
        <f>IF(ISNA(MATCH(Sheet1!F3008,{"successful"},0)),"-",MAX(Sheet6!L$1:L3007)+1)</f>
        <v>1527</v>
      </c>
      <c r="M3008" t="str">
        <f>IF(ISNA(MATCH(Sheet1!F3008,{"failed","canceled"},0)),"-",MAX(Sheet6!M$1:M3007)+1)</f>
        <v>-</v>
      </c>
    </row>
    <row r="3009" spans="1:13" ht="16" x14ac:dyDescent="0.2">
      <c r="A3009" s="18" t="str">
        <f>IFERROR(INDEX(Sheet1!F:F,MATCH(ROWS($1:3008),$L:$L,0)),"")</f>
        <v/>
      </c>
      <c r="B3009" s="15" t="str">
        <f>IFERROR(INDEX(Sheet1!L:L,MATCH(ROWS($1:3008),$L:$L,0)),"")</f>
        <v/>
      </c>
      <c r="D3009" s="18" t="str">
        <f>IFERROR(INDEX(Sheet1!F:F,MATCH(ROWS($1:3008),$M:$M,0)),"")</f>
        <v/>
      </c>
      <c r="E3009" t="str">
        <f>IFERROR(INDEX(Sheet1!L:L,MATCH(ROWS($1:3008),$M:$M,0)),"")</f>
        <v/>
      </c>
      <c r="L3009">
        <f>IF(ISNA(MATCH(Sheet1!F3009,{"successful"},0)),"-",MAX(Sheet6!L$1:L3008)+1)</f>
        <v>1528</v>
      </c>
      <c r="M3009" t="str">
        <f>IF(ISNA(MATCH(Sheet1!F3009,{"failed","canceled"},0)),"-",MAX(Sheet6!M$1:M3008)+1)</f>
        <v>-</v>
      </c>
    </row>
    <row r="3010" spans="1:13" ht="16" x14ac:dyDescent="0.2">
      <c r="A3010" s="18" t="str">
        <f>IFERROR(INDEX(Sheet1!F:F,MATCH(ROWS($1:3009),$L:$L,0)),"")</f>
        <v/>
      </c>
      <c r="B3010" s="15" t="str">
        <f>IFERROR(INDEX(Sheet1!L:L,MATCH(ROWS($1:3009),$L:$L,0)),"")</f>
        <v/>
      </c>
      <c r="D3010" s="18" t="str">
        <f>IFERROR(INDEX(Sheet1!F:F,MATCH(ROWS($1:3009),$M:$M,0)),"")</f>
        <v/>
      </c>
      <c r="E3010" t="str">
        <f>IFERROR(INDEX(Sheet1!L:L,MATCH(ROWS($1:3009),$M:$M,0)),"")</f>
        <v/>
      </c>
      <c r="L3010">
        <f>IF(ISNA(MATCH(Sheet1!F3010,{"successful"},0)),"-",MAX(Sheet6!L$1:L3009)+1)</f>
        <v>1529</v>
      </c>
      <c r="M3010" t="str">
        <f>IF(ISNA(MATCH(Sheet1!F3010,{"failed","canceled"},0)),"-",MAX(Sheet6!M$1:M3009)+1)</f>
        <v>-</v>
      </c>
    </row>
    <row r="3011" spans="1:13" ht="16" x14ac:dyDescent="0.2">
      <c r="A3011" s="18" t="str">
        <f>IFERROR(INDEX(Sheet1!F:F,MATCH(ROWS($1:3010),$L:$L,0)),"")</f>
        <v/>
      </c>
      <c r="B3011" s="15" t="str">
        <f>IFERROR(INDEX(Sheet1!L:L,MATCH(ROWS($1:3010),$L:$L,0)),"")</f>
        <v/>
      </c>
      <c r="D3011" s="18" t="str">
        <f>IFERROR(INDEX(Sheet1!F:F,MATCH(ROWS($1:3010),$M:$M,0)),"")</f>
        <v/>
      </c>
      <c r="E3011" t="str">
        <f>IFERROR(INDEX(Sheet1!L:L,MATCH(ROWS($1:3010),$M:$M,0)),"")</f>
        <v/>
      </c>
      <c r="L3011">
        <f>IF(ISNA(MATCH(Sheet1!F3011,{"successful"},0)),"-",MAX(Sheet6!L$1:L3010)+1)</f>
        <v>1530</v>
      </c>
      <c r="M3011" t="str">
        <f>IF(ISNA(MATCH(Sheet1!F3011,{"failed","canceled"},0)),"-",MAX(Sheet6!M$1:M3010)+1)</f>
        <v>-</v>
      </c>
    </row>
    <row r="3012" spans="1:13" ht="16" x14ac:dyDescent="0.2">
      <c r="A3012" s="18" t="str">
        <f>IFERROR(INDEX(Sheet1!F:F,MATCH(ROWS($1:3011),$L:$L,0)),"")</f>
        <v/>
      </c>
      <c r="B3012" s="15" t="str">
        <f>IFERROR(INDEX(Sheet1!L:L,MATCH(ROWS($1:3011),$L:$L,0)),"")</f>
        <v/>
      </c>
      <c r="D3012" s="18" t="str">
        <f>IFERROR(INDEX(Sheet1!F:F,MATCH(ROWS($1:3011),$M:$M,0)),"")</f>
        <v/>
      </c>
      <c r="E3012" t="str">
        <f>IFERROR(INDEX(Sheet1!L:L,MATCH(ROWS($1:3011),$M:$M,0)),"")</f>
        <v/>
      </c>
      <c r="L3012">
        <f>IF(ISNA(MATCH(Sheet1!F3012,{"successful"},0)),"-",MAX(Sheet6!L$1:L3011)+1)</f>
        <v>1531</v>
      </c>
      <c r="M3012" t="str">
        <f>IF(ISNA(MATCH(Sheet1!F3012,{"failed","canceled"},0)),"-",MAX(Sheet6!M$1:M3011)+1)</f>
        <v>-</v>
      </c>
    </row>
    <row r="3013" spans="1:13" ht="16" x14ac:dyDescent="0.2">
      <c r="A3013" s="18" t="str">
        <f>IFERROR(INDEX(Sheet1!F:F,MATCH(ROWS($1:3012),$L:$L,0)),"")</f>
        <v/>
      </c>
      <c r="B3013" s="15" t="str">
        <f>IFERROR(INDEX(Sheet1!L:L,MATCH(ROWS($1:3012),$L:$L,0)),"")</f>
        <v/>
      </c>
      <c r="D3013" s="18" t="str">
        <f>IFERROR(INDEX(Sheet1!F:F,MATCH(ROWS($1:3012),$M:$M,0)),"")</f>
        <v/>
      </c>
      <c r="E3013" t="str">
        <f>IFERROR(INDEX(Sheet1!L:L,MATCH(ROWS($1:3012),$M:$M,0)),"")</f>
        <v/>
      </c>
      <c r="L3013">
        <f>IF(ISNA(MATCH(Sheet1!F3013,{"successful"},0)),"-",MAX(Sheet6!L$1:L3012)+1)</f>
        <v>1532</v>
      </c>
      <c r="M3013" t="str">
        <f>IF(ISNA(MATCH(Sheet1!F3013,{"failed","canceled"},0)),"-",MAX(Sheet6!M$1:M3012)+1)</f>
        <v>-</v>
      </c>
    </row>
    <row r="3014" spans="1:13" ht="16" x14ac:dyDescent="0.2">
      <c r="A3014" s="18" t="str">
        <f>IFERROR(INDEX(Sheet1!F:F,MATCH(ROWS($1:3013),$L:$L,0)),"")</f>
        <v/>
      </c>
      <c r="B3014" s="15" t="str">
        <f>IFERROR(INDEX(Sheet1!L:L,MATCH(ROWS($1:3013),$L:$L,0)),"")</f>
        <v/>
      </c>
      <c r="D3014" s="18" t="str">
        <f>IFERROR(INDEX(Sheet1!F:F,MATCH(ROWS($1:3013),$M:$M,0)),"")</f>
        <v/>
      </c>
      <c r="E3014" t="str">
        <f>IFERROR(INDEX(Sheet1!L:L,MATCH(ROWS($1:3013),$M:$M,0)),"")</f>
        <v/>
      </c>
      <c r="L3014">
        <f>IF(ISNA(MATCH(Sheet1!F3014,{"successful"},0)),"-",MAX(Sheet6!L$1:L3013)+1)</f>
        <v>1533</v>
      </c>
      <c r="M3014" t="str">
        <f>IF(ISNA(MATCH(Sheet1!F3014,{"failed","canceled"},0)),"-",MAX(Sheet6!M$1:M3013)+1)</f>
        <v>-</v>
      </c>
    </row>
    <row r="3015" spans="1:13" ht="16" x14ac:dyDescent="0.2">
      <c r="A3015" s="18" t="str">
        <f>IFERROR(INDEX(Sheet1!F:F,MATCH(ROWS($1:3014),$L:$L,0)),"")</f>
        <v/>
      </c>
      <c r="B3015" s="15" t="str">
        <f>IFERROR(INDEX(Sheet1!L:L,MATCH(ROWS($1:3014),$L:$L,0)),"")</f>
        <v/>
      </c>
      <c r="D3015" s="18" t="str">
        <f>IFERROR(INDEX(Sheet1!F:F,MATCH(ROWS($1:3014),$M:$M,0)),"")</f>
        <v/>
      </c>
      <c r="E3015" t="str">
        <f>IFERROR(INDEX(Sheet1!L:L,MATCH(ROWS($1:3014),$M:$M,0)),"")</f>
        <v/>
      </c>
      <c r="L3015">
        <f>IF(ISNA(MATCH(Sheet1!F3015,{"successful"},0)),"-",MAX(Sheet6!L$1:L3014)+1)</f>
        <v>1534</v>
      </c>
      <c r="M3015" t="str">
        <f>IF(ISNA(MATCH(Sheet1!F3015,{"failed","canceled"},0)),"-",MAX(Sheet6!M$1:M3014)+1)</f>
        <v>-</v>
      </c>
    </row>
    <row r="3016" spans="1:13" ht="16" x14ac:dyDescent="0.2">
      <c r="A3016" s="18" t="str">
        <f>IFERROR(INDEX(Sheet1!F:F,MATCH(ROWS($1:3015),$L:$L,0)),"")</f>
        <v/>
      </c>
      <c r="B3016" s="15" t="str">
        <f>IFERROR(INDEX(Sheet1!L:L,MATCH(ROWS($1:3015),$L:$L,0)),"")</f>
        <v/>
      </c>
      <c r="D3016" s="18" t="str">
        <f>IFERROR(INDEX(Sheet1!F:F,MATCH(ROWS($1:3015),$M:$M,0)),"")</f>
        <v/>
      </c>
      <c r="E3016" t="str">
        <f>IFERROR(INDEX(Sheet1!L:L,MATCH(ROWS($1:3015),$M:$M,0)),"")</f>
        <v/>
      </c>
      <c r="L3016">
        <f>IF(ISNA(MATCH(Sheet1!F3016,{"successful"},0)),"-",MAX(Sheet6!L$1:L3015)+1)</f>
        <v>1535</v>
      </c>
      <c r="M3016" t="str">
        <f>IF(ISNA(MATCH(Sheet1!F3016,{"failed","canceled"},0)),"-",MAX(Sheet6!M$1:M3015)+1)</f>
        <v>-</v>
      </c>
    </row>
    <row r="3017" spans="1:13" ht="16" x14ac:dyDescent="0.2">
      <c r="A3017" s="18" t="str">
        <f>IFERROR(INDEX(Sheet1!F:F,MATCH(ROWS($1:3016),$L:$L,0)),"")</f>
        <v/>
      </c>
      <c r="B3017" s="15" t="str">
        <f>IFERROR(INDEX(Sheet1!L:L,MATCH(ROWS($1:3016),$L:$L,0)),"")</f>
        <v/>
      </c>
      <c r="D3017" s="18" t="str">
        <f>IFERROR(INDEX(Sheet1!F:F,MATCH(ROWS($1:3016),$M:$M,0)),"")</f>
        <v/>
      </c>
      <c r="E3017" t="str">
        <f>IFERROR(INDEX(Sheet1!L:L,MATCH(ROWS($1:3016),$M:$M,0)),"")</f>
        <v/>
      </c>
      <c r="L3017">
        <f>IF(ISNA(MATCH(Sheet1!F3017,{"successful"},0)),"-",MAX(Sheet6!L$1:L3016)+1)</f>
        <v>1536</v>
      </c>
      <c r="M3017" t="str">
        <f>IF(ISNA(MATCH(Sheet1!F3017,{"failed","canceled"},0)),"-",MAX(Sheet6!M$1:M3016)+1)</f>
        <v>-</v>
      </c>
    </row>
    <row r="3018" spans="1:13" ht="16" x14ac:dyDescent="0.2">
      <c r="A3018" s="18" t="str">
        <f>IFERROR(INDEX(Sheet1!F:F,MATCH(ROWS($1:3017),$L:$L,0)),"")</f>
        <v/>
      </c>
      <c r="B3018" s="15" t="str">
        <f>IFERROR(INDEX(Sheet1!L:L,MATCH(ROWS($1:3017),$L:$L,0)),"")</f>
        <v/>
      </c>
      <c r="D3018" s="18" t="str">
        <f>IFERROR(INDEX(Sheet1!F:F,MATCH(ROWS($1:3017),$M:$M,0)),"")</f>
        <v/>
      </c>
      <c r="E3018" t="str">
        <f>IFERROR(INDEX(Sheet1!L:L,MATCH(ROWS($1:3017),$M:$M,0)),"")</f>
        <v/>
      </c>
      <c r="L3018">
        <f>IF(ISNA(MATCH(Sheet1!F3018,{"successful"},0)),"-",MAX(Sheet6!L$1:L3017)+1)</f>
        <v>1537</v>
      </c>
      <c r="M3018" t="str">
        <f>IF(ISNA(MATCH(Sheet1!F3018,{"failed","canceled"},0)),"-",MAX(Sheet6!M$1:M3017)+1)</f>
        <v>-</v>
      </c>
    </row>
    <row r="3019" spans="1:13" ht="16" x14ac:dyDescent="0.2">
      <c r="A3019" s="18" t="str">
        <f>IFERROR(INDEX(Sheet1!F:F,MATCH(ROWS($1:3018),$L:$L,0)),"")</f>
        <v/>
      </c>
      <c r="B3019" s="15" t="str">
        <f>IFERROR(INDEX(Sheet1!L:L,MATCH(ROWS($1:3018),$L:$L,0)),"")</f>
        <v/>
      </c>
      <c r="D3019" s="18" t="str">
        <f>IFERROR(INDEX(Sheet1!F:F,MATCH(ROWS($1:3018),$M:$M,0)),"")</f>
        <v/>
      </c>
      <c r="E3019" t="str">
        <f>IFERROR(INDEX(Sheet1!L:L,MATCH(ROWS($1:3018),$M:$M,0)),"")</f>
        <v/>
      </c>
      <c r="L3019">
        <f>IF(ISNA(MATCH(Sheet1!F3019,{"successful"},0)),"-",MAX(Sheet6!L$1:L3018)+1)</f>
        <v>1538</v>
      </c>
      <c r="M3019" t="str">
        <f>IF(ISNA(MATCH(Sheet1!F3019,{"failed","canceled"},0)),"-",MAX(Sheet6!M$1:M3018)+1)</f>
        <v>-</v>
      </c>
    </row>
    <row r="3020" spans="1:13" ht="16" x14ac:dyDescent="0.2">
      <c r="A3020" s="18" t="str">
        <f>IFERROR(INDEX(Sheet1!F:F,MATCH(ROWS($1:3019),$L:$L,0)),"")</f>
        <v/>
      </c>
      <c r="B3020" s="15" t="str">
        <f>IFERROR(INDEX(Sheet1!L:L,MATCH(ROWS($1:3019),$L:$L,0)),"")</f>
        <v/>
      </c>
      <c r="D3020" s="18" t="str">
        <f>IFERROR(INDEX(Sheet1!F:F,MATCH(ROWS($1:3019),$M:$M,0)),"")</f>
        <v/>
      </c>
      <c r="E3020" t="str">
        <f>IFERROR(INDEX(Sheet1!L:L,MATCH(ROWS($1:3019),$M:$M,0)),"")</f>
        <v/>
      </c>
      <c r="L3020">
        <f>IF(ISNA(MATCH(Sheet1!F3020,{"successful"},0)),"-",MAX(Sheet6!L$1:L3019)+1)</f>
        <v>1539</v>
      </c>
      <c r="M3020" t="str">
        <f>IF(ISNA(MATCH(Sheet1!F3020,{"failed","canceled"},0)),"-",MAX(Sheet6!M$1:M3019)+1)</f>
        <v>-</v>
      </c>
    </row>
    <row r="3021" spans="1:13" ht="16" x14ac:dyDescent="0.2">
      <c r="A3021" s="18" t="str">
        <f>IFERROR(INDEX(Sheet1!F:F,MATCH(ROWS($1:3020),$L:$L,0)),"")</f>
        <v/>
      </c>
      <c r="B3021" s="15" t="str">
        <f>IFERROR(INDEX(Sheet1!L:L,MATCH(ROWS($1:3020),$L:$L,0)),"")</f>
        <v/>
      </c>
      <c r="D3021" s="18" t="str">
        <f>IFERROR(INDEX(Sheet1!F:F,MATCH(ROWS($1:3020),$M:$M,0)),"")</f>
        <v/>
      </c>
      <c r="E3021" t="str">
        <f>IFERROR(INDEX(Sheet1!L:L,MATCH(ROWS($1:3020),$M:$M,0)),"")</f>
        <v/>
      </c>
      <c r="L3021">
        <f>IF(ISNA(MATCH(Sheet1!F3021,{"successful"},0)),"-",MAX(Sheet6!L$1:L3020)+1)</f>
        <v>1540</v>
      </c>
      <c r="M3021" t="str">
        <f>IF(ISNA(MATCH(Sheet1!F3021,{"failed","canceled"},0)),"-",MAX(Sheet6!M$1:M3020)+1)</f>
        <v>-</v>
      </c>
    </row>
    <row r="3022" spans="1:13" ht="16" x14ac:dyDescent="0.2">
      <c r="A3022" s="18" t="str">
        <f>IFERROR(INDEX(Sheet1!F:F,MATCH(ROWS($1:3021),$L:$L,0)),"")</f>
        <v/>
      </c>
      <c r="B3022" s="15" t="str">
        <f>IFERROR(INDEX(Sheet1!L:L,MATCH(ROWS($1:3021),$L:$L,0)),"")</f>
        <v/>
      </c>
      <c r="D3022" s="18" t="str">
        <f>IFERROR(INDEX(Sheet1!F:F,MATCH(ROWS($1:3021),$M:$M,0)),"")</f>
        <v/>
      </c>
      <c r="E3022" t="str">
        <f>IFERROR(INDEX(Sheet1!L:L,MATCH(ROWS($1:3021),$M:$M,0)),"")</f>
        <v/>
      </c>
      <c r="L3022">
        <f>IF(ISNA(MATCH(Sheet1!F3022,{"successful"},0)),"-",MAX(Sheet6!L$1:L3021)+1)</f>
        <v>1541</v>
      </c>
      <c r="M3022" t="str">
        <f>IF(ISNA(MATCH(Sheet1!F3022,{"failed","canceled"},0)),"-",MAX(Sheet6!M$1:M3021)+1)</f>
        <v>-</v>
      </c>
    </row>
    <row r="3023" spans="1:13" ht="16" x14ac:dyDescent="0.2">
      <c r="A3023" s="18" t="str">
        <f>IFERROR(INDEX(Sheet1!F:F,MATCH(ROWS($1:3022),$L:$L,0)),"")</f>
        <v/>
      </c>
      <c r="B3023" s="15" t="str">
        <f>IFERROR(INDEX(Sheet1!L:L,MATCH(ROWS($1:3022),$L:$L,0)),"")</f>
        <v/>
      </c>
      <c r="D3023" s="18" t="str">
        <f>IFERROR(INDEX(Sheet1!F:F,MATCH(ROWS($1:3022),$M:$M,0)),"")</f>
        <v/>
      </c>
      <c r="E3023" t="str">
        <f>IFERROR(INDEX(Sheet1!L:L,MATCH(ROWS($1:3022),$M:$M,0)),"")</f>
        <v/>
      </c>
      <c r="L3023">
        <f>IF(ISNA(MATCH(Sheet1!F3023,{"successful"},0)),"-",MAX(Sheet6!L$1:L3022)+1)</f>
        <v>1542</v>
      </c>
      <c r="M3023" t="str">
        <f>IF(ISNA(MATCH(Sheet1!F3023,{"failed","canceled"},0)),"-",MAX(Sheet6!M$1:M3022)+1)</f>
        <v>-</v>
      </c>
    </row>
    <row r="3024" spans="1:13" ht="16" x14ac:dyDescent="0.2">
      <c r="A3024" s="18" t="str">
        <f>IFERROR(INDEX(Sheet1!F:F,MATCH(ROWS($1:3023),$L:$L,0)),"")</f>
        <v/>
      </c>
      <c r="B3024" s="15" t="str">
        <f>IFERROR(INDEX(Sheet1!L:L,MATCH(ROWS($1:3023),$L:$L,0)),"")</f>
        <v/>
      </c>
      <c r="D3024" s="18" t="str">
        <f>IFERROR(INDEX(Sheet1!F:F,MATCH(ROWS($1:3023),$M:$M,0)),"")</f>
        <v/>
      </c>
      <c r="E3024" t="str">
        <f>IFERROR(INDEX(Sheet1!L:L,MATCH(ROWS($1:3023),$M:$M,0)),"")</f>
        <v/>
      </c>
      <c r="L3024">
        <f>IF(ISNA(MATCH(Sheet1!F3024,{"successful"},0)),"-",MAX(Sheet6!L$1:L3023)+1)</f>
        <v>1543</v>
      </c>
      <c r="M3024" t="str">
        <f>IF(ISNA(MATCH(Sheet1!F3024,{"failed","canceled"},0)),"-",MAX(Sheet6!M$1:M3023)+1)</f>
        <v>-</v>
      </c>
    </row>
    <row r="3025" spans="1:13" ht="16" x14ac:dyDescent="0.2">
      <c r="A3025" s="18" t="str">
        <f>IFERROR(INDEX(Sheet1!F:F,MATCH(ROWS($1:3024),$L:$L,0)),"")</f>
        <v/>
      </c>
      <c r="B3025" s="15" t="str">
        <f>IFERROR(INDEX(Sheet1!L:L,MATCH(ROWS($1:3024),$L:$L,0)),"")</f>
        <v/>
      </c>
      <c r="D3025" s="18" t="str">
        <f>IFERROR(INDEX(Sheet1!F:F,MATCH(ROWS($1:3024),$M:$M,0)),"")</f>
        <v/>
      </c>
      <c r="E3025" t="str">
        <f>IFERROR(INDEX(Sheet1!L:L,MATCH(ROWS($1:3024),$M:$M,0)),"")</f>
        <v/>
      </c>
      <c r="L3025">
        <f>IF(ISNA(MATCH(Sheet1!F3025,{"successful"},0)),"-",MAX(Sheet6!L$1:L3024)+1)</f>
        <v>1544</v>
      </c>
      <c r="M3025" t="str">
        <f>IF(ISNA(MATCH(Sheet1!F3025,{"failed","canceled"},0)),"-",MAX(Sheet6!M$1:M3024)+1)</f>
        <v>-</v>
      </c>
    </row>
    <row r="3026" spans="1:13" ht="16" x14ac:dyDescent="0.2">
      <c r="A3026" s="18" t="str">
        <f>IFERROR(INDEX(Sheet1!F:F,MATCH(ROWS($1:3025),$L:$L,0)),"")</f>
        <v/>
      </c>
      <c r="B3026" s="15" t="str">
        <f>IFERROR(INDEX(Sheet1!L:L,MATCH(ROWS($1:3025),$L:$L,0)),"")</f>
        <v/>
      </c>
      <c r="D3026" s="18" t="str">
        <f>IFERROR(INDEX(Sheet1!F:F,MATCH(ROWS($1:3025),$M:$M,0)),"")</f>
        <v/>
      </c>
      <c r="E3026" t="str">
        <f>IFERROR(INDEX(Sheet1!L:L,MATCH(ROWS($1:3025),$M:$M,0)),"")</f>
        <v/>
      </c>
      <c r="L3026">
        <f>IF(ISNA(MATCH(Sheet1!F3026,{"successful"},0)),"-",MAX(Sheet6!L$1:L3025)+1)</f>
        <v>1545</v>
      </c>
      <c r="M3026" t="str">
        <f>IF(ISNA(MATCH(Sheet1!F3026,{"failed","canceled"},0)),"-",MAX(Sheet6!M$1:M3025)+1)</f>
        <v>-</v>
      </c>
    </row>
    <row r="3027" spans="1:13" ht="16" x14ac:dyDescent="0.2">
      <c r="A3027" s="18" t="str">
        <f>IFERROR(INDEX(Sheet1!F:F,MATCH(ROWS($1:3026),$L:$L,0)),"")</f>
        <v/>
      </c>
      <c r="B3027" s="15" t="str">
        <f>IFERROR(INDEX(Sheet1!L:L,MATCH(ROWS($1:3026),$L:$L,0)),"")</f>
        <v/>
      </c>
      <c r="D3027" s="18" t="str">
        <f>IFERROR(INDEX(Sheet1!F:F,MATCH(ROWS($1:3026),$M:$M,0)),"")</f>
        <v/>
      </c>
      <c r="E3027" t="str">
        <f>IFERROR(INDEX(Sheet1!L:L,MATCH(ROWS($1:3026),$M:$M,0)),"")</f>
        <v/>
      </c>
      <c r="L3027">
        <f>IF(ISNA(MATCH(Sheet1!F3027,{"successful"},0)),"-",MAX(Sheet6!L$1:L3026)+1)</f>
        <v>1546</v>
      </c>
      <c r="M3027" t="str">
        <f>IF(ISNA(MATCH(Sheet1!F3027,{"failed","canceled"},0)),"-",MAX(Sheet6!M$1:M3026)+1)</f>
        <v>-</v>
      </c>
    </row>
    <row r="3028" spans="1:13" ht="16" x14ac:dyDescent="0.2">
      <c r="A3028" s="18" t="str">
        <f>IFERROR(INDEX(Sheet1!F:F,MATCH(ROWS($1:3027),$L:$L,0)),"")</f>
        <v/>
      </c>
      <c r="B3028" s="15" t="str">
        <f>IFERROR(INDEX(Sheet1!L:L,MATCH(ROWS($1:3027),$L:$L,0)),"")</f>
        <v/>
      </c>
      <c r="D3028" s="18" t="str">
        <f>IFERROR(INDEX(Sheet1!F:F,MATCH(ROWS($1:3027),$M:$M,0)),"")</f>
        <v/>
      </c>
      <c r="E3028" t="str">
        <f>IFERROR(INDEX(Sheet1!L:L,MATCH(ROWS($1:3027),$M:$M,0)),"")</f>
        <v/>
      </c>
      <c r="L3028">
        <f>IF(ISNA(MATCH(Sheet1!F3028,{"successful"},0)),"-",MAX(Sheet6!L$1:L3027)+1)</f>
        <v>1547</v>
      </c>
      <c r="M3028" t="str">
        <f>IF(ISNA(MATCH(Sheet1!F3028,{"failed","canceled"},0)),"-",MAX(Sheet6!M$1:M3027)+1)</f>
        <v>-</v>
      </c>
    </row>
    <row r="3029" spans="1:13" ht="16" x14ac:dyDescent="0.2">
      <c r="A3029" s="18" t="str">
        <f>IFERROR(INDEX(Sheet1!F:F,MATCH(ROWS($1:3028),$L:$L,0)),"")</f>
        <v/>
      </c>
      <c r="B3029" s="15" t="str">
        <f>IFERROR(INDEX(Sheet1!L:L,MATCH(ROWS($1:3028),$L:$L,0)),"")</f>
        <v/>
      </c>
      <c r="D3029" s="18" t="str">
        <f>IFERROR(INDEX(Sheet1!F:F,MATCH(ROWS($1:3028),$M:$M,0)),"")</f>
        <v/>
      </c>
      <c r="E3029" t="str">
        <f>IFERROR(INDEX(Sheet1!L:L,MATCH(ROWS($1:3028),$M:$M,0)),"")</f>
        <v/>
      </c>
      <c r="L3029">
        <f>IF(ISNA(MATCH(Sheet1!F3029,{"successful"},0)),"-",MAX(Sheet6!L$1:L3028)+1)</f>
        <v>1548</v>
      </c>
      <c r="M3029" t="str">
        <f>IF(ISNA(MATCH(Sheet1!F3029,{"failed","canceled"},0)),"-",MAX(Sheet6!M$1:M3028)+1)</f>
        <v>-</v>
      </c>
    </row>
    <row r="3030" spans="1:13" ht="16" x14ac:dyDescent="0.2">
      <c r="A3030" s="18" t="str">
        <f>IFERROR(INDEX(Sheet1!F:F,MATCH(ROWS($1:3029),$L:$L,0)),"")</f>
        <v/>
      </c>
      <c r="B3030" s="15" t="str">
        <f>IFERROR(INDEX(Sheet1!L:L,MATCH(ROWS($1:3029),$L:$L,0)),"")</f>
        <v/>
      </c>
      <c r="D3030" s="18" t="str">
        <f>IFERROR(INDEX(Sheet1!F:F,MATCH(ROWS($1:3029),$M:$M,0)),"")</f>
        <v/>
      </c>
      <c r="E3030" t="str">
        <f>IFERROR(INDEX(Sheet1!L:L,MATCH(ROWS($1:3029),$M:$M,0)),"")</f>
        <v/>
      </c>
      <c r="L3030">
        <f>IF(ISNA(MATCH(Sheet1!F3030,{"successful"},0)),"-",MAX(Sheet6!L$1:L3029)+1)</f>
        <v>1549</v>
      </c>
      <c r="M3030" t="str">
        <f>IF(ISNA(MATCH(Sheet1!F3030,{"failed","canceled"},0)),"-",MAX(Sheet6!M$1:M3029)+1)</f>
        <v>-</v>
      </c>
    </row>
    <row r="3031" spans="1:13" ht="16" x14ac:dyDescent="0.2">
      <c r="A3031" s="18" t="str">
        <f>IFERROR(INDEX(Sheet1!F:F,MATCH(ROWS($1:3030),$L:$L,0)),"")</f>
        <v/>
      </c>
      <c r="B3031" s="15" t="str">
        <f>IFERROR(INDEX(Sheet1!L:L,MATCH(ROWS($1:3030),$L:$L,0)),"")</f>
        <v/>
      </c>
      <c r="D3031" s="18" t="str">
        <f>IFERROR(INDEX(Sheet1!F:F,MATCH(ROWS($1:3030),$M:$M,0)),"")</f>
        <v/>
      </c>
      <c r="E3031" t="str">
        <f>IFERROR(INDEX(Sheet1!L:L,MATCH(ROWS($1:3030),$M:$M,0)),"")</f>
        <v/>
      </c>
      <c r="L3031">
        <f>IF(ISNA(MATCH(Sheet1!F3031,{"successful"},0)),"-",MAX(Sheet6!L$1:L3030)+1)</f>
        <v>1550</v>
      </c>
      <c r="M3031" t="str">
        <f>IF(ISNA(MATCH(Sheet1!F3031,{"failed","canceled"},0)),"-",MAX(Sheet6!M$1:M3030)+1)</f>
        <v>-</v>
      </c>
    </row>
    <row r="3032" spans="1:13" ht="16" x14ac:dyDescent="0.2">
      <c r="A3032" s="18" t="str">
        <f>IFERROR(INDEX(Sheet1!F:F,MATCH(ROWS($1:3031),$L:$L,0)),"")</f>
        <v/>
      </c>
      <c r="B3032" s="15" t="str">
        <f>IFERROR(INDEX(Sheet1!L:L,MATCH(ROWS($1:3031),$L:$L,0)),"")</f>
        <v/>
      </c>
      <c r="D3032" s="18" t="str">
        <f>IFERROR(INDEX(Sheet1!F:F,MATCH(ROWS($1:3031),$M:$M,0)),"")</f>
        <v/>
      </c>
      <c r="E3032" t="str">
        <f>IFERROR(INDEX(Sheet1!L:L,MATCH(ROWS($1:3031),$M:$M,0)),"")</f>
        <v/>
      </c>
      <c r="L3032">
        <f>IF(ISNA(MATCH(Sheet1!F3032,{"successful"},0)),"-",MAX(Sheet6!L$1:L3031)+1)</f>
        <v>1551</v>
      </c>
      <c r="M3032" t="str">
        <f>IF(ISNA(MATCH(Sheet1!F3032,{"failed","canceled"},0)),"-",MAX(Sheet6!M$1:M3031)+1)</f>
        <v>-</v>
      </c>
    </row>
    <row r="3033" spans="1:13" ht="16" x14ac:dyDescent="0.2">
      <c r="A3033" s="18" t="str">
        <f>IFERROR(INDEX(Sheet1!F:F,MATCH(ROWS($1:3032),$L:$L,0)),"")</f>
        <v/>
      </c>
      <c r="B3033" s="15" t="str">
        <f>IFERROR(INDEX(Sheet1!L:L,MATCH(ROWS($1:3032),$L:$L,0)),"")</f>
        <v/>
      </c>
      <c r="D3033" s="18" t="str">
        <f>IFERROR(INDEX(Sheet1!F:F,MATCH(ROWS($1:3032),$M:$M,0)),"")</f>
        <v/>
      </c>
      <c r="E3033" t="str">
        <f>IFERROR(INDEX(Sheet1!L:L,MATCH(ROWS($1:3032),$M:$M,0)),"")</f>
        <v/>
      </c>
      <c r="L3033">
        <f>IF(ISNA(MATCH(Sheet1!F3033,{"successful"},0)),"-",MAX(Sheet6!L$1:L3032)+1)</f>
        <v>1552</v>
      </c>
      <c r="M3033" t="str">
        <f>IF(ISNA(MATCH(Sheet1!F3033,{"failed","canceled"},0)),"-",MAX(Sheet6!M$1:M3032)+1)</f>
        <v>-</v>
      </c>
    </row>
    <row r="3034" spans="1:13" ht="16" x14ac:dyDescent="0.2">
      <c r="A3034" s="18" t="str">
        <f>IFERROR(INDEX(Sheet1!F:F,MATCH(ROWS($1:3033),$L:$L,0)),"")</f>
        <v/>
      </c>
      <c r="B3034" s="15" t="str">
        <f>IFERROR(INDEX(Sheet1!L:L,MATCH(ROWS($1:3033),$L:$L,0)),"")</f>
        <v/>
      </c>
      <c r="D3034" s="18" t="str">
        <f>IFERROR(INDEX(Sheet1!F:F,MATCH(ROWS($1:3033),$M:$M,0)),"")</f>
        <v/>
      </c>
      <c r="E3034" t="str">
        <f>IFERROR(INDEX(Sheet1!L:L,MATCH(ROWS($1:3033),$M:$M,0)),"")</f>
        <v/>
      </c>
      <c r="L3034">
        <f>IF(ISNA(MATCH(Sheet1!F3034,{"successful"},0)),"-",MAX(Sheet6!L$1:L3033)+1)</f>
        <v>1553</v>
      </c>
      <c r="M3034" t="str">
        <f>IF(ISNA(MATCH(Sheet1!F3034,{"failed","canceled"},0)),"-",MAX(Sheet6!M$1:M3033)+1)</f>
        <v>-</v>
      </c>
    </row>
    <row r="3035" spans="1:13" ht="16" x14ac:dyDescent="0.2">
      <c r="A3035" s="18" t="str">
        <f>IFERROR(INDEX(Sheet1!F:F,MATCH(ROWS($1:3034),$L:$L,0)),"")</f>
        <v/>
      </c>
      <c r="B3035" s="15" t="str">
        <f>IFERROR(INDEX(Sheet1!L:L,MATCH(ROWS($1:3034),$L:$L,0)),"")</f>
        <v/>
      </c>
      <c r="D3035" s="18" t="str">
        <f>IFERROR(INDEX(Sheet1!F:F,MATCH(ROWS($1:3034),$M:$M,0)),"")</f>
        <v/>
      </c>
      <c r="E3035" t="str">
        <f>IFERROR(INDEX(Sheet1!L:L,MATCH(ROWS($1:3034),$M:$M,0)),"")</f>
        <v/>
      </c>
      <c r="L3035">
        <f>IF(ISNA(MATCH(Sheet1!F3035,{"successful"},0)),"-",MAX(Sheet6!L$1:L3034)+1)</f>
        <v>1554</v>
      </c>
      <c r="M3035" t="str">
        <f>IF(ISNA(MATCH(Sheet1!F3035,{"failed","canceled"},0)),"-",MAX(Sheet6!M$1:M3034)+1)</f>
        <v>-</v>
      </c>
    </row>
    <row r="3036" spans="1:13" ht="16" x14ac:dyDescent="0.2">
      <c r="A3036" s="18" t="str">
        <f>IFERROR(INDEX(Sheet1!F:F,MATCH(ROWS($1:3035),$L:$L,0)),"")</f>
        <v/>
      </c>
      <c r="B3036" s="15" t="str">
        <f>IFERROR(INDEX(Sheet1!L:L,MATCH(ROWS($1:3035),$L:$L,0)),"")</f>
        <v/>
      </c>
      <c r="D3036" s="18" t="str">
        <f>IFERROR(INDEX(Sheet1!F:F,MATCH(ROWS($1:3035),$M:$M,0)),"")</f>
        <v/>
      </c>
      <c r="E3036" t="str">
        <f>IFERROR(INDEX(Sheet1!L:L,MATCH(ROWS($1:3035),$M:$M,0)),"")</f>
        <v/>
      </c>
      <c r="L3036">
        <f>IF(ISNA(MATCH(Sheet1!F3036,{"successful"},0)),"-",MAX(Sheet6!L$1:L3035)+1)</f>
        <v>1555</v>
      </c>
      <c r="M3036" t="str">
        <f>IF(ISNA(MATCH(Sheet1!F3036,{"failed","canceled"},0)),"-",MAX(Sheet6!M$1:M3035)+1)</f>
        <v>-</v>
      </c>
    </row>
    <row r="3037" spans="1:13" ht="16" x14ac:dyDescent="0.2">
      <c r="A3037" s="18" t="str">
        <f>IFERROR(INDEX(Sheet1!F:F,MATCH(ROWS($1:3036),$L:$L,0)),"")</f>
        <v/>
      </c>
      <c r="B3037" s="15" t="str">
        <f>IFERROR(INDEX(Sheet1!L:L,MATCH(ROWS($1:3036),$L:$L,0)),"")</f>
        <v/>
      </c>
      <c r="D3037" s="18" t="str">
        <f>IFERROR(INDEX(Sheet1!F:F,MATCH(ROWS($1:3036),$M:$M,0)),"")</f>
        <v/>
      </c>
      <c r="E3037" t="str">
        <f>IFERROR(INDEX(Sheet1!L:L,MATCH(ROWS($1:3036),$M:$M,0)),"")</f>
        <v/>
      </c>
      <c r="L3037">
        <f>IF(ISNA(MATCH(Sheet1!F3037,{"successful"},0)),"-",MAX(Sheet6!L$1:L3036)+1)</f>
        <v>1556</v>
      </c>
      <c r="M3037" t="str">
        <f>IF(ISNA(MATCH(Sheet1!F3037,{"failed","canceled"},0)),"-",MAX(Sheet6!M$1:M3036)+1)</f>
        <v>-</v>
      </c>
    </row>
    <row r="3038" spans="1:13" ht="16" x14ac:dyDescent="0.2">
      <c r="A3038" s="18" t="str">
        <f>IFERROR(INDEX(Sheet1!F:F,MATCH(ROWS($1:3037),$L:$L,0)),"")</f>
        <v/>
      </c>
      <c r="B3038" s="15" t="str">
        <f>IFERROR(INDEX(Sheet1!L:L,MATCH(ROWS($1:3037),$L:$L,0)),"")</f>
        <v/>
      </c>
      <c r="D3038" s="18" t="str">
        <f>IFERROR(INDEX(Sheet1!F:F,MATCH(ROWS($1:3037),$M:$M,0)),"")</f>
        <v/>
      </c>
      <c r="E3038" t="str">
        <f>IFERROR(INDEX(Sheet1!L:L,MATCH(ROWS($1:3037),$M:$M,0)),"")</f>
        <v/>
      </c>
      <c r="L3038">
        <f>IF(ISNA(MATCH(Sheet1!F3038,{"successful"},0)),"-",MAX(Sheet6!L$1:L3037)+1)</f>
        <v>1557</v>
      </c>
      <c r="M3038" t="str">
        <f>IF(ISNA(MATCH(Sheet1!F3038,{"failed","canceled"},0)),"-",MAX(Sheet6!M$1:M3037)+1)</f>
        <v>-</v>
      </c>
    </row>
    <row r="3039" spans="1:13" ht="16" x14ac:dyDescent="0.2">
      <c r="A3039" s="18" t="str">
        <f>IFERROR(INDEX(Sheet1!F:F,MATCH(ROWS($1:3038),$L:$L,0)),"")</f>
        <v/>
      </c>
      <c r="B3039" s="15" t="str">
        <f>IFERROR(INDEX(Sheet1!L:L,MATCH(ROWS($1:3038),$L:$L,0)),"")</f>
        <v/>
      </c>
      <c r="D3039" s="18" t="str">
        <f>IFERROR(INDEX(Sheet1!F:F,MATCH(ROWS($1:3038),$M:$M,0)),"")</f>
        <v/>
      </c>
      <c r="E3039" t="str">
        <f>IFERROR(INDEX(Sheet1!L:L,MATCH(ROWS($1:3038),$M:$M,0)),"")</f>
        <v/>
      </c>
      <c r="L3039">
        <f>IF(ISNA(MATCH(Sheet1!F3039,{"successful"},0)),"-",MAX(Sheet6!L$1:L3038)+1)</f>
        <v>1558</v>
      </c>
      <c r="M3039" t="str">
        <f>IF(ISNA(MATCH(Sheet1!F3039,{"failed","canceled"},0)),"-",MAX(Sheet6!M$1:M3038)+1)</f>
        <v>-</v>
      </c>
    </row>
    <row r="3040" spans="1:13" ht="16" x14ac:dyDescent="0.2">
      <c r="A3040" s="18" t="str">
        <f>IFERROR(INDEX(Sheet1!F:F,MATCH(ROWS($1:3039),$L:$L,0)),"")</f>
        <v/>
      </c>
      <c r="B3040" s="15" t="str">
        <f>IFERROR(INDEX(Sheet1!L:L,MATCH(ROWS($1:3039),$L:$L,0)),"")</f>
        <v/>
      </c>
      <c r="D3040" s="18" t="str">
        <f>IFERROR(INDEX(Sheet1!F:F,MATCH(ROWS($1:3039),$M:$M,0)),"")</f>
        <v/>
      </c>
      <c r="E3040" t="str">
        <f>IFERROR(INDEX(Sheet1!L:L,MATCH(ROWS($1:3039),$M:$M,0)),"")</f>
        <v/>
      </c>
      <c r="L3040">
        <f>IF(ISNA(MATCH(Sheet1!F3040,{"successful"},0)),"-",MAX(Sheet6!L$1:L3039)+1)</f>
        <v>1559</v>
      </c>
      <c r="M3040" t="str">
        <f>IF(ISNA(MATCH(Sheet1!F3040,{"failed","canceled"},0)),"-",MAX(Sheet6!M$1:M3039)+1)</f>
        <v>-</v>
      </c>
    </row>
    <row r="3041" spans="1:13" ht="16" x14ac:dyDescent="0.2">
      <c r="A3041" s="18" t="str">
        <f>IFERROR(INDEX(Sheet1!F:F,MATCH(ROWS($1:3040),$L:$L,0)),"")</f>
        <v/>
      </c>
      <c r="B3041" s="15" t="str">
        <f>IFERROR(INDEX(Sheet1!L:L,MATCH(ROWS($1:3040),$L:$L,0)),"")</f>
        <v/>
      </c>
      <c r="D3041" s="18" t="str">
        <f>IFERROR(INDEX(Sheet1!F:F,MATCH(ROWS($1:3040),$M:$M,0)),"")</f>
        <v/>
      </c>
      <c r="E3041" t="str">
        <f>IFERROR(INDEX(Sheet1!L:L,MATCH(ROWS($1:3040),$M:$M,0)),"")</f>
        <v/>
      </c>
      <c r="L3041">
        <f>IF(ISNA(MATCH(Sheet1!F3041,{"successful"},0)),"-",MAX(Sheet6!L$1:L3040)+1)</f>
        <v>1560</v>
      </c>
      <c r="M3041" t="str">
        <f>IF(ISNA(MATCH(Sheet1!F3041,{"failed","canceled"},0)),"-",MAX(Sheet6!M$1:M3040)+1)</f>
        <v>-</v>
      </c>
    </row>
    <row r="3042" spans="1:13" ht="16" x14ac:dyDescent="0.2">
      <c r="A3042" s="18" t="str">
        <f>IFERROR(INDEX(Sheet1!F:F,MATCH(ROWS($1:3041),$L:$L,0)),"")</f>
        <v/>
      </c>
      <c r="B3042" s="15" t="str">
        <f>IFERROR(INDEX(Sheet1!L:L,MATCH(ROWS($1:3041),$L:$L,0)),"")</f>
        <v/>
      </c>
      <c r="D3042" s="18" t="str">
        <f>IFERROR(INDEX(Sheet1!F:F,MATCH(ROWS($1:3041),$M:$M,0)),"")</f>
        <v/>
      </c>
      <c r="E3042" t="str">
        <f>IFERROR(INDEX(Sheet1!L:L,MATCH(ROWS($1:3041),$M:$M,0)),"")</f>
        <v/>
      </c>
      <c r="L3042">
        <f>IF(ISNA(MATCH(Sheet1!F3042,{"successful"},0)),"-",MAX(Sheet6!L$1:L3041)+1)</f>
        <v>1561</v>
      </c>
      <c r="M3042" t="str">
        <f>IF(ISNA(MATCH(Sheet1!F3042,{"failed","canceled"},0)),"-",MAX(Sheet6!M$1:M3041)+1)</f>
        <v>-</v>
      </c>
    </row>
    <row r="3043" spans="1:13" ht="16" x14ac:dyDescent="0.2">
      <c r="A3043" s="18" t="str">
        <f>IFERROR(INDEX(Sheet1!F:F,MATCH(ROWS($1:3042),$L:$L,0)),"")</f>
        <v/>
      </c>
      <c r="B3043" s="15" t="str">
        <f>IFERROR(INDEX(Sheet1!L:L,MATCH(ROWS($1:3042),$L:$L,0)),"")</f>
        <v/>
      </c>
      <c r="D3043" s="18" t="str">
        <f>IFERROR(INDEX(Sheet1!F:F,MATCH(ROWS($1:3042),$M:$M,0)),"")</f>
        <v/>
      </c>
      <c r="E3043" t="str">
        <f>IFERROR(INDEX(Sheet1!L:L,MATCH(ROWS($1:3042),$M:$M,0)),"")</f>
        <v/>
      </c>
      <c r="L3043">
        <f>IF(ISNA(MATCH(Sheet1!F3043,{"successful"},0)),"-",MAX(Sheet6!L$1:L3042)+1)</f>
        <v>1562</v>
      </c>
      <c r="M3043" t="str">
        <f>IF(ISNA(MATCH(Sheet1!F3043,{"failed","canceled"},0)),"-",MAX(Sheet6!M$1:M3042)+1)</f>
        <v>-</v>
      </c>
    </row>
    <row r="3044" spans="1:13" ht="16" x14ac:dyDescent="0.2">
      <c r="A3044" s="18" t="str">
        <f>IFERROR(INDEX(Sheet1!F:F,MATCH(ROWS($1:3043),$L:$L,0)),"")</f>
        <v/>
      </c>
      <c r="B3044" s="15" t="str">
        <f>IFERROR(INDEX(Sheet1!L:L,MATCH(ROWS($1:3043),$L:$L,0)),"")</f>
        <v/>
      </c>
      <c r="D3044" s="18" t="str">
        <f>IFERROR(INDEX(Sheet1!F:F,MATCH(ROWS($1:3043),$M:$M,0)),"")</f>
        <v/>
      </c>
      <c r="E3044" t="str">
        <f>IFERROR(INDEX(Sheet1!L:L,MATCH(ROWS($1:3043),$M:$M,0)),"")</f>
        <v/>
      </c>
      <c r="L3044">
        <f>IF(ISNA(MATCH(Sheet1!F3044,{"successful"},0)),"-",MAX(Sheet6!L$1:L3043)+1)</f>
        <v>1563</v>
      </c>
      <c r="M3044" t="str">
        <f>IF(ISNA(MATCH(Sheet1!F3044,{"failed","canceled"},0)),"-",MAX(Sheet6!M$1:M3043)+1)</f>
        <v>-</v>
      </c>
    </row>
    <row r="3045" spans="1:13" ht="16" x14ac:dyDescent="0.2">
      <c r="A3045" s="18" t="str">
        <f>IFERROR(INDEX(Sheet1!F:F,MATCH(ROWS($1:3044),$L:$L,0)),"")</f>
        <v/>
      </c>
      <c r="B3045" s="15" t="str">
        <f>IFERROR(INDEX(Sheet1!L:L,MATCH(ROWS($1:3044),$L:$L,0)),"")</f>
        <v/>
      </c>
      <c r="D3045" s="18" t="str">
        <f>IFERROR(INDEX(Sheet1!F:F,MATCH(ROWS($1:3044),$M:$M,0)),"")</f>
        <v/>
      </c>
      <c r="E3045" t="str">
        <f>IFERROR(INDEX(Sheet1!L:L,MATCH(ROWS($1:3044),$M:$M,0)),"")</f>
        <v/>
      </c>
      <c r="L3045">
        <f>IF(ISNA(MATCH(Sheet1!F3045,{"successful"},0)),"-",MAX(Sheet6!L$1:L3044)+1)</f>
        <v>1564</v>
      </c>
      <c r="M3045" t="str">
        <f>IF(ISNA(MATCH(Sheet1!F3045,{"failed","canceled"},0)),"-",MAX(Sheet6!M$1:M3044)+1)</f>
        <v>-</v>
      </c>
    </row>
    <row r="3046" spans="1:13" ht="16" x14ac:dyDescent="0.2">
      <c r="A3046" s="18" t="str">
        <f>IFERROR(INDEX(Sheet1!F:F,MATCH(ROWS($1:3045),$L:$L,0)),"")</f>
        <v/>
      </c>
      <c r="B3046" s="15" t="str">
        <f>IFERROR(INDEX(Sheet1!L:L,MATCH(ROWS($1:3045),$L:$L,0)),"")</f>
        <v/>
      </c>
      <c r="D3046" s="18" t="str">
        <f>IFERROR(INDEX(Sheet1!F:F,MATCH(ROWS($1:3045),$M:$M,0)),"")</f>
        <v/>
      </c>
      <c r="E3046" t="str">
        <f>IFERROR(INDEX(Sheet1!L:L,MATCH(ROWS($1:3045),$M:$M,0)),"")</f>
        <v/>
      </c>
      <c r="L3046">
        <f>IF(ISNA(MATCH(Sheet1!F3046,{"successful"},0)),"-",MAX(Sheet6!L$1:L3045)+1)</f>
        <v>1565</v>
      </c>
      <c r="M3046" t="str">
        <f>IF(ISNA(MATCH(Sheet1!F3046,{"failed","canceled"},0)),"-",MAX(Sheet6!M$1:M3045)+1)</f>
        <v>-</v>
      </c>
    </row>
    <row r="3047" spans="1:13" ht="16" x14ac:dyDescent="0.2">
      <c r="A3047" s="18" t="str">
        <f>IFERROR(INDEX(Sheet1!F:F,MATCH(ROWS($1:3046),$L:$L,0)),"")</f>
        <v/>
      </c>
      <c r="B3047" s="15" t="str">
        <f>IFERROR(INDEX(Sheet1!L:L,MATCH(ROWS($1:3046),$L:$L,0)),"")</f>
        <v/>
      </c>
      <c r="D3047" s="18" t="str">
        <f>IFERROR(INDEX(Sheet1!F:F,MATCH(ROWS($1:3046),$M:$M,0)),"")</f>
        <v/>
      </c>
      <c r="E3047" t="str">
        <f>IFERROR(INDEX(Sheet1!L:L,MATCH(ROWS($1:3046),$M:$M,0)),"")</f>
        <v/>
      </c>
      <c r="L3047">
        <f>IF(ISNA(MATCH(Sheet1!F3047,{"successful"},0)),"-",MAX(Sheet6!L$1:L3046)+1)</f>
        <v>1566</v>
      </c>
      <c r="M3047" t="str">
        <f>IF(ISNA(MATCH(Sheet1!F3047,{"failed","canceled"},0)),"-",MAX(Sheet6!M$1:M3046)+1)</f>
        <v>-</v>
      </c>
    </row>
    <row r="3048" spans="1:13" ht="16" x14ac:dyDescent="0.2">
      <c r="A3048" s="18" t="str">
        <f>IFERROR(INDEX(Sheet1!F:F,MATCH(ROWS($1:3047),$L:$L,0)),"")</f>
        <v/>
      </c>
      <c r="B3048" s="15" t="str">
        <f>IFERROR(INDEX(Sheet1!L:L,MATCH(ROWS($1:3047),$L:$L,0)),"")</f>
        <v/>
      </c>
      <c r="D3048" s="18" t="str">
        <f>IFERROR(INDEX(Sheet1!F:F,MATCH(ROWS($1:3047),$M:$M,0)),"")</f>
        <v/>
      </c>
      <c r="E3048" t="str">
        <f>IFERROR(INDEX(Sheet1!L:L,MATCH(ROWS($1:3047),$M:$M,0)),"")</f>
        <v/>
      </c>
      <c r="L3048">
        <f>IF(ISNA(MATCH(Sheet1!F3048,{"successful"},0)),"-",MAX(Sheet6!L$1:L3047)+1)</f>
        <v>1567</v>
      </c>
      <c r="M3048" t="str">
        <f>IF(ISNA(MATCH(Sheet1!F3048,{"failed","canceled"},0)),"-",MAX(Sheet6!M$1:M3047)+1)</f>
        <v>-</v>
      </c>
    </row>
    <row r="3049" spans="1:13" ht="16" x14ac:dyDescent="0.2">
      <c r="A3049" s="18" t="str">
        <f>IFERROR(INDEX(Sheet1!F:F,MATCH(ROWS($1:3048),$L:$L,0)),"")</f>
        <v/>
      </c>
      <c r="B3049" s="15" t="str">
        <f>IFERROR(INDEX(Sheet1!L:L,MATCH(ROWS($1:3048),$L:$L,0)),"")</f>
        <v/>
      </c>
      <c r="D3049" s="18" t="str">
        <f>IFERROR(INDEX(Sheet1!F:F,MATCH(ROWS($1:3048),$M:$M,0)),"")</f>
        <v/>
      </c>
      <c r="E3049" t="str">
        <f>IFERROR(INDEX(Sheet1!L:L,MATCH(ROWS($1:3048),$M:$M,0)),"")</f>
        <v/>
      </c>
      <c r="L3049">
        <f>IF(ISNA(MATCH(Sheet1!F3049,{"successful"},0)),"-",MAX(Sheet6!L$1:L3048)+1)</f>
        <v>1568</v>
      </c>
      <c r="M3049" t="str">
        <f>IF(ISNA(MATCH(Sheet1!F3049,{"failed","canceled"},0)),"-",MAX(Sheet6!M$1:M3048)+1)</f>
        <v>-</v>
      </c>
    </row>
    <row r="3050" spans="1:13" ht="16" x14ac:dyDescent="0.2">
      <c r="A3050" s="18" t="str">
        <f>IFERROR(INDEX(Sheet1!F:F,MATCH(ROWS($1:3049),$L:$L,0)),"")</f>
        <v/>
      </c>
      <c r="B3050" s="15" t="str">
        <f>IFERROR(INDEX(Sheet1!L:L,MATCH(ROWS($1:3049),$L:$L,0)),"")</f>
        <v/>
      </c>
      <c r="D3050" s="18" t="str">
        <f>IFERROR(INDEX(Sheet1!F:F,MATCH(ROWS($1:3049),$M:$M,0)),"")</f>
        <v/>
      </c>
      <c r="E3050" t="str">
        <f>IFERROR(INDEX(Sheet1!L:L,MATCH(ROWS($1:3049),$M:$M,0)),"")</f>
        <v/>
      </c>
      <c r="L3050">
        <f>IF(ISNA(MATCH(Sheet1!F3050,{"successful"},0)),"-",MAX(Sheet6!L$1:L3049)+1)</f>
        <v>1569</v>
      </c>
      <c r="M3050" t="str">
        <f>IF(ISNA(MATCH(Sheet1!F3050,{"failed","canceled"},0)),"-",MAX(Sheet6!M$1:M3049)+1)</f>
        <v>-</v>
      </c>
    </row>
    <row r="3051" spans="1:13" ht="16" x14ac:dyDescent="0.2">
      <c r="A3051" s="18" t="str">
        <f>IFERROR(INDEX(Sheet1!F:F,MATCH(ROWS($1:3050),$L:$L,0)),"")</f>
        <v/>
      </c>
      <c r="B3051" s="15" t="str">
        <f>IFERROR(INDEX(Sheet1!L:L,MATCH(ROWS($1:3050),$L:$L,0)),"")</f>
        <v/>
      </c>
      <c r="D3051" s="18" t="str">
        <f>IFERROR(INDEX(Sheet1!F:F,MATCH(ROWS($1:3050),$M:$M,0)),"")</f>
        <v/>
      </c>
      <c r="E3051" t="str">
        <f>IFERROR(INDEX(Sheet1!L:L,MATCH(ROWS($1:3050),$M:$M,0)),"")</f>
        <v/>
      </c>
      <c r="L3051">
        <f>IF(ISNA(MATCH(Sheet1!F3051,{"successful"},0)),"-",MAX(Sheet6!L$1:L3050)+1)</f>
        <v>1570</v>
      </c>
      <c r="M3051" t="str">
        <f>IF(ISNA(MATCH(Sheet1!F3051,{"failed","canceled"},0)),"-",MAX(Sheet6!M$1:M3050)+1)</f>
        <v>-</v>
      </c>
    </row>
    <row r="3052" spans="1:13" ht="16" x14ac:dyDescent="0.2">
      <c r="A3052" s="18" t="str">
        <f>IFERROR(INDEX(Sheet1!F:F,MATCH(ROWS($1:3051),$L:$L,0)),"")</f>
        <v/>
      </c>
      <c r="B3052" s="15" t="str">
        <f>IFERROR(INDEX(Sheet1!L:L,MATCH(ROWS($1:3051),$L:$L,0)),"")</f>
        <v/>
      </c>
      <c r="D3052" s="18" t="str">
        <f>IFERROR(INDEX(Sheet1!F:F,MATCH(ROWS($1:3051),$M:$M,0)),"")</f>
        <v/>
      </c>
      <c r="E3052" t="str">
        <f>IFERROR(INDEX(Sheet1!L:L,MATCH(ROWS($1:3051),$M:$M,0)),"")</f>
        <v/>
      </c>
      <c r="L3052">
        <f>IF(ISNA(MATCH(Sheet1!F3052,{"successful"},0)),"-",MAX(Sheet6!L$1:L3051)+1)</f>
        <v>1571</v>
      </c>
      <c r="M3052" t="str">
        <f>IF(ISNA(MATCH(Sheet1!F3052,{"failed","canceled"},0)),"-",MAX(Sheet6!M$1:M3051)+1)</f>
        <v>-</v>
      </c>
    </row>
    <row r="3053" spans="1:13" ht="16" x14ac:dyDescent="0.2">
      <c r="A3053" s="18" t="str">
        <f>IFERROR(INDEX(Sheet1!F:F,MATCH(ROWS($1:3052),$L:$L,0)),"")</f>
        <v/>
      </c>
      <c r="B3053" s="15" t="str">
        <f>IFERROR(INDEX(Sheet1!L:L,MATCH(ROWS($1:3052),$L:$L,0)),"")</f>
        <v/>
      </c>
      <c r="D3053" s="18" t="str">
        <f>IFERROR(INDEX(Sheet1!F:F,MATCH(ROWS($1:3052),$M:$M,0)),"")</f>
        <v/>
      </c>
      <c r="E3053" t="str">
        <f>IFERROR(INDEX(Sheet1!L:L,MATCH(ROWS($1:3052),$M:$M,0)),"")</f>
        <v/>
      </c>
      <c r="L3053" t="str">
        <f>IF(ISNA(MATCH(Sheet1!F3053,{"successful"},0)),"-",MAX(Sheet6!L$1:L3052)+1)</f>
        <v>-</v>
      </c>
      <c r="M3053">
        <f>IF(ISNA(MATCH(Sheet1!F3053,{"failed","canceled"},0)),"-",MAX(Sheet6!M$1:M3052)+1)</f>
        <v>1450</v>
      </c>
    </row>
    <row r="3054" spans="1:13" ht="16" x14ac:dyDescent="0.2">
      <c r="A3054" s="18" t="str">
        <f>IFERROR(INDEX(Sheet1!F:F,MATCH(ROWS($1:3053),$L:$L,0)),"")</f>
        <v/>
      </c>
      <c r="B3054" s="15" t="str">
        <f>IFERROR(INDEX(Sheet1!L:L,MATCH(ROWS($1:3053),$L:$L,0)),"")</f>
        <v/>
      </c>
      <c r="D3054" s="18" t="str">
        <f>IFERROR(INDEX(Sheet1!F:F,MATCH(ROWS($1:3053),$M:$M,0)),"")</f>
        <v/>
      </c>
      <c r="E3054" t="str">
        <f>IFERROR(INDEX(Sheet1!L:L,MATCH(ROWS($1:3053),$M:$M,0)),"")</f>
        <v/>
      </c>
      <c r="L3054" t="str">
        <f>IF(ISNA(MATCH(Sheet1!F3054,{"successful"},0)),"-",MAX(Sheet6!L$1:L3053)+1)</f>
        <v>-</v>
      </c>
      <c r="M3054">
        <f>IF(ISNA(MATCH(Sheet1!F3054,{"failed","canceled"},0)),"-",MAX(Sheet6!M$1:M3053)+1)</f>
        <v>1451</v>
      </c>
    </row>
    <row r="3055" spans="1:13" ht="16" x14ac:dyDescent="0.2">
      <c r="A3055" s="18" t="str">
        <f>IFERROR(INDEX(Sheet1!F:F,MATCH(ROWS($1:3054),$L:$L,0)),"")</f>
        <v/>
      </c>
      <c r="B3055" s="15" t="str">
        <f>IFERROR(INDEX(Sheet1!L:L,MATCH(ROWS($1:3054),$L:$L,0)),"")</f>
        <v/>
      </c>
      <c r="D3055" s="18" t="str">
        <f>IFERROR(INDEX(Sheet1!F:F,MATCH(ROWS($1:3054),$M:$M,0)),"")</f>
        <v/>
      </c>
      <c r="E3055" t="str">
        <f>IFERROR(INDEX(Sheet1!L:L,MATCH(ROWS($1:3054),$M:$M,0)),"")</f>
        <v/>
      </c>
      <c r="L3055" t="str">
        <f>IF(ISNA(MATCH(Sheet1!F3055,{"successful"},0)),"-",MAX(Sheet6!L$1:L3054)+1)</f>
        <v>-</v>
      </c>
      <c r="M3055">
        <f>IF(ISNA(MATCH(Sheet1!F3055,{"failed","canceled"},0)),"-",MAX(Sheet6!M$1:M3054)+1)</f>
        <v>1452</v>
      </c>
    </row>
    <row r="3056" spans="1:13" ht="16" x14ac:dyDescent="0.2">
      <c r="A3056" s="18" t="str">
        <f>IFERROR(INDEX(Sheet1!F:F,MATCH(ROWS($1:3055),$L:$L,0)),"")</f>
        <v/>
      </c>
      <c r="B3056" s="15" t="str">
        <f>IFERROR(INDEX(Sheet1!L:L,MATCH(ROWS($1:3055),$L:$L,0)),"")</f>
        <v/>
      </c>
      <c r="D3056" s="18" t="str">
        <f>IFERROR(INDEX(Sheet1!F:F,MATCH(ROWS($1:3055),$M:$M,0)),"")</f>
        <v/>
      </c>
      <c r="E3056" t="str">
        <f>IFERROR(INDEX(Sheet1!L:L,MATCH(ROWS($1:3055),$M:$M,0)),"")</f>
        <v/>
      </c>
      <c r="L3056" t="str">
        <f>IF(ISNA(MATCH(Sheet1!F3056,{"successful"},0)),"-",MAX(Sheet6!L$1:L3055)+1)</f>
        <v>-</v>
      </c>
      <c r="M3056">
        <f>IF(ISNA(MATCH(Sheet1!F3056,{"failed","canceled"},0)),"-",MAX(Sheet6!M$1:M3055)+1)</f>
        <v>1453</v>
      </c>
    </row>
    <row r="3057" spans="1:13" ht="16" x14ac:dyDescent="0.2">
      <c r="A3057" s="18" t="str">
        <f>IFERROR(INDEX(Sheet1!F:F,MATCH(ROWS($1:3056),$L:$L,0)),"")</f>
        <v/>
      </c>
      <c r="B3057" s="15" t="str">
        <f>IFERROR(INDEX(Sheet1!L:L,MATCH(ROWS($1:3056),$L:$L,0)),"")</f>
        <v/>
      </c>
      <c r="D3057" s="18" t="str">
        <f>IFERROR(INDEX(Sheet1!F:F,MATCH(ROWS($1:3056),$M:$M,0)),"")</f>
        <v/>
      </c>
      <c r="E3057" t="str">
        <f>IFERROR(INDEX(Sheet1!L:L,MATCH(ROWS($1:3056),$M:$M,0)),"")</f>
        <v/>
      </c>
      <c r="L3057" t="str">
        <f>IF(ISNA(MATCH(Sheet1!F3057,{"successful"},0)),"-",MAX(Sheet6!L$1:L3056)+1)</f>
        <v>-</v>
      </c>
      <c r="M3057">
        <f>IF(ISNA(MATCH(Sheet1!F3057,{"failed","canceled"},0)),"-",MAX(Sheet6!M$1:M3056)+1)</f>
        <v>1454</v>
      </c>
    </row>
    <row r="3058" spans="1:13" ht="16" x14ac:dyDescent="0.2">
      <c r="A3058" s="18" t="str">
        <f>IFERROR(INDEX(Sheet1!F:F,MATCH(ROWS($1:3057),$L:$L,0)),"")</f>
        <v/>
      </c>
      <c r="B3058" s="15" t="str">
        <f>IFERROR(INDEX(Sheet1!L:L,MATCH(ROWS($1:3057),$L:$L,0)),"")</f>
        <v/>
      </c>
      <c r="D3058" s="18" t="str">
        <f>IFERROR(INDEX(Sheet1!F:F,MATCH(ROWS($1:3057),$M:$M,0)),"")</f>
        <v/>
      </c>
      <c r="E3058" t="str">
        <f>IFERROR(INDEX(Sheet1!L:L,MATCH(ROWS($1:3057),$M:$M,0)),"")</f>
        <v/>
      </c>
      <c r="L3058" t="str">
        <f>IF(ISNA(MATCH(Sheet1!F3058,{"successful"},0)),"-",MAX(Sheet6!L$1:L3057)+1)</f>
        <v>-</v>
      </c>
      <c r="M3058">
        <f>IF(ISNA(MATCH(Sheet1!F3058,{"failed","canceled"},0)),"-",MAX(Sheet6!M$1:M3057)+1)</f>
        <v>1455</v>
      </c>
    </row>
    <row r="3059" spans="1:13" ht="16" x14ac:dyDescent="0.2">
      <c r="A3059" s="18" t="str">
        <f>IFERROR(INDEX(Sheet1!F:F,MATCH(ROWS($1:3058),$L:$L,0)),"")</f>
        <v/>
      </c>
      <c r="B3059" s="15" t="str">
        <f>IFERROR(INDEX(Sheet1!L:L,MATCH(ROWS($1:3058),$L:$L,0)),"")</f>
        <v/>
      </c>
      <c r="D3059" s="18" t="str">
        <f>IFERROR(INDEX(Sheet1!F:F,MATCH(ROWS($1:3058),$M:$M,0)),"")</f>
        <v/>
      </c>
      <c r="E3059" t="str">
        <f>IFERROR(INDEX(Sheet1!L:L,MATCH(ROWS($1:3058),$M:$M,0)),"")</f>
        <v/>
      </c>
      <c r="L3059" t="str">
        <f>IF(ISNA(MATCH(Sheet1!F3059,{"successful"},0)),"-",MAX(Sheet6!L$1:L3058)+1)</f>
        <v>-</v>
      </c>
      <c r="M3059">
        <f>IF(ISNA(MATCH(Sheet1!F3059,{"failed","canceled"},0)),"-",MAX(Sheet6!M$1:M3058)+1)</f>
        <v>1456</v>
      </c>
    </row>
    <row r="3060" spans="1:13" ht="16" x14ac:dyDescent="0.2">
      <c r="A3060" s="18" t="str">
        <f>IFERROR(INDEX(Sheet1!F:F,MATCH(ROWS($1:3059),$L:$L,0)),"")</f>
        <v/>
      </c>
      <c r="B3060" s="15" t="str">
        <f>IFERROR(INDEX(Sheet1!L:L,MATCH(ROWS($1:3059),$L:$L,0)),"")</f>
        <v/>
      </c>
      <c r="D3060" s="18" t="str">
        <f>IFERROR(INDEX(Sheet1!F:F,MATCH(ROWS($1:3059),$M:$M,0)),"")</f>
        <v/>
      </c>
      <c r="E3060" t="str">
        <f>IFERROR(INDEX(Sheet1!L:L,MATCH(ROWS($1:3059),$M:$M,0)),"")</f>
        <v/>
      </c>
      <c r="L3060" t="str">
        <f>IF(ISNA(MATCH(Sheet1!F3060,{"successful"},0)),"-",MAX(Sheet6!L$1:L3059)+1)</f>
        <v>-</v>
      </c>
      <c r="M3060">
        <f>IF(ISNA(MATCH(Sheet1!F3060,{"failed","canceled"},0)),"-",MAX(Sheet6!M$1:M3059)+1)</f>
        <v>1457</v>
      </c>
    </row>
    <row r="3061" spans="1:13" ht="16" x14ac:dyDescent="0.2">
      <c r="A3061" s="18" t="str">
        <f>IFERROR(INDEX(Sheet1!F:F,MATCH(ROWS($1:3060),$L:$L,0)),"")</f>
        <v/>
      </c>
      <c r="B3061" s="15" t="str">
        <f>IFERROR(INDEX(Sheet1!L:L,MATCH(ROWS($1:3060),$L:$L,0)),"")</f>
        <v/>
      </c>
      <c r="D3061" s="18" t="str">
        <f>IFERROR(INDEX(Sheet1!F:F,MATCH(ROWS($1:3060),$M:$M,0)),"")</f>
        <v/>
      </c>
      <c r="E3061" t="str">
        <f>IFERROR(INDEX(Sheet1!L:L,MATCH(ROWS($1:3060),$M:$M,0)),"")</f>
        <v/>
      </c>
      <c r="L3061" t="str">
        <f>IF(ISNA(MATCH(Sheet1!F3061,{"successful"},0)),"-",MAX(Sheet6!L$1:L3060)+1)</f>
        <v>-</v>
      </c>
      <c r="M3061">
        <f>IF(ISNA(MATCH(Sheet1!F3061,{"failed","canceled"},0)),"-",MAX(Sheet6!M$1:M3060)+1)</f>
        <v>1458</v>
      </c>
    </row>
    <row r="3062" spans="1:13" ht="16" x14ac:dyDescent="0.2">
      <c r="A3062" s="18" t="str">
        <f>IFERROR(INDEX(Sheet1!F:F,MATCH(ROWS($1:3061),$L:$L,0)),"")</f>
        <v/>
      </c>
      <c r="B3062" s="15" t="str">
        <f>IFERROR(INDEX(Sheet1!L:L,MATCH(ROWS($1:3061),$L:$L,0)),"")</f>
        <v/>
      </c>
      <c r="D3062" s="18" t="str">
        <f>IFERROR(INDEX(Sheet1!F:F,MATCH(ROWS($1:3061),$M:$M,0)),"")</f>
        <v/>
      </c>
      <c r="E3062" t="str">
        <f>IFERROR(INDEX(Sheet1!L:L,MATCH(ROWS($1:3061),$M:$M,0)),"")</f>
        <v/>
      </c>
      <c r="L3062" t="str">
        <f>IF(ISNA(MATCH(Sheet1!F3062,{"successful"},0)),"-",MAX(Sheet6!L$1:L3061)+1)</f>
        <v>-</v>
      </c>
      <c r="M3062">
        <f>IF(ISNA(MATCH(Sheet1!F3062,{"failed","canceled"},0)),"-",MAX(Sheet6!M$1:M3061)+1)</f>
        <v>1459</v>
      </c>
    </row>
    <row r="3063" spans="1:13" ht="16" x14ac:dyDescent="0.2">
      <c r="A3063" s="18" t="str">
        <f>IFERROR(INDEX(Sheet1!F:F,MATCH(ROWS($1:3062),$L:$L,0)),"")</f>
        <v/>
      </c>
      <c r="B3063" s="15" t="str">
        <f>IFERROR(INDEX(Sheet1!L:L,MATCH(ROWS($1:3062),$L:$L,0)),"")</f>
        <v/>
      </c>
      <c r="D3063" s="18" t="str">
        <f>IFERROR(INDEX(Sheet1!F:F,MATCH(ROWS($1:3062),$M:$M,0)),"")</f>
        <v/>
      </c>
      <c r="E3063" t="str">
        <f>IFERROR(INDEX(Sheet1!L:L,MATCH(ROWS($1:3062),$M:$M,0)),"")</f>
        <v/>
      </c>
      <c r="L3063" t="str">
        <f>IF(ISNA(MATCH(Sheet1!F3063,{"successful"},0)),"-",MAX(Sheet6!L$1:L3062)+1)</f>
        <v>-</v>
      </c>
      <c r="M3063">
        <f>IF(ISNA(MATCH(Sheet1!F3063,{"failed","canceled"},0)),"-",MAX(Sheet6!M$1:M3062)+1)</f>
        <v>1460</v>
      </c>
    </row>
    <row r="3064" spans="1:13" ht="16" x14ac:dyDescent="0.2">
      <c r="A3064" s="18" t="str">
        <f>IFERROR(INDEX(Sheet1!F:F,MATCH(ROWS($1:3063),$L:$L,0)),"")</f>
        <v/>
      </c>
      <c r="B3064" s="15" t="str">
        <f>IFERROR(INDEX(Sheet1!L:L,MATCH(ROWS($1:3063),$L:$L,0)),"")</f>
        <v/>
      </c>
      <c r="D3064" s="18" t="str">
        <f>IFERROR(INDEX(Sheet1!F:F,MATCH(ROWS($1:3063),$M:$M,0)),"")</f>
        <v/>
      </c>
      <c r="E3064" t="str">
        <f>IFERROR(INDEX(Sheet1!L:L,MATCH(ROWS($1:3063),$M:$M,0)),"")</f>
        <v/>
      </c>
      <c r="L3064" t="str">
        <f>IF(ISNA(MATCH(Sheet1!F3064,{"successful"},0)),"-",MAX(Sheet6!L$1:L3063)+1)</f>
        <v>-</v>
      </c>
      <c r="M3064">
        <f>IF(ISNA(MATCH(Sheet1!F3064,{"failed","canceled"},0)),"-",MAX(Sheet6!M$1:M3063)+1)</f>
        <v>1461</v>
      </c>
    </row>
    <row r="3065" spans="1:13" ht="16" x14ac:dyDescent="0.2">
      <c r="A3065" s="18" t="str">
        <f>IFERROR(INDEX(Sheet1!F:F,MATCH(ROWS($1:3064),$L:$L,0)),"")</f>
        <v/>
      </c>
      <c r="B3065" s="15" t="str">
        <f>IFERROR(INDEX(Sheet1!L:L,MATCH(ROWS($1:3064),$L:$L,0)),"")</f>
        <v/>
      </c>
      <c r="D3065" s="18" t="str">
        <f>IFERROR(INDEX(Sheet1!F:F,MATCH(ROWS($1:3064),$M:$M,0)),"")</f>
        <v/>
      </c>
      <c r="E3065" t="str">
        <f>IFERROR(INDEX(Sheet1!L:L,MATCH(ROWS($1:3064),$M:$M,0)),"")</f>
        <v/>
      </c>
      <c r="L3065" t="str">
        <f>IF(ISNA(MATCH(Sheet1!F3065,{"successful"},0)),"-",MAX(Sheet6!L$1:L3064)+1)</f>
        <v>-</v>
      </c>
      <c r="M3065">
        <f>IF(ISNA(MATCH(Sheet1!F3065,{"failed","canceled"},0)),"-",MAX(Sheet6!M$1:M3064)+1)</f>
        <v>1462</v>
      </c>
    </row>
    <row r="3066" spans="1:13" ht="16" x14ac:dyDescent="0.2">
      <c r="A3066" s="18" t="str">
        <f>IFERROR(INDEX(Sheet1!F:F,MATCH(ROWS($1:3065),$L:$L,0)),"")</f>
        <v/>
      </c>
      <c r="B3066" s="15" t="str">
        <f>IFERROR(INDEX(Sheet1!L:L,MATCH(ROWS($1:3065),$L:$L,0)),"")</f>
        <v/>
      </c>
      <c r="D3066" s="18" t="str">
        <f>IFERROR(INDEX(Sheet1!F:F,MATCH(ROWS($1:3065),$M:$M,0)),"")</f>
        <v/>
      </c>
      <c r="E3066" t="str">
        <f>IFERROR(INDEX(Sheet1!L:L,MATCH(ROWS($1:3065),$M:$M,0)),"")</f>
        <v/>
      </c>
      <c r="L3066" t="str">
        <f>IF(ISNA(MATCH(Sheet1!F3066,{"successful"},0)),"-",MAX(Sheet6!L$1:L3065)+1)</f>
        <v>-</v>
      </c>
      <c r="M3066">
        <f>IF(ISNA(MATCH(Sheet1!F3066,{"failed","canceled"},0)),"-",MAX(Sheet6!M$1:M3065)+1)</f>
        <v>1463</v>
      </c>
    </row>
    <row r="3067" spans="1:13" ht="16" x14ac:dyDescent="0.2">
      <c r="A3067" s="18" t="str">
        <f>IFERROR(INDEX(Sheet1!F:F,MATCH(ROWS($1:3066),$L:$L,0)),"")</f>
        <v/>
      </c>
      <c r="B3067" s="15" t="str">
        <f>IFERROR(INDEX(Sheet1!L:L,MATCH(ROWS($1:3066),$L:$L,0)),"")</f>
        <v/>
      </c>
      <c r="D3067" s="18" t="str">
        <f>IFERROR(INDEX(Sheet1!F:F,MATCH(ROWS($1:3066),$M:$M,0)),"")</f>
        <v/>
      </c>
      <c r="E3067" t="str">
        <f>IFERROR(INDEX(Sheet1!L:L,MATCH(ROWS($1:3066),$M:$M,0)),"")</f>
        <v/>
      </c>
      <c r="L3067" t="str">
        <f>IF(ISNA(MATCH(Sheet1!F3067,{"successful"},0)),"-",MAX(Sheet6!L$1:L3066)+1)</f>
        <v>-</v>
      </c>
      <c r="M3067">
        <f>IF(ISNA(MATCH(Sheet1!F3067,{"failed","canceled"},0)),"-",MAX(Sheet6!M$1:M3066)+1)</f>
        <v>1464</v>
      </c>
    </row>
    <row r="3068" spans="1:13" ht="16" x14ac:dyDescent="0.2">
      <c r="A3068" s="18" t="str">
        <f>IFERROR(INDEX(Sheet1!F:F,MATCH(ROWS($1:3067),$L:$L,0)),"")</f>
        <v/>
      </c>
      <c r="B3068" s="15" t="str">
        <f>IFERROR(INDEX(Sheet1!L:L,MATCH(ROWS($1:3067),$L:$L,0)),"")</f>
        <v/>
      </c>
      <c r="D3068" s="18" t="str">
        <f>IFERROR(INDEX(Sheet1!F:F,MATCH(ROWS($1:3067),$M:$M,0)),"")</f>
        <v/>
      </c>
      <c r="E3068" t="str">
        <f>IFERROR(INDEX(Sheet1!L:L,MATCH(ROWS($1:3067),$M:$M,0)),"")</f>
        <v/>
      </c>
      <c r="L3068" t="str">
        <f>IF(ISNA(MATCH(Sheet1!F3068,{"successful"},0)),"-",MAX(Sheet6!L$1:L3067)+1)</f>
        <v>-</v>
      </c>
      <c r="M3068">
        <f>IF(ISNA(MATCH(Sheet1!F3068,{"failed","canceled"},0)),"-",MAX(Sheet6!M$1:M3067)+1)</f>
        <v>1465</v>
      </c>
    </row>
    <row r="3069" spans="1:13" ht="16" x14ac:dyDescent="0.2">
      <c r="A3069" s="18" t="str">
        <f>IFERROR(INDEX(Sheet1!F:F,MATCH(ROWS($1:3068),$L:$L,0)),"")</f>
        <v/>
      </c>
      <c r="B3069" s="15" t="str">
        <f>IFERROR(INDEX(Sheet1!L:L,MATCH(ROWS($1:3068),$L:$L,0)),"")</f>
        <v/>
      </c>
      <c r="D3069" s="18" t="str">
        <f>IFERROR(INDEX(Sheet1!F:F,MATCH(ROWS($1:3068),$M:$M,0)),"")</f>
        <v/>
      </c>
      <c r="E3069" t="str">
        <f>IFERROR(INDEX(Sheet1!L:L,MATCH(ROWS($1:3068),$M:$M,0)),"")</f>
        <v/>
      </c>
      <c r="L3069" t="str">
        <f>IF(ISNA(MATCH(Sheet1!F3069,{"successful"},0)),"-",MAX(Sheet6!L$1:L3068)+1)</f>
        <v>-</v>
      </c>
      <c r="M3069">
        <f>IF(ISNA(MATCH(Sheet1!F3069,{"failed","canceled"},0)),"-",MAX(Sheet6!M$1:M3068)+1)</f>
        <v>1466</v>
      </c>
    </row>
    <row r="3070" spans="1:13" ht="16" x14ac:dyDescent="0.2">
      <c r="A3070" s="18" t="str">
        <f>IFERROR(INDEX(Sheet1!F:F,MATCH(ROWS($1:3069),$L:$L,0)),"")</f>
        <v/>
      </c>
      <c r="B3070" s="15" t="str">
        <f>IFERROR(INDEX(Sheet1!L:L,MATCH(ROWS($1:3069),$L:$L,0)),"")</f>
        <v/>
      </c>
      <c r="D3070" s="18" t="str">
        <f>IFERROR(INDEX(Sheet1!F:F,MATCH(ROWS($1:3069),$M:$M,0)),"")</f>
        <v/>
      </c>
      <c r="E3070" t="str">
        <f>IFERROR(INDEX(Sheet1!L:L,MATCH(ROWS($1:3069),$M:$M,0)),"")</f>
        <v/>
      </c>
      <c r="L3070" t="str">
        <f>IF(ISNA(MATCH(Sheet1!F3070,{"successful"},0)),"-",MAX(Sheet6!L$1:L3069)+1)</f>
        <v>-</v>
      </c>
      <c r="M3070">
        <f>IF(ISNA(MATCH(Sheet1!F3070,{"failed","canceled"},0)),"-",MAX(Sheet6!M$1:M3069)+1)</f>
        <v>1467</v>
      </c>
    </row>
    <row r="3071" spans="1:13" ht="16" x14ac:dyDescent="0.2">
      <c r="A3071" s="18" t="str">
        <f>IFERROR(INDEX(Sheet1!F:F,MATCH(ROWS($1:3070),$L:$L,0)),"")</f>
        <v/>
      </c>
      <c r="B3071" s="15" t="str">
        <f>IFERROR(INDEX(Sheet1!L:L,MATCH(ROWS($1:3070),$L:$L,0)),"")</f>
        <v/>
      </c>
      <c r="D3071" s="18" t="str">
        <f>IFERROR(INDEX(Sheet1!F:F,MATCH(ROWS($1:3070),$M:$M,0)),"")</f>
        <v/>
      </c>
      <c r="E3071" t="str">
        <f>IFERROR(INDEX(Sheet1!L:L,MATCH(ROWS($1:3070),$M:$M,0)),"")</f>
        <v/>
      </c>
      <c r="L3071" t="str">
        <f>IF(ISNA(MATCH(Sheet1!F3071,{"successful"},0)),"-",MAX(Sheet6!L$1:L3070)+1)</f>
        <v>-</v>
      </c>
      <c r="M3071">
        <f>IF(ISNA(MATCH(Sheet1!F3071,{"failed","canceled"},0)),"-",MAX(Sheet6!M$1:M3070)+1)</f>
        <v>1468</v>
      </c>
    </row>
    <row r="3072" spans="1:13" ht="16" x14ac:dyDescent="0.2">
      <c r="A3072" s="18" t="str">
        <f>IFERROR(INDEX(Sheet1!F:F,MATCH(ROWS($1:3071),$L:$L,0)),"")</f>
        <v/>
      </c>
      <c r="B3072" s="15" t="str">
        <f>IFERROR(INDEX(Sheet1!L:L,MATCH(ROWS($1:3071),$L:$L,0)),"")</f>
        <v/>
      </c>
      <c r="D3072" s="18" t="str">
        <f>IFERROR(INDEX(Sheet1!F:F,MATCH(ROWS($1:3071),$M:$M,0)),"")</f>
        <v/>
      </c>
      <c r="E3072" t="str">
        <f>IFERROR(INDEX(Sheet1!L:L,MATCH(ROWS($1:3071),$M:$M,0)),"")</f>
        <v/>
      </c>
      <c r="L3072" t="str">
        <f>IF(ISNA(MATCH(Sheet1!F3072,{"successful"},0)),"-",MAX(Sheet6!L$1:L3071)+1)</f>
        <v>-</v>
      </c>
      <c r="M3072">
        <f>IF(ISNA(MATCH(Sheet1!F3072,{"failed","canceled"},0)),"-",MAX(Sheet6!M$1:M3071)+1)</f>
        <v>1469</v>
      </c>
    </row>
    <row r="3073" spans="1:13" ht="16" x14ac:dyDescent="0.2">
      <c r="A3073" s="18" t="str">
        <f>IFERROR(INDEX(Sheet1!F:F,MATCH(ROWS($1:3072),$L:$L,0)),"")</f>
        <v/>
      </c>
      <c r="B3073" s="15" t="str">
        <f>IFERROR(INDEX(Sheet1!L:L,MATCH(ROWS($1:3072),$L:$L,0)),"")</f>
        <v/>
      </c>
      <c r="D3073" s="18" t="str">
        <f>IFERROR(INDEX(Sheet1!F:F,MATCH(ROWS($1:3072),$M:$M,0)),"")</f>
        <v/>
      </c>
      <c r="E3073" t="str">
        <f>IFERROR(INDEX(Sheet1!L:L,MATCH(ROWS($1:3072),$M:$M,0)),"")</f>
        <v/>
      </c>
      <c r="L3073" t="str">
        <f>IF(ISNA(MATCH(Sheet1!F3073,{"successful"},0)),"-",MAX(Sheet6!L$1:L3072)+1)</f>
        <v>-</v>
      </c>
      <c r="M3073">
        <f>IF(ISNA(MATCH(Sheet1!F3073,{"failed","canceled"},0)),"-",MAX(Sheet6!M$1:M3072)+1)</f>
        <v>1470</v>
      </c>
    </row>
    <row r="3074" spans="1:13" ht="16" x14ac:dyDescent="0.2">
      <c r="A3074" s="18" t="str">
        <f>IFERROR(INDEX(Sheet1!F:F,MATCH(ROWS($1:3073),$L:$L,0)),"")</f>
        <v/>
      </c>
      <c r="B3074" s="15" t="str">
        <f>IFERROR(INDEX(Sheet1!L:L,MATCH(ROWS($1:3073),$L:$L,0)),"")</f>
        <v/>
      </c>
      <c r="D3074" s="18" t="str">
        <f>IFERROR(INDEX(Sheet1!F:F,MATCH(ROWS($1:3073),$M:$M,0)),"")</f>
        <v/>
      </c>
      <c r="E3074" t="str">
        <f>IFERROR(INDEX(Sheet1!L:L,MATCH(ROWS($1:3073),$M:$M,0)),"")</f>
        <v/>
      </c>
      <c r="L3074" t="str">
        <f>IF(ISNA(MATCH(Sheet1!F3074,{"successful"},0)),"-",MAX(Sheet6!L$1:L3073)+1)</f>
        <v>-</v>
      </c>
      <c r="M3074">
        <f>IF(ISNA(MATCH(Sheet1!F3074,{"failed","canceled"},0)),"-",MAX(Sheet6!M$1:M3073)+1)</f>
        <v>1471</v>
      </c>
    </row>
    <row r="3075" spans="1:13" ht="16" x14ac:dyDescent="0.2">
      <c r="A3075" s="18" t="str">
        <f>IFERROR(INDEX(Sheet1!F:F,MATCH(ROWS($1:3074),$L:$L,0)),"")</f>
        <v/>
      </c>
      <c r="B3075" s="15" t="str">
        <f>IFERROR(INDEX(Sheet1!L:L,MATCH(ROWS($1:3074),$L:$L,0)),"")</f>
        <v/>
      </c>
      <c r="D3075" s="18" t="str">
        <f>IFERROR(INDEX(Sheet1!F:F,MATCH(ROWS($1:3074),$M:$M,0)),"")</f>
        <v/>
      </c>
      <c r="E3075" t="str">
        <f>IFERROR(INDEX(Sheet1!L:L,MATCH(ROWS($1:3074),$M:$M,0)),"")</f>
        <v/>
      </c>
      <c r="L3075" t="str">
        <f>IF(ISNA(MATCH(Sheet1!F3075,{"successful"},0)),"-",MAX(Sheet6!L$1:L3074)+1)</f>
        <v>-</v>
      </c>
      <c r="M3075">
        <f>IF(ISNA(MATCH(Sheet1!F3075,{"failed","canceled"},0)),"-",MAX(Sheet6!M$1:M3074)+1)</f>
        <v>1472</v>
      </c>
    </row>
    <row r="3076" spans="1:13" ht="16" x14ac:dyDescent="0.2">
      <c r="A3076" s="18" t="str">
        <f>IFERROR(INDEX(Sheet1!F:F,MATCH(ROWS($1:3075),$L:$L,0)),"")</f>
        <v/>
      </c>
      <c r="B3076" s="15" t="str">
        <f>IFERROR(INDEX(Sheet1!L:L,MATCH(ROWS($1:3075),$L:$L,0)),"")</f>
        <v/>
      </c>
      <c r="D3076" s="18" t="str">
        <f>IFERROR(INDEX(Sheet1!F:F,MATCH(ROWS($1:3075),$M:$M,0)),"")</f>
        <v/>
      </c>
      <c r="E3076" t="str">
        <f>IFERROR(INDEX(Sheet1!L:L,MATCH(ROWS($1:3075),$M:$M,0)),"")</f>
        <v/>
      </c>
      <c r="L3076" t="str">
        <f>IF(ISNA(MATCH(Sheet1!F3076,{"successful"},0)),"-",MAX(Sheet6!L$1:L3075)+1)</f>
        <v>-</v>
      </c>
      <c r="M3076">
        <f>IF(ISNA(MATCH(Sheet1!F3076,{"failed","canceled"},0)),"-",MAX(Sheet6!M$1:M3075)+1)</f>
        <v>1473</v>
      </c>
    </row>
    <row r="3077" spans="1:13" ht="16" x14ac:dyDescent="0.2">
      <c r="A3077" s="18" t="str">
        <f>IFERROR(INDEX(Sheet1!F:F,MATCH(ROWS($1:3076),$L:$L,0)),"")</f>
        <v/>
      </c>
      <c r="B3077" s="15" t="str">
        <f>IFERROR(INDEX(Sheet1!L:L,MATCH(ROWS($1:3076),$L:$L,0)),"")</f>
        <v/>
      </c>
      <c r="D3077" s="18" t="str">
        <f>IFERROR(INDEX(Sheet1!F:F,MATCH(ROWS($1:3076),$M:$M,0)),"")</f>
        <v/>
      </c>
      <c r="E3077" t="str">
        <f>IFERROR(INDEX(Sheet1!L:L,MATCH(ROWS($1:3076),$M:$M,0)),"")</f>
        <v/>
      </c>
      <c r="L3077" t="str">
        <f>IF(ISNA(MATCH(Sheet1!F3077,{"successful"},0)),"-",MAX(Sheet6!L$1:L3076)+1)</f>
        <v>-</v>
      </c>
      <c r="M3077">
        <f>IF(ISNA(MATCH(Sheet1!F3077,{"failed","canceled"},0)),"-",MAX(Sheet6!M$1:M3076)+1)</f>
        <v>1474</v>
      </c>
    </row>
    <row r="3078" spans="1:13" ht="16" x14ac:dyDescent="0.2">
      <c r="A3078" s="18" t="str">
        <f>IFERROR(INDEX(Sheet1!F:F,MATCH(ROWS($1:3077),$L:$L,0)),"")</f>
        <v/>
      </c>
      <c r="B3078" s="15" t="str">
        <f>IFERROR(INDEX(Sheet1!L:L,MATCH(ROWS($1:3077),$L:$L,0)),"")</f>
        <v/>
      </c>
      <c r="D3078" s="18" t="str">
        <f>IFERROR(INDEX(Sheet1!F:F,MATCH(ROWS($1:3077),$M:$M,0)),"")</f>
        <v/>
      </c>
      <c r="E3078" t="str">
        <f>IFERROR(INDEX(Sheet1!L:L,MATCH(ROWS($1:3077),$M:$M,0)),"")</f>
        <v/>
      </c>
      <c r="L3078" t="str">
        <f>IF(ISNA(MATCH(Sheet1!F3078,{"successful"},0)),"-",MAX(Sheet6!L$1:L3077)+1)</f>
        <v>-</v>
      </c>
      <c r="M3078">
        <f>IF(ISNA(MATCH(Sheet1!F3078,{"failed","canceled"},0)),"-",MAX(Sheet6!M$1:M3077)+1)</f>
        <v>1475</v>
      </c>
    </row>
    <row r="3079" spans="1:13" ht="16" x14ac:dyDescent="0.2">
      <c r="A3079" s="18" t="str">
        <f>IFERROR(INDEX(Sheet1!F:F,MATCH(ROWS($1:3078),$L:$L,0)),"")</f>
        <v/>
      </c>
      <c r="B3079" s="15" t="str">
        <f>IFERROR(INDEX(Sheet1!L:L,MATCH(ROWS($1:3078),$L:$L,0)),"")</f>
        <v/>
      </c>
      <c r="D3079" s="18" t="str">
        <f>IFERROR(INDEX(Sheet1!F:F,MATCH(ROWS($1:3078),$M:$M,0)),"")</f>
        <v/>
      </c>
      <c r="E3079" t="str">
        <f>IFERROR(INDEX(Sheet1!L:L,MATCH(ROWS($1:3078),$M:$M,0)),"")</f>
        <v/>
      </c>
      <c r="L3079" t="str">
        <f>IF(ISNA(MATCH(Sheet1!F3079,{"successful"},0)),"-",MAX(Sheet6!L$1:L3078)+1)</f>
        <v>-</v>
      </c>
      <c r="M3079">
        <f>IF(ISNA(MATCH(Sheet1!F3079,{"failed","canceled"},0)),"-",MAX(Sheet6!M$1:M3078)+1)</f>
        <v>1476</v>
      </c>
    </row>
    <row r="3080" spans="1:13" ht="16" x14ac:dyDescent="0.2">
      <c r="A3080" s="18" t="str">
        <f>IFERROR(INDEX(Sheet1!F:F,MATCH(ROWS($1:3079),$L:$L,0)),"")</f>
        <v/>
      </c>
      <c r="B3080" s="15" t="str">
        <f>IFERROR(INDEX(Sheet1!L:L,MATCH(ROWS($1:3079),$L:$L,0)),"")</f>
        <v/>
      </c>
      <c r="D3080" s="18" t="str">
        <f>IFERROR(INDEX(Sheet1!F:F,MATCH(ROWS($1:3079),$M:$M,0)),"")</f>
        <v/>
      </c>
      <c r="E3080" t="str">
        <f>IFERROR(INDEX(Sheet1!L:L,MATCH(ROWS($1:3079),$M:$M,0)),"")</f>
        <v/>
      </c>
      <c r="L3080" t="str">
        <f>IF(ISNA(MATCH(Sheet1!F3080,{"successful"},0)),"-",MAX(Sheet6!L$1:L3079)+1)</f>
        <v>-</v>
      </c>
      <c r="M3080">
        <f>IF(ISNA(MATCH(Sheet1!F3080,{"failed","canceled"},0)),"-",MAX(Sheet6!M$1:M3079)+1)</f>
        <v>1477</v>
      </c>
    </row>
    <row r="3081" spans="1:13" ht="16" x14ac:dyDescent="0.2">
      <c r="A3081" s="18" t="str">
        <f>IFERROR(INDEX(Sheet1!F:F,MATCH(ROWS($1:3080),$L:$L,0)),"")</f>
        <v/>
      </c>
      <c r="B3081" s="15" t="str">
        <f>IFERROR(INDEX(Sheet1!L:L,MATCH(ROWS($1:3080),$L:$L,0)),"")</f>
        <v/>
      </c>
      <c r="D3081" s="18" t="str">
        <f>IFERROR(INDEX(Sheet1!F:F,MATCH(ROWS($1:3080),$M:$M,0)),"")</f>
        <v/>
      </c>
      <c r="E3081" t="str">
        <f>IFERROR(INDEX(Sheet1!L:L,MATCH(ROWS($1:3080),$M:$M,0)),"")</f>
        <v/>
      </c>
      <c r="L3081" t="str">
        <f>IF(ISNA(MATCH(Sheet1!F3081,{"successful"},0)),"-",MAX(Sheet6!L$1:L3080)+1)</f>
        <v>-</v>
      </c>
      <c r="M3081">
        <f>IF(ISNA(MATCH(Sheet1!F3081,{"failed","canceled"},0)),"-",MAX(Sheet6!M$1:M3080)+1)</f>
        <v>1478</v>
      </c>
    </row>
    <row r="3082" spans="1:13" ht="16" x14ac:dyDescent="0.2">
      <c r="A3082" s="18" t="str">
        <f>IFERROR(INDEX(Sheet1!F:F,MATCH(ROWS($1:3081),$L:$L,0)),"")</f>
        <v/>
      </c>
      <c r="B3082" s="15" t="str">
        <f>IFERROR(INDEX(Sheet1!L:L,MATCH(ROWS($1:3081),$L:$L,0)),"")</f>
        <v/>
      </c>
      <c r="D3082" s="18" t="str">
        <f>IFERROR(INDEX(Sheet1!F:F,MATCH(ROWS($1:3081),$M:$M,0)),"")</f>
        <v/>
      </c>
      <c r="E3082" t="str">
        <f>IFERROR(INDEX(Sheet1!L:L,MATCH(ROWS($1:3081),$M:$M,0)),"")</f>
        <v/>
      </c>
      <c r="L3082" t="str">
        <f>IF(ISNA(MATCH(Sheet1!F3082,{"successful"},0)),"-",MAX(Sheet6!L$1:L3081)+1)</f>
        <v>-</v>
      </c>
      <c r="M3082">
        <f>IF(ISNA(MATCH(Sheet1!F3082,{"failed","canceled"},0)),"-",MAX(Sheet6!M$1:M3081)+1)</f>
        <v>1479</v>
      </c>
    </row>
    <row r="3083" spans="1:13" ht="16" x14ac:dyDescent="0.2">
      <c r="A3083" s="18" t="str">
        <f>IFERROR(INDEX(Sheet1!F:F,MATCH(ROWS($1:3082),$L:$L,0)),"")</f>
        <v/>
      </c>
      <c r="B3083" s="15" t="str">
        <f>IFERROR(INDEX(Sheet1!L:L,MATCH(ROWS($1:3082),$L:$L,0)),"")</f>
        <v/>
      </c>
      <c r="D3083" s="18" t="str">
        <f>IFERROR(INDEX(Sheet1!F:F,MATCH(ROWS($1:3082),$M:$M,0)),"")</f>
        <v/>
      </c>
      <c r="E3083" t="str">
        <f>IFERROR(INDEX(Sheet1!L:L,MATCH(ROWS($1:3082),$M:$M,0)),"")</f>
        <v/>
      </c>
      <c r="L3083" t="str">
        <f>IF(ISNA(MATCH(Sheet1!F3083,{"successful"},0)),"-",MAX(Sheet6!L$1:L3082)+1)</f>
        <v>-</v>
      </c>
      <c r="M3083">
        <f>IF(ISNA(MATCH(Sheet1!F3083,{"failed","canceled"},0)),"-",MAX(Sheet6!M$1:M3082)+1)</f>
        <v>1480</v>
      </c>
    </row>
    <row r="3084" spans="1:13" ht="16" x14ac:dyDescent="0.2">
      <c r="A3084" s="18" t="str">
        <f>IFERROR(INDEX(Sheet1!F:F,MATCH(ROWS($1:3083),$L:$L,0)),"")</f>
        <v/>
      </c>
      <c r="B3084" s="15" t="str">
        <f>IFERROR(INDEX(Sheet1!L:L,MATCH(ROWS($1:3083),$L:$L,0)),"")</f>
        <v/>
      </c>
      <c r="D3084" s="18" t="str">
        <f>IFERROR(INDEX(Sheet1!F:F,MATCH(ROWS($1:3083),$M:$M,0)),"")</f>
        <v/>
      </c>
      <c r="E3084" t="str">
        <f>IFERROR(INDEX(Sheet1!L:L,MATCH(ROWS($1:3083),$M:$M,0)),"")</f>
        <v/>
      </c>
      <c r="L3084" t="str">
        <f>IF(ISNA(MATCH(Sheet1!F3084,{"successful"},0)),"-",MAX(Sheet6!L$1:L3083)+1)</f>
        <v>-</v>
      </c>
      <c r="M3084">
        <f>IF(ISNA(MATCH(Sheet1!F3084,{"failed","canceled"},0)),"-",MAX(Sheet6!M$1:M3083)+1)</f>
        <v>1481</v>
      </c>
    </row>
    <row r="3085" spans="1:13" ht="16" x14ac:dyDescent="0.2">
      <c r="A3085" s="18" t="str">
        <f>IFERROR(INDEX(Sheet1!F:F,MATCH(ROWS($1:3084),$L:$L,0)),"")</f>
        <v/>
      </c>
      <c r="B3085" s="15" t="str">
        <f>IFERROR(INDEX(Sheet1!L:L,MATCH(ROWS($1:3084),$L:$L,0)),"")</f>
        <v/>
      </c>
      <c r="D3085" s="18" t="str">
        <f>IFERROR(INDEX(Sheet1!F:F,MATCH(ROWS($1:3084),$M:$M,0)),"")</f>
        <v/>
      </c>
      <c r="E3085" t="str">
        <f>IFERROR(INDEX(Sheet1!L:L,MATCH(ROWS($1:3084),$M:$M,0)),"")</f>
        <v/>
      </c>
      <c r="L3085" t="str">
        <f>IF(ISNA(MATCH(Sheet1!F3085,{"successful"},0)),"-",MAX(Sheet6!L$1:L3084)+1)</f>
        <v>-</v>
      </c>
      <c r="M3085">
        <f>IF(ISNA(MATCH(Sheet1!F3085,{"failed","canceled"},0)),"-",MAX(Sheet6!M$1:M3084)+1)</f>
        <v>1482</v>
      </c>
    </row>
    <row r="3086" spans="1:13" ht="16" x14ac:dyDescent="0.2">
      <c r="A3086" s="18" t="str">
        <f>IFERROR(INDEX(Sheet1!F:F,MATCH(ROWS($1:3085),$L:$L,0)),"")</f>
        <v/>
      </c>
      <c r="B3086" s="15" t="str">
        <f>IFERROR(INDEX(Sheet1!L:L,MATCH(ROWS($1:3085),$L:$L,0)),"")</f>
        <v/>
      </c>
      <c r="D3086" s="18" t="str">
        <f>IFERROR(INDEX(Sheet1!F:F,MATCH(ROWS($1:3085),$M:$M,0)),"")</f>
        <v/>
      </c>
      <c r="E3086" t="str">
        <f>IFERROR(INDEX(Sheet1!L:L,MATCH(ROWS($1:3085),$M:$M,0)),"")</f>
        <v/>
      </c>
      <c r="L3086" t="str">
        <f>IF(ISNA(MATCH(Sheet1!F3086,{"successful"},0)),"-",MAX(Sheet6!L$1:L3085)+1)</f>
        <v>-</v>
      </c>
      <c r="M3086">
        <f>IF(ISNA(MATCH(Sheet1!F3086,{"failed","canceled"},0)),"-",MAX(Sheet6!M$1:M3085)+1)</f>
        <v>1483</v>
      </c>
    </row>
    <row r="3087" spans="1:13" ht="16" x14ac:dyDescent="0.2">
      <c r="A3087" s="18" t="str">
        <f>IFERROR(INDEX(Sheet1!F:F,MATCH(ROWS($1:3086),$L:$L,0)),"")</f>
        <v/>
      </c>
      <c r="B3087" s="15" t="str">
        <f>IFERROR(INDEX(Sheet1!L:L,MATCH(ROWS($1:3086),$L:$L,0)),"")</f>
        <v/>
      </c>
      <c r="D3087" s="18" t="str">
        <f>IFERROR(INDEX(Sheet1!F:F,MATCH(ROWS($1:3086),$M:$M,0)),"")</f>
        <v/>
      </c>
      <c r="E3087" t="str">
        <f>IFERROR(INDEX(Sheet1!L:L,MATCH(ROWS($1:3086),$M:$M,0)),"")</f>
        <v/>
      </c>
      <c r="L3087" t="str">
        <f>IF(ISNA(MATCH(Sheet1!F3087,{"successful"},0)),"-",MAX(Sheet6!L$1:L3086)+1)</f>
        <v>-</v>
      </c>
      <c r="M3087">
        <f>IF(ISNA(MATCH(Sheet1!F3087,{"failed","canceled"},0)),"-",MAX(Sheet6!M$1:M3086)+1)</f>
        <v>1484</v>
      </c>
    </row>
    <row r="3088" spans="1:13" ht="16" x14ac:dyDescent="0.2">
      <c r="A3088" s="18" t="str">
        <f>IFERROR(INDEX(Sheet1!F:F,MATCH(ROWS($1:3087),$L:$L,0)),"")</f>
        <v/>
      </c>
      <c r="B3088" s="15" t="str">
        <f>IFERROR(INDEX(Sheet1!L:L,MATCH(ROWS($1:3087),$L:$L,0)),"")</f>
        <v/>
      </c>
      <c r="D3088" s="18" t="str">
        <f>IFERROR(INDEX(Sheet1!F:F,MATCH(ROWS($1:3087),$M:$M,0)),"")</f>
        <v/>
      </c>
      <c r="E3088" t="str">
        <f>IFERROR(INDEX(Sheet1!L:L,MATCH(ROWS($1:3087),$M:$M,0)),"")</f>
        <v/>
      </c>
      <c r="L3088" t="str">
        <f>IF(ISNA(MATCH(Sheet1!F3088,{"successful"},0)),"-",MAX(Sheet6!L$1:L3087)+1)</f>
        <v>-</v>
      </c>
      <c r="M3088">
        <f>IF(ISNA(MATCH(Sheet1!F3088,{"failed","canceled"},0)),"-",MAX(Sheet6!M$1:M3087)+1)</f>
        <v>1485</v>
      </c>
    </row>
    <row r="3089" spans="1:13" ht="16" x14ac:dyDescent="0.2">
      <c r="A3089" s="18" t="str">
        <f>IFERROR(INDEX(Sheet1!F:F,MATCH(ROWS($1:3088),$L:$L,0)),"")</f>
        <v/>
      </c>
      <c r="B3089" s="15" t="str">
        <f>IFERROR(INDEX(Sheet1!L:L,MATCH(ROWS($1:3088),$L:$L,0)),"")</f>
        <v/>
      </c>
      <c r="D3089" s="18" t="str">
        <f>IFERROR(INDEX(Sheet1!F:F,MATCH(ROWS($1:3088),$M:$M,0)),"")</f>
        <v/>
      </c>
      <c r="E3089" t="str">
        <f>IFERROR(INDEX(Sheet1!L:L,MATCH(ROWS($1:3088),$M:$M,0)),"")</f>
        <v/>
      </c>
      <c r="L3089" t="str">
        <f>IF(ISNA(MATCH(Sheet1!F3089,{"successful"},0)),"-",MAX(Sheet6!L$1:L3088)+1)</f>
        <v>-</v>
      </c>
      <c r="M3089">
        <f>IF(ISNA(MATCH(Sheet1!F3089,{"failed","canceled"},0)),"-",MAX(Sheet6!M$1:M3088)+1)</f>
        <v>1486</v>
      </c>
    </row>
    <row r="3090" spans="1:13" ht="16" x14ac:dyDescent="0.2">
      <c r="A3090" s="18" t="str">
        <f>IFERROR(INDEX(Sheet1!F:F,MATCH(ROWS($1:3089),$L:$L,0)),"")</f>
        <v/>
      </c>
      <c r="B3090" s="15" t="str">
        <f>IFERROR(INDEX(Sheet1!L:L,MATCH(ROWS($1:3089),$L:$L,0)),"")</f>
        <v/>
      </c>
      <c r="D3090" s="18" t="str">
        <f>IFERROR(INDEX(Sheet1!F:F,MATCH(ROWS($1:3089),$M:$M,0)),"")</f>
        <v/>
      </c>
      <c r="E3090" t="str">
        <f>IFERROR(INDEX(Sheet1!L:L,MATCH(ROWS($1:3089),$M:$M,0)),"")</f>
        <v/>
      </c>
      <c r="L3090" t="str">
        <f>IF(ISNA(MATCH(Sheet1!F3090,{"successful"},0)),"-",MAX(Sheet6!L$1:L3089)+1)</f>
        <v>-</v>
      </c>
      <c r="M3090">
        <f>IF(ISNA(MATCH(Sheet1!F3090,{"failed","canceled"},0)),"-",MAX(Sheet6!M$1:M3089)+1)</f>
        <v>1487</v>
      </c>
    </row>
    <row r="3091" spans="1:13" ht="16" x14ac:dyDescent="0.2">
      <c r="A3091" s="18" t="str">
        <f>IFERROR(INDEX(Sheet1!F:F,MATCH(ROWS($1:3090),$L:$L,0)),"")</f>
        <v/>
      </c>
      <c r="B3091" s="15" t="str">
        <f>IFERROR(INDEX(Sheet1!L:L,MATCH(ROWS($1:3090),$L:$L,0)),"")</f>
        <v/>
      </c>
      <c r="D3091" s="18" t="str">
        <f>IFERROR(INDEX(Sheet1!F:F,MATCH(ROWS($1:3090),$M:$M,0)),"")</f>
        <v/>
      </c>
      <c r="E3091" t="str">
        <f>IFERROR(INDEX(Sheet1!L:L,MATCH(ROWS($1:3090),$M:$M,0)),"")</f>
        <v/>
      </c>
      <c r="L3091" t="str">
        <f>IF(ISNA(MATCH(Sheet1!F3091,{"successful"},0)),"-",MAX(Sheet6!L$1:L3090)+1)</f>
        <v>-</v>
      </c>
      <c r="M3091">
        <f>IF(ISNA(MATCH(Sheet1!F3091,{"failed","canceled"},0)),"-",MAX(Sheet6!M$1:M3090)+1)</f>
        <v>1488</v>
      </c>
    </row>
    <row r="3092" spans="1:13" ht="16" x14ac:dyDescent="0.2">
      <c r="A3092" s="18" t="str">
        <f>IFERROR(INDEX(Sheet1!F:F,MATCH(ROWS($1:3091),$L:$L,0)),"")</f>
        <v/>
      </c>
      <c r="B3092" s="15" t="str">
        <f>IFERROR(INDEX(Sheet1!L:L,MATCH(ROWS($1:3091),$L:$L,0)),"")</f>
        <v/>
      </c>
      <c r="D3092" s="18" t="str">
        <f>IFERROR(INDEX(Sheet1!F:F,MATCH(ROWS($1:3091),$M:$M,0)),"")</f>
        <v/>
      </c>
      <c r="E3092" t="str">
        <f>IFERROR(INDEX(Sheet1!L:L,MATCH(ROWS($1:3091),$M:$M,0)),"")</f>
        <v/>
      </c>
      <c r="L3092" t="str">
        <f>IF(ISNA(MATCH(Sheet1!F3092,{"successful"},0)),"-",MAX(Sheet6!L$1:L3091)+1)</f>
        <v>-</v>
      </c>
      <c r="M3092">
        <f>IF(ISNA(MATCH(Sheet1!F3092,{"failed","canceled"},0)),"-",MAX(Sheet6!M$1:M3091)+1)</f>
        <v>1489</v>
      </c>
    </row>
    <row r="3093" spans="1:13" ht="16" x14ac:dyDescent="0.2">
      <c r="A3093" s="18" t="str">
        <f>IFERROR(INDEX(Sheet1!F:F,MATCH(ROWS($1:3092),$L:$L,0)),"")</f>
        <v/>
      </c>
      <c r="B3093" s="15" t="str">
        <f>IFERROR(INDEX(Sheet1!L:L,MATCH(ROWS($1:3092),$L:$L,0)),"")</f>
        <v/>
      </c>
      <c r="D3093" s="18" t="str">
        <f>IFERROR(INDEX(Sheet1!F:F,MATCH(ROWS($1:3092),$M:$M,0)),"")</f>
        <v/>
      </c>
      <c r="E3093" t="str">
        <f>IFERROR(INDEX(Sheet1!L:L,MATCH(ROWS($1:3092),$M:$M,0)),"")</f>
        <v/>
      </c>
      <c r="L3093" t="str">
        <f>IF(ISNA(MATCH(Sheet1!F3093,{"successful"},0)),"-",MAX(Sheet6!L$1:L3092)+1)</f>
        <v>-</v>
      </c>
      <c r="M3093">
        <f>IF(ISNA(MATCH(Sheet1!F3093,{"failed","canceled"},0)),"-",MAX(Sheet6!M$1:M3092)+1)</f>
        <v>1490</v>
      </c>
    </row>
    <row r="3094" spans="1:13" ht="16" x14ac:dyDescent="0.2">
      <c r="A3094" s="18" t="str">
        <f>IFERROR(INDEX(Sheet1!F:F,MATCH(ROWS($1:3093),$L:$L,0)),"")</f>
        <v/>
      </c>
      <c r="B3094" s="15" t="str">
        <f>IFERROR(INDEX(Sheet1!L:L,MATCH(ROWS($1:3093),$L:$L,0)),"")</f>
        <v/>
      </c>
      <c r="D3094" s="18" t="str">
        <f>IFERROR(INDEX(Sheet1!F:F,MATCH(ROWS($1:3093),$M:$M,0)),"")</f>
        <v/>
      </c>
      <c r="E3094" t="str">
        <f>IFERROR(INDEX(Sheet1!L:L,MATCH(ROWS($1:3093),$M:$M,0)),"")</f>
        <v/>
      </c>
      <c r="L3094" t="str">
        <f>IF(ISNA(MATCH(Sheet1!F3094,{"successful"},0)),"-",MAX(Sheet6!L$1:L3093)+1)</f>
        <v>-</v>
      </c>
      <c r="M3094">
        <f>IF(ISNA(MATCH(Sheet1!F3094,{"failed","canceled"},0)),"-",MAX(Sheet6!M$1:M3093)+1)</f>
        <v>1491</v>
      </c>
    </row>
    <row r="3095" spans="1:13" ht="16" x14ac:dyDescent="0.2">
      <c r="A3095" s="18" t="str">
        <f>IFERROR(INDEX(Sheet1!F:F,MATCH(ROWS($1:3094),$L:$L,0)),"")</f>
        <v/>
      </c>
      <c r="B3095" s="15" t="str">
        <f>IFERROR(INDEX(Sheet1!L:L,MATCH(ROWS($1:3094),$L:$L,0)),"")</f>
        <v/>
      </c>
      <c r="D3095" s="18" t="str">
        <f>IFERROR(INDEX(Sheet1!F:F,MATCH(ROWS($1:3094),$M:$M,0)),"")</f>
        <v/>
      </c>
      <c r="E3095" t="str">
        <f>IFERROR(INDEX(Sheet1!L:L,MATCH(ROWS($1:3094),$M:$M,0)),"")</f>
        <v/>
      </c>
      <c r="L3095" t="str">
        <f>IF(ISNA(MATCH(Sheet1!F3095,{"successful"},0)),"-",MAX(Sheet6!L$1:L3094)+1)</f>
        <v>-</v>
      </c>
      <c r="M3095">
        <f>IF(ISNA(MATCH(Sheet1!F3095,{"failed","canceled"},0)),"-",MAX(Sheet6!M$1:M3094)+1)</f>
        <v>1492</v>
      </c>
    </row>
    <row r="3096" spans="1:13" ht="16" x14ac:dyDescent="0.2">
      <c r="A3096" s="18" t="str">
        <f>IFERROR(INDEX(Sheet1!F:F,MATCH(ROWS($1:3095),$L:$L,0)),"")</f>
        <v/>
      </c>
      <c r="B3096" s="15" t="str">
        <f>IFERROR(INDEX(Sheet1!L:L,MATCH(ROWS($1:3095),$L:$L,0)),"")</f>
        <v/>
      </c>
      <c r="D3096" s="18" t="str">
        <f>IFERROR(INDEX(Sheet1!F:F,MATCH(ROWS($1:3095),$M:$M,0)),"")</f>
        <v/>
      </c>
      <c r="E3096" t="str">
        <f>IFERROR(INDEX(Sheet1!L:L,MATCH(ROWS($1:3095),$M:$M,0)),"")</f>
        <v/>
      </c>
      <c r="L3096" t="str">
        <f>IF(ISNA(MATCH(Sheet1!F3096,{"successful"},0)),"-",MAX(Sheet6!L$1:L3095)+1)</f>
        <v>-</v>
      </c>
      <c r="M3096">
        <f>IF(ISNA(MATCH(Sheet1!F3096,{"failed","canceled"},0)),"-",MAX(Sheet6!M$1:M3095)+1)</f>
        <v>1493</v>
      </c>
    </row>
    <row r="3097" spans="1:13" ht="16" x14ac:dyDescent="0.2">
      <c r="A3097" s="18" t="str">
        <f>IFERROR(INDEX(Sheet1!F:F,MATCH(ROWS($1:3096),$L:$L,0)),"")</f>
        <v/>
      </c>
      <c r="B3097" s="15" t="str">
        <f>IFERROR(INDEX(Sheet1!L:L,MATCH(ROWS($1:3096),$L:$L,0)),"")</f>
        <v/>
      </c>
      <c r="D3097" s="18" t="str">
        <f>IFERROR(INDEX(Sheet1!F:F,MATCH(ROWS($1:3096),$M:$M,0)),"")</f>
        <v/>
      </c>
      <c r="E3097" t="str">
        <f>IFERROR(INDEX(Sheet1!L:L,MATCH(ROWS($1:3096),$M:$M,0)),"")</f>
        <v/>
      </c>
      <c r="L3097" t="str">
        <f>IF(ISNA(MATCH(Sheet1!F3097,{"successful"},0)),"-",MAX(Sheet6!L$1:L3096)+1)</f>
        <v>-</v>
      </c>
      <c r="M3097">
        <f>IF(ISNA(MATCH(Sheet1!F3097,{"failed","canceled"},0)),"-",MAX(Sheet6!M$1:M3096)+1)</f>
        <v>1494</v>
      </c>
    </row>
    <row r="3098" spans="1:13" ht="16" x14ac:dyDescent="0.2">
      <c r="A3098" s="18" t="str">
        <f>IFERROR(INDEX(Sheet1!F:F,MATCH(ROWS($1:3097),$L:$L,0)),"")</f>
        <v/>
      </c>
      <c r="B3098" s="15" t="str">
        <f>IFERROR(INDEX(Sheet1!L:L,MATCH(ROWS($1:3097),$L:$L,0)),"")</f>
        <v/>
      </c>
      <c r="D3098" s="18" t="str">
        <f>IFERROR(INDEX(Sheet1!F:F,MATCH(ROWS($1:3097),$M:$M,0)),"")</f>
        <v/>
      </c>
      <c r="E3098" t="str">
        <f>IFERROR(INDEX(Sheet1!L:L,MATCH(ROWS($1:3097),$M:$M,0)),"")</f>
        <v/>
      </c>
      <c r="L3098" t="str">
        <f>IF(ISNA(MATCH(Sheet1!F3098,{"successful"},0)),"-",MAX(Sheet6!L$1:L3097)+1)</f>
        <v>-</v>
      </c>
      <c r="M3098">
        <f>IF(ISNA(MATCH(Sheet1!F3098,{"failed","canceled"},0)),"-",MAX(Sheet6!M$1:M3097)+1)</f>
        <v>1495</v>
      </c>
    </row>
    <row r="3099" spans="1:13" ht="16" x14ac:dyDescent="0.2">
      <c r="A3099" s="18" t="str">
        <f>IFERROR(INDEX(Sheet1!F:F,MATCH(ROWS($1:3098),$L:$L,0)),"")</f>
        <v/>
      </c>
      <c r="B3099" s="15" t="str">
        <f>IFERROR(INDEX(Sheet1!L:L,MATCH(ROWS($1:3098),$L:$L,0)),"")</f>
        <v/>
      </c>
      <c r="D3099" s="18" t="str">
        <f>IFERROR(INDEX(Sheet1!F:F,MATCH(ROWS($1:3098),$M:$M,0)),"")</f>
        <v/>
      </c>
      <c r="E3099" t="str">
        <f>IFERROR(INDEX(Sheet1!L:L,MATCH(ROWS($1:3098),$M:$M,0)),"")</f>
        <v/>
      </c>
      <c r="L3099" t="str">
        <f>IF(ISNA(MATCH(Sheet1!F3099,{"successful"},0)),"-",MAX(Sheet6!L$1:L3098)+1)</f>
        <v>-</v>
      </c>
      <c r="M3099">
        <f>IF(ISNA(MATCH(Sheet1!F3099,{"failed","canceled"},0)),"-",MAX(Sheet6!M$1:M3098)+1)</f>
        <v>1496</v>
      </c>
    </row>
    <row r="3100" spans="1:13" ht="16" x14ac:dyDescent="0.2">
      <c r="A3100" s="18" t="str">
        <f>IFERROR(INDEX(Sheet1!F:F,MATCH(ROWS($1:3099),$L:$L,0)),"")</f>
        <v/>
      </c>
      <c r="B3100" s="15" t="str">
        <f>IFERROR(INDEX(Sheet1!L:L,MATCH(ROWS($1:3099),$L:$L,0)),"")</f>
        <v/>
      </c>
      <c r="D3100" s="18" t="str">
        <f>IFERROR(INDEX(Sheet1!F:F,MATCH(ROWS($1:3099),$M:$M,0)),"")</f>
        <v/>
      </c>
      <c r="E3100" t="str">
        <f>IFERROR(INDEX(Sheet1!L:L,MATCH(ROWS($1:3099),$M:$M,0)),"")</f>
        <v/>
      </c>
      <c r="L3100" t="str">
        <f>IF(ISNA(MATCH(Sheet1!F3100,{"successful"},0)),"-",MAX(Sheet6!L$1:L3099)+1)</f>
        <v>-</v>
      </c>
      <c r="M3100">
        <f>IF(ISNA(MATCH(Sheet1!F3100,{"failed","canceled"},0)),"-",MAX(Sheet6!M$1:M3099)+1)</f>
        <v>1497</v>
      </c>
    </row>
    <row r="3101" spans="1:13" ht="16" x14ac:dyDescent="0.2">
      <c r="A3101" s="18" t="str">
        <f>IFERROR(INDEX(Sheet1!F:F,MATCH(ROWS($1:3100),$L:$L,0)),"")</f>
        <v/>
      </c>
      <c r="B3101" s="15" t="str">
        <f>IFERROR(INDEX(Sheet1!L:L,MATCH(ROWS($1:3100),$L:$L,0)),"")</f>
        <v/>
      </c>
      <c r="D3101" s="18" t="str">
        <f>IFERROR(INDEX(Sheet1!F:F,MATCH(ROWS($1:3100),$M:$M,0)),"")</f>
        <v/>
      </c>
      <c r="E3101" t="str">
        <f>IFERROR(INDEX(Sheet1!L:L,MATCH(ROWS($1:3100),$M:$M,0)),"")</f>
        <v/>
      </c>
      <c r="L3101" t="str">
        <f>IF(ISNA(MATCH(Sheet1!F3101,{"successful"},0)),"-",MAX(Sheet6!L$1:L3100)+1)</f>
        <v>-</v>
      </c>
      <c r="M3101">
        <f>IF(ISNA(MATCH(Sheet1!F3101,{"failed","canceled"},0)),"-",MAX(Sheet6!M$1:M3100)+1)</f>
        <v>1498</v>
      </c>
    </row>
    <row r="3102" spans="1:13" ht="16" x14ac:dyDescent="0.2">
      <c r="A3102" s="18" t="str">
        <f>IFERROR(INDEX(Sheet1!F:F,MATCH(ROWS($1:3101),$L:$L,0)),"")</f>
        <v/>
      </c>
      <c r="B3102" s="15" t="str">
        <f>IFERROR(INDEX(Sheet1!L:L,MATCH(ROWS($1:3101),$L:$L,0)),"")</f>
        <v/>
      </c>
      <c r="D3102" s="18" t="str">
        <f>IFERROR(INDEX(Sheet1!F:F,MATCH(ROWS($1:3101),$M:$M,0)),"")</f>
        <v/>
      </c>
      <c r="E3102" t="str">
        <f>IFERROR(INDEX(Sheet1!L:L,MATCH(ROWS($1:3101),$M:$M,0)),"")</f>
        <v/>
      </c>
      <c r="L3102" t="str">
        <f>IF(ISNA(MATCH(Sheet1!F3102,{"successful"},0)),"-",MAX(Sheet6!L$1:L3101)+1)</f>
        <v>-</v>
      </c>
      <c r="M3102">
        <f>IF(ISNA(MATCH(Sheet1!F3102,{"failed","canceled"},0)),"-",MAX(Sheet6!M$1:M3101)+1)</f>
        <v>1499</v>
      </c>
    </row>
    <row r="3103" spans="1:13" ht="16" x14ac:dyDescent="0.2">
      <c r="A3103" s="18" t="str">
        <f>IFERROR(INDEX(Sheet1!F:F,MATCH(ROWS($1:3102),$L:$L,0)),"")</f>
        <v/>
      </c>
      <c r="B3103" s="15" t="str">
        <f>IFERROR(INDEX(Sheet1!L:L,MATCH(ROWS($1:3102),$L:$L,0)),"")</f>
        <v/>
      </c>
      <c r="D3103" s="18" t="str">
        <f>IFERROR(INDEX(Sheet1!F:F,MATCH(ROWS($1:3102),$M:$M,0)),"")</f>
        <v/>
      </c>
      <c r="E3103" t="str">
        <f>IFERROR(INDEX(Sheet1!L:L,MATCH(ROWS($1:3102),$M:$M,0)),"")</f>
        <v/>
      </c>
      <c r="L3103" t="str">
        <f>IF(ISNA(MATCH(Sheet1!F3103,{"successful"},0)),"-",MAX(Sheet6!L$1:L3102)+1)</f>
        <v>-</v>
      </c>
      <c r="M3103">
        <f>IF(ISNA(MATCH(Sheet1!F3103,{"failed","canceled"},0)),"-",MAX(Sheet6!M$1:M3102)+1)</f>
        <v>1500</v>
      </c>
    </row>
    <row r="3104" spans="1:13" ht="16" x14ac:dyDescent="0.2">
      <c r="A3104" s="18" t="str">
        <f>IFERROR(INDEX(Sheet1!F:F,MATCH(ROWS($1:3103),$L:$L,0)),"")</f>
        <v/>
      </c>
      <c r="B3104" s="15" t="str">
        <f>IFERROR(INDEX(Sheet1!L:L,MATCH(ROWS($1:3103),$L:$L,0)),"")</f>
        <v/>
      </c>
      <c r="D3104" s="18" t="str">
        <f>IFERROR(INDEX(Sheet1!F:F,MATCH(ROWS($1:3103),$M:$M,0)),"")</f>
        <v/>
      </c>
      <c r="E3104" t="str">
        <f>IFERROR(INDEX(Sheet1!L:L,MATCH(ROWS($1:3103),$M:$M,0)),"")</f>
        <v/>
      </c>
      <c r="L3104" t="str">
        <f>IF(ISNA(MATCH(Sheet1!F3104,{"successful"},0)),"-",MAX(Sheet6!L$1:L3103)+1)</f>
        <v>-</v>
      </c>
      <c r="M3104">
        <f>IF(ISNA(MATCH(Sheet1!F3104,{"failed","canceled"},0)),"-",MAX(Sheet6!M$1:M3103)+1)</f>
        <v>1501</v>
      </c>
    </row>
    <row r="3105" spans="1:13" ht="16" x14ac:dyDescent="0.2">
      <c r="A3105" s="18" t="str">
        <f>IFERROR(INDEX(Sheet1!F:F,MATCH(ROWS($1:3104),$L:$L,0)),"")</f>
        <v/>
      </c>
      <c r="B3105" s="15" t="str">
        <f>IFERROR(INDEX(Sheet1!L:L,MATCH(ROWS($1:3104),$L:$L,0)),"")</f>
        <v/>
      </c>
      <c r="D3105" s="18" t="str">
        <f>IFERROR(INDEX(Sheet1!F:F,MATCH(ROWS($1:3104),$M:$M,0)),"")</f>
        <v/>
      </c>
      <c r="E3105" t="str">
        <f>IFERROR(INDEX(Sheet1!L:L,MATCH(ROWS($1:3104),$M:$M,0)),"")</f>
        <v/>
      </c>
      <c r="L3105" t="str">
        <f>IF(ISNA(MATCH(Sheet1!F3105,{"successful"},0)),"-",MAX(Sheet6!L$1:L3104)+1)</f>
        <v>-</v>
      </c>
      <c r="M3105">
        <f>IF(ISNA(MATCH(Sheet1!F3105,{"failed","canceled"},0)),"-",MAX(Sheet6!M$1:M3104)+1)</f>
        <v>1502</v>
      </c>
    </row>
    <row r="3106" spans="1:13" ht="16" x14ac:dyDescent="0.2">
      <c r="A3106" s="18" t="str">
        <f>IFERROR(INDEX(Sheet1!F:F,MATCH(ROWS($1:3105),$L:$L,0)),"")</f>
        <v/>
      </c>
      <c r="B3106" s="15" t="str">
        <f>IFERROR(INDEX(Sheet1!L:L,MATCH(ROWS($1:3105),$L:$L,0)),"")</f>
        <v/>
      </c>
      <c r="D3106" s="18" t="str">
        <f>IFERROR(INDEX(Sheet1!F:F,MATCH(ROWS($1:3105),$M:$M,0)),"")</f>
        <v/>
      </c>
      <c r="E3106" t="str">
        <f>IFERROR(INDEX(Sheet1!L:L,MATCH(ROWS($1:3105),$M:$M,0)),"")</f>
        <v/>
      </c>
      <c r="L3106" t="str">
        <f>IF(ISNA(MATCH(Sheet1!F3106,{"successful"},0)),"-",MAX(Sheet6!L$1:L3105)+1)</f>
        <v>-</v>
      </c>
      <c r="M3106">
        <f>IF(ISNA(MATCH(Sheet1!F3106,{"failed","canceled"},0)),"-",MAX(Sheet6!M$1:M3105)+1)</f>
        <v>1503</v>
      </c>
    </row>
    <row r="3107" spans="1:13" ht="16" x14ac:dyDescent="0.2">
      <c r="A3107" s="18" t="str">
        <f>IFERROR(INDEX(Sheet1!F:F,MATCH(ROWS($1:3106),$L:$L,0)),"")</f>
        <v/>
      </c>
      <c r="B3107" s="15" t="str">
        <f>IFERROR(INDEX(Sheet1!L:L,MATCH(ROWS($1:3106),$L:$L,0)),"")</f>
        <v/>
      </c>
      <c r="D3107" s="18" t="str">
        <f>IFERROR(INDEX(Sheet1!F:F,MATCH(ROWS($1:3106),$M:$M,0)),"")</f>
        <v/>
      </c>
      <c r="E3107" t="str">
        <f>IFERROR(INDEX(Sheet1!L:L,MATCH(ROWS($1:3106),$M:$M,0)),"")</f>
        <v/>
      </c>
      <c r="L3107" t="str">
        <f>IF(ISNA(MATCH(Sheet1!F3107,{"successful"},0)),"-",MAX(Sheet6!L$1:L3106)+1)</f>
        <v>-</v>
      </c>
      <c r="M3107">
        <f>IF(ISNA(MATCH(Sheet1!F3107,{"failed","canceled"},0)),"-",MAX(Sheet6!M$1:M3106)+1)</f>
        <v>1504</v>
      </c>
    </row>
    <row r="3108" spans="1:13" ht="16" x14ac:dyDescent="0.2">
      <c r="A3108" s="18" t="str">
        <f>IFERROR(INDEX(Sheet1!F:F,MATCH(ROWS($1:3107),$L:$L,0)),"")</f>
        <v/>
      </c>
      <c r="B3108" s="15" t="str">
        <f>IFERROR(INDEX(Sheet1!L:L,MATCH(ROWS($1:3107),$L:$L,0)),"")</f>
        <v/>
      </c>
      <c r="D3108" s="18" t="str">
        <f>IFERROR(INDEX(Sheet1!F:F,MATCH(ROWS($1:3107),$M:$M,0)),"")</f>
        <v/>
      </c>
      <c r="E3108" t="str">
        <f>IFERROR(INDEX(Sheet1!L:L,MATCH(ROWS($1:3107),$M:$M,0)),"")</f>
        <v/>
      </c>
      <c r="L3108" t="str">
        <f>IF(ISNA(MATCH(Sheet1!F3108,{"successful"},0)),"-",MAX(Sheet6!L$1:L3107)+1)</f>
        <v>-</v>
      </c>
      <c r="M3108">
        <f>IF(ISNA(MATCH(Sheet1!F3108,{"failed","canceled"},0)),"-",MAX(Sheet6!M$1:M3107)+1)</f>
        <v>1505</v>
      </c>
    </row>
    <row r="3109" spans="1:13" ht="16" x14ac:dyDescent="0.2">
      <c r="A3109" s="18" t="str">
        <f>IFERROR(INDEX(Sheet1!F:F,MATCH(ROWS($1:3108),$L:$L,0)),"")</f>
        <v/>
      </c>
      <c r="B3109" s="15" t="str">
        <f>IFERROR(INDEX(Sheet1!L:L,MATCH(ROWS($1:3108),$L:$L,0)),"")</f>
        <v/>
      </c>
      <c r="D3109" s="18" t="str">
        <f>IFERROR(INDEX(Sheet1!F:F,MATCH(ROWS($1:3108),$M:$M,0)),"")</f>
        <v/>
      </c>
      <c r="E3109" t="str">
        <f>IFERROR(INDEX(Sheet1!L:L,MATCH(ROWS($1:3108),$M:$M,0)),"")</f>
        <v/>
      </c>
      <c r="L3109" t="str">
        <f>IF(ISNA(MATCH(Sheet1!F3109,{"successful"},0)),"-",MAX(Sheet6!L$1:L3108)+1)</f>
        <v>-</v>
      </c>
      <c r="M3109">
        <f>IF(ISNA(MATCH(Sheet1!F3109,{"failed","canceled"},0)),"-",MAX(Sheet6!M$1:M3108)+1)</f>
        <v>1506</v>
      </c>
    </row>
    <row r="3110" spans="1:13" ht="16" x14ac:dyDescent="0.2">
      <c r="A3110" s="18" t="str">
        <f>IFERROR(INDEX(Sheet1!F:F,MATCH(ROWS($1:3109),$L:$L,0)),"")</f>
        <v/>
      </c>
      <c r="B3110" s="15" t="str">
        <f>IFERROR(INDEX(Sheet1!L:L,MATCH(ROWS($1:3109),$L:$L,0)),"")</f>
        <v/>
      </c>
      <c r="D3110" s="18" t="str">
        <f>IFERROR(INDEX(Sheet1!F:F,MATCH(ROWS($1:3109),$M:$M,0)),"")</f>
        <v/>
      </c>
      <c r="E3110" t="str">
        <f>IFERROR(INDEX(Sheet1!L:L,MATCH(ROWS($1:3109),$M:$M,0)),"")</f>
        <v/>
      </c>
      <c r="L3110" t="str">
        <f>IF(ISNA(MATCH(Sheet1!F3110,{"successful"},0)),"-",MAX(Sheet6!L$1:L3109)+1)</f>
        <v>-</v>
      </c>
      <c r="M3110">
        <f>IF(ISNA(MATCH(Sheet1!F3110,{"failed","canceled"},0)),"-",MAX(Sheet6!M$1:M3109)+1)</f>
        <v>1507</v>
      </c>
    </row>
    <row r="3111" spans="1:13" ht="16" x14ac:dyDescent="0.2">
      <c r="A3111" s="18" t="str">
        <f>IFERROR(INDEX(Sheet1!F:F,MATCH(ROWS($1:3110),$L:$L,0)),"")</f>
        <v/>
      </c>
      <c r="B3111" s="15" t="str">
        <f>IFERROR(INDEX(Sheet1!L:L,MATCH(ROWS($1:3110),$L:$L,0)),"")</f>
        <v/>
      </c>
      <c r="D3111" s="18" t="str">
        <f>IFERROR(INDEX(Sheet1!F:F,MATCH(ROWS($1:3110),$M:$M,0)),"")</f>
        <v/>
      </c>
      <c r="E3111" t="str">
        <f>IFERROR(INDEX(Sheet1!L:L,MATCH(ROWS($1:3110),$M:$M,0)),"")</f>
        <v/>
      </c>
      <c r="L3111" t="str">
        <f>IF(ISNA(MATCH(Sheet1!F3111,{"successful"},0)),"-",MAX(Sheet6!L$1:L3110)+1)</f>
        <v>-</v>
      </c>
      <c r="M3111">
        <f>IF(ISNA(MATCH(Sheet1!F3111,{"failed","canceled"},0)),"-",MAX(Sheet6!M$1:M3110)+1)</f>
        <v>1508</v>
      </c>
    </row>
    <row r="3112" spans="1:13" ht="16" x14ac:dyDescent="0.2">
      <c r="A3112" s="18" t="str">
        <f>IFERROR(INDEX(Sheet1!F:F,MATCH(ROWS($1:3111),$L:$L,0)),"")</f>
        <v/>
      </c>
      <c r="B3112" s="15" t="str">
        <f>IFERROR(INDEX(Sheet1!L:L,MATCH(ROWS($1:3111),$L:$L,0)),"")</f>
        <v/>
      </c>
      <c r="D3112" s="18" t="str">
        <f>IFERROR(INDEX(Sheet1!F:F,MATCH(ROWS($1:3111),$M:$M,0)),"")</f>
        <v/>
      </c>
      <c r="E3112" t="str">
        <f>IFERROR(INDEX(Sheet1!L:L,MATCH(ROWS($1:3111),$M:$M,0)),"")</f>
        <v/>
      </c>
      <c r="L3112" t="str">
        <f>IF(ISNA(MATCH(Sheet1!F3112,{"successful"},0)),"-",MAX(Sheet6!L$1:L3111)+1)</f>
        <v>-</v>
      </c>
      <c r="M3112">
        <f>IF(ISNA(MATCH(Sheet1!F3112,{"failed","canceled"},0)),"-",MAX(Sheet6!M$1:M3111)+1)</f>
        <v>1509</v>
      </c>
    </row>
    <row r="3113" spans="1:13" ht="16" x14ac:dyDescent="0.2">
      <c r="A3113" s="18" t="str">
        <f>IFERROR(INDEX(Sheet1!F:F,MATCH(ROWS($1:3112),$L:$L,0)),"")</f>
        <v/>
      </c>
      <c r="B3113" s="15" t="str">
        <f>IFERROR(INDEX(Sheet1!L:L,MATCH(ROWS($1:3112),$L:$L,0)),"")</f>
        <v/>
      </c>
      <c r="D3113" s="18" t="str">
        <f>IFERROR(INDEX(Sheet1!F:F,MATCH(ROWS($1:3112),$M:$M,0)),"")</f>
        <v/>
      </c>
      <c r="E3113" t="str">
        <f>IFERROR(INDEX(Sheet1!L:L,MATCH(ROWS($1:3112),$M:$M,0)),"")</f>
        <v/>
      </c>
      <c r="L3113" t="str">
        <f>IF(ISNA(MATCH(Sheet1!F3113,{"successful"},0)),"-",MAX(Sheet6!L$1:L3112)+1)</f>
        <v>-</v>
      </c>
      <c r="M3113">
        <f>IF(ISNA(MATCH(Sheet1!F3113,{"failed","canceled"},0)),"-",MAX(Sheet6!M$1:M3112)+1)</f>
        <v>1510</v>
      </c>
    </row>
    <row r="3114" spans="1:13" ht="16" x14ac:dyDescent="0.2">
      <c r="A3114" s="18" t="str">
        <f>IFERROR(INDEX(Sheet1!F:F,MATCH(ROWS($1:3113),$L:$L,0)),"")</f>
        <v/>
      </c>
      <c r="B3114" s="15" t="str">
        <f>IFERROR(INDEX(Sheet1!L:L,MATCH(ROWS($1:3113),$L:$L,0)),"")</f>
        <v/>
      </c>
      <c r="D3114" s="18" t="str">
        <f>IFERROR(INDEX(Sheet1!F:F,MATCH(ROWS($1:3113),$M:$M,0)),"")</f>
        <v/>
      </c>
      <c r="E3114" t="str">
        <f>IFERROR(INDEX(Sheet1!L:L,MATCH(ROWS($1:3113),$M:$M,0)),"")</f>
        <v/>
      </c>
      <c r="L3114" t="str">
        <f>IF(ISNA(MATCH(Sheet1!F3114,{"successful"},0)),"-",MAX(Sheet6!L$1:L3113)+1)</f>
        <v>-</v>
      </c>
      <c r="M3114">
        <f>IF(ISNA(MATCH(Sheet1!F3114,{"failed","canceled"},0)),"-",MAX(Sheet6!M$1:M3113)+1)</f>
        <v>1511</v>
      </c>
    </row>
    <row r="3115" spans="1:13" ht="16" x14ac:dyDescent="0.2">
      <c r="A3115" s="18" t="str">
        <f>IFERROR(INDEX(Sheet1!F:F,MATCH(ROWS($1:3114),$L:$L,0)),"")</f>
        <v/>
      </c>
      <c r="B3115" s="15" t="str">
        <f>IFERROR(INDEX(Sheet1!L:L,MATCH(ROWS($1:3114),$L:$L,0)),"")</f>
        <v/>
      </c>
      <c r="D3115" s="18" t="str">
        <f>IFERROR(INDEX(Sheet1!F:F,MATCH(ROWS($1:3114),$M:$M,0)),"")</f>
        <v/>
      </c>
      <c r="E3115" t="str">
        <f>IFERROR(INDEX(Sheet1!L:L,MATCH(ROWS($1:3114),$M:$M,0)),"")</f>
        <v/>
      </c>
      <c r="L3115" t="str">
        <f>IF(ISNA(MATCH(Sheet1!F3115,{"successful"},0)),"-",MAX(Sheet6!L$1:L3114)+1)</f>
        <v>-</v>
      </c>
      <c r="M3115">
        <f>IF(ISNA(MATCH(Sheet1!F3115,{"failed","canceled"},0)),"-",MAX(Sheet6!M$1:M3114)+1)</f>
        <v>1512</v>
      </c>
    </row>
    <row r="3116" spans="1:13" ht="16" x14ac:dyDescent="0.2">
      <c r="A3116" s="18" t="str">
        <f>IFERROR(INDEX(Sheet1!F:F,MATCH(ROWS($1:3115),$L:$L,0)),"")</f>
        <v/>
      </c>
      <c r="B3116" s="15" t="str">
        <f>IFERROR(INDEX(Sheet1!L:L,MATCH(ROWS($1:3115),$L:$L,0)),"")</f>
        <v/>
      </c>
      <c r="D3116" s="18" t="str">
        <f>IFERROR(INDEX(Sheet1!F:F,MATCH(ROWS($1:3115),$M:$M,0)),"")</f>
        <v/>
      </c>
      <c r="E3116" t="str">
        <f>IFERROR(INDEX(Sheet1!L:L,MATCH(ROWS($1:3115),$M:$M,0)),"")</f>
        <v/>
      </c>
      <c r="L3116" t="str">
        <f>IF(ISNA(MATCH(Sheet1!F3116,{"successful"},0)),"-",MAX(Sheet6!L$1:L3115)+1)</f>
        <v>-</v>
      </c>
      <c r="M3116">
        <f>IF(ISNA(MATCH(Sheet1!F3116,{"failed","canceled"},0)),"-",MAX(Sheet6!M$1:M3115)+1)</f>
        <v>1513</v>
      </c>
    </row>
    <row r="3117" spans="1:13" ht="16" x14ac:dyDescent="0.2">
      <c r="A3117" s="18" t="str">
        <f>IFERROR(INDEX(Sheet1!F:F,MATCH(ROWS($1:3116),$L:$L,0)),"")</f>
        <v/>
      </c>
      <c r="B3117" s="15" t="str">
        <f>IFERROR(INDEX(Sheet1!L:L,MATCH(ROWS($1:3116),$L:$L,0)),"")</f>
        <v/>
      </c>
      <c r="D3117" s="18" t="str">
        <f>IFERROR(INDEX(Sheet1!F:F,MATCH(ROWS($1:3116),$M:$M,0)),"")</f>
        <v/>
      </c>
      <c r="E3117" t="str">
        <f>IFERROR(INDEX(Sheet1!L:L,MATCH(ROWS($1:3116),$M:$M,0)),"")</f>
        <v/>
      </c>
      <c r="L3117" t="str">
        <f>IF(ISNA(MATCH(Sheet1!F3117,{"successful"},0)),"-",MAX(Sheet6!L$1:L3116)+1)</f>
        <v>-</v>
      </c>
      <c r="M3117">
        <f>IF(ISNA(MATCH(Sheet1!F3117,{"failed","canceled"},0)),"-",MAX(Sheet6!M$1:M3116)+1)</f>
        <v>1514</v>
      </c>
    </row>
    <row r="3118" spans="1:13" ht="16" x14ac:dyDescent="0.2">
      <c r="A3118" s="18" t="str">
        <f>IFERROR(INDEX(Sheet1!F:F,MATCH(ROWS($1:3117),$L:$L,0)),"")</f>
        <v/>
      </c>
      <c r="B3118" s="15" t="str">
        <f>IFERROR(INDEX(Sheet1!L:L,MATCH(ROWS($1:3117),$L:$L,0)),"")</f>
        <v/>
      </c>
      <c r="D3118" s="18" t="str">
        <f>IFERROR(INDEX(Sheet1!F:F,MATCH(ROWS($1:3117),$M:$M,0)),"")</f>
        <v/>
      </c>
      <c r="E3118" t="str">
        <f>IFERROR(INDEX(Sheet1!L:L,MATCH(ROWS($1:3117),$M:$M,0)),"")</f>
        <v/>
      </c>
      <c r="L3118" t="str">
        <f>IF(ISNA(MATCH(Sheet1!F3118,{"successful"},0)),"-",MAX(Sheet6!L$1:L3117)+1)</f>
        <v>-</v>
      </c>
      <c r="M3118">
        <f>IF(ISNA(MATCH(Sheet1!F3118,{"failed","canceled"},0)),"-",MAX(Sheet6!M$1:M3117)+1)</f>
        <v>1515</v>
      </c>
    </row>
    <row r="3119" spans="1:13" ht="16" x14ac:dyDescent="0.2">
      <c r="A3119" s="18" t="str">
        <f>IFERROR(INDEX(Sheet1!F:F,MATCH(ROWS($1:3118),$L:$L,0)),"")</f>
        <v/>
      </c>
      <c r="B3119" s="15" t="str">
        <f>IFERROR(INDEX(Sheet1!L:L,MATCH(ROWS($1:3118),$L:$L,0)),"")</f>
        <v/>
      </c>
      <c r="D3119" s="18" t="str">
        <f>IFERROR(INDEX(Sheet1!F:F,MATCH(ROWS($1:3118),$M:$M,0)),"")</f>
        <v/>
      </c>
      <c r="E3119" t="str">
        <f>IFERROR(INDEX(Sheet1!L:L,MATCH(ROWS($1:3118),$M:$M,0)),"")</f>
        <v/>
      </c>
      <c r="L3119" t="str">
        <f>IF(ISNA(MATCH(Sheet1!F3119,{"successful"},0)),"-",MAX(Sheet6!L$1:L3118)+1)</f>
        <v>-</v>
      </c>
      <c r="M3119">
        <f>IF(ISNA(MATCH(Sheet1!F3119,{"failed","canceled"},0)),"-",MAX(Sheet6!M$1:M3118)+1)</f>
        <v>1516</v>
      </c>
    </row>
    <row r="3120" spans="1:13" ht="16" x14ac:dyDescent="0.2">
      <c r="A3120" s="18" t="str">
        <f>IFERROR(INDEX(Sheet1!F:F,MATCH(ROWS($1:3119),$L:$L,0)),"")</f>
        <v/>
      </c>
      <c r="B3120" s="15" t="str">
        <f>IFERROR(INDEX(Sheet1!L:L,MATCH(ROWS($1:3119),$L:$L,0)),"")</f>
        <v/>
      </c>
      <c r="D3120" s="18" t="str">
        <f>IFERROR(INDEX(Sheet1!F:F,MATCH(ROWS($1:3119),$M:$M,0)),"")</f>
        <v/>
      </c>
      <c r="E3120" t="str">
        <f>IFERROR(INDEX(Sheet1!L:L,MATCH(ROWS($1:3119),$M:$M,0)),"")</f>
        <v/>
      </c>
      <c r="L3120" t="str">
        <f>IF(ISNA(MATCH(Sheet1!F3120,{"successful"},0)),"-",MAX(Sheet6!L$1:L3119)+1)</f>
        <v>-</v>
      </c>
      <c r="M3120">
        <f>IF(ISNA(MATCH(Sheet1!F3120,{"failed","canceled"},0)),"-",MAX(Sheet6!M$1:M3119)+1)</f>
        <v>1517</v>
      </c>
    </row>
    <row r="3121" spans="1:13" ht="16" x14ac:dyDescent="0.2">
      <c r="A3121" s="18" t="str">
        <f>IFERROR(INDEX(Sheet1!F:F,MATCH(ROWS($1:3120),$L:$L,0)),"")</f>
        <v/>
      </c>
      <c r="B3121" s="15" t="str">
        <f>IFERROR(INDEX(Sheet1!L:L,MATCH(ROWS($1:3120),$L:$L,0)),"")</f>
        <v/>
      </c>
      <c r="D3121" s="18" t="str">
        <f>IFERROR(INDEX(Sheet1!F:F,MATCH(ROWS($1:3120),$M:$M,0)),"")</f>
        <v/>
      </c>
      <c r="E3121" t="str">
        <f>IFERROR(INDEX(Sheet1!L:L,MATCH(ROWS($1:3120),$M:$M,0)),"")</f>
        <v/>
      </c>
      <c r="L3121" t="str">
        <f>IF(ISNA(MATCH(Sheet1!F3121,{"successful"},0)),"-",MAX(Sheet6!L$1:L3120)+1)</f>
        <v>-</v>
      </c>
      <c r="M3121">
        <f>IF(ISNA(MATCH(Sheet1!F3121,{"failed","canceled"},0)),"-",MAX(Sheet6!M$1:M3120)+1)</f>
        <v>1518</v>
      </c>
    </row>
    <row r="3122" spans="1:13" ht="16" x14ac:dyDescent="0.2">
      <c r="A3122" s="18" t="str">
        <f>IFERROR(INDEX(Sheet1!F:F,MATCH(ROWS($1:3121),$L:$L,0)),"")</f>
        <v/>
      </c>
      <c r="B3122" s="15" t="str">
        <f>IFERROR(INDEX(Sheet1!L:L,MATCH(ROWS($1:3121),$L:$L,0)),"")</f>
        <v/>
      </c>
      <c r="D3122" s="18" t="str">
        <f>IFERROR(INDEX(Sheet1!F:F,MATCH(ROWS($1:3121),$M:$M,0)),"")</f>
        <v/>
      </c>
      <c r="E3122" t="str">
        <f>IFERROR(INDEX(Sheet1!L:L,MATCH(ROWS($1:3121),$M:$M,0)),"")</f>
        <v/>
      </c>
      <c r="L3122" t="str">
        <f>IF(ISNA(MATCH(Sheet1!F3122,{"successful"},0)),"-",MAX(Sheet6!L$1:L3121)+1)</f>
        <v>-</v>
      </c>
      <c r="M3122">
        <f>IF(ISNA(MATCH(Sheet1!F3122,{"failed","canceled"},0)),"-",MAX(Sheet6!M$1:M3121)+1)</f>
        <v>1519</v>
      </c>
    </row>
    <row r="3123" spans="1:13" ht="16" x14ac:dyDescent="0.2">
      <c r="A3123" s="18" t="str">
        <f>IFERROR(INDEX(Sheet1!F:F,MATCH(ROWS($1:3122),$L:$L,0)),"")</f>
        <v/>
      </c>
      <c r="B3123" s="15" t="str">
        <f>IFERROR(INDEX(Sheet1!L:L,MATCH(ROWS($1:3122),$L:$L,0)),"")</f>
        <v/>
      </c>
      <c r="D3123" s="18" t="str">
        <f>IFERROR(INDEX(Sheet1!F:F,MATCH(ROWS($1:3122),$M:$M,0)),"")</f>
        <v/>
      </c>
      <c r="E3123" t="str">
        <f>IFERROR(INDEX(Sheet1!L:L,MATCH(ROWS($1:3122),$M:$M,0)),"")</f>
        <v/>
      </c>
      <c r="L3123" t="str">
        <f>IF(ISNA(MATCH(Sheet1!F3123,{"successful"},0)),"-",MAX(Sheet6!L$1:L3122)+1)</f>
        <v>-</v>
      </c>
      <c r="M3123">
        <f>IF(ISNA(MATCH(Sheet1!F3123,{"failed","canceled"},0)),"-",MAX(Sheet6!M$1:M3122)+1)</f>
        <v>1520</v>
      </c>
    </row>
    <row r="3124" spans="1:13" ht="16" x14ac:dyDescent="0.2">
      <c r="A3124" s="18" t="str">
        <f>IFERROR(INDEX(Sheet1!F:F,MATCH(ROWS($1:3123),$L:$L,0)),"")</f>
        <v/>
      </c>
      <c r="B3124" s="15" t="str">
        <f>IFERROR(INDEX(Sheet1!L:L,MATCH(ROWS($1:3123),$L:$L,0)),"")</f>
        <v/>
      </c>
      <c r="D3124" s="18" t="str">
        <f>IFERROR(INDEX(Sheet1!F:F,MATCH(ROWS($1:3123),$M:$M,0)),"")</f>
        <v/>
      </c>
      <c r="E3124" t="str">
        <f>IFERROR(INDEX(Sheet1!L:L,MATCH(ROWS($1:3123),$M:$M,0)),"")</f>
        <v/>
      </c>
      <c r="L3124" t="str">
        <f>IF(ISNA(MATCH(Sheet1!F3124,{"successful"},0)),"-",MAX(Sheet6!L$1:L3123)+1)</f>
        <v>-</v>
      </c>
      <c r="M3124">
        <f>IF(ISNA(MATCH(Sheet1!F3124,{"failed","canceled"},0)),"-",MAX(Sheet6!M$1:M3123)+1)</f>
        <v>1521</v>
      </c>
    </row>
    <row r="3125" spans="1:13" ht="16" x14ac:dyDescent="0.2">
      <c r="A3125" s="18" t="str">
        <f>IFERROR(INDEX(Sheet1!F:F,MATCH(ROWS($1:3124),$L:$L,0)),"")</f>
        <v/>
      </c>
      <c r="B3125" s="15" t="str">
        <f>IFERROR(INDEX(Sheet1!L:L,MATCH(ROWS($1:3124),$L:$L,0)),"")</f>
        <v/>
      </c>
      <c r="D3125" s="18" t="str">
        <f>IFERROR(INDEX(Sheet1!F:F,MATCH(ROWS($1:3124),$M:$M,0)),"")</f>
        <v/>
      </c>
      <c r="E3125" t="str">
        <f>IFERROR(INDEX(Sheet1!L:L,MATCH(ROWS($1:3124),$M:$M,0)),"")</f>
        <v/>
      </c>
      <c r="L3125" t="str">
        <f>IF(ISNA(MATCH(Sheet1!F3125,{"successful"},0)),"-",MAX(Sheet6!L$1:L3124)+1)</f>
        <v>-</v>
      </c>
      <c r="M3125">
        <f>IF(ISNA(MATCH(Sheet1!F3125,{"failed","canceled"},0)),"-",MAX(Sheet6!M$1:M3124)+1)</f>
        <v>1522</v>
      </c>
    </row>
    <row r="3126" spans="1:13" ht="16" x14ac:dyDescent="0.2">
      <c r="A3126" s="18" t="str">
        <f>IFERROR(INDEX(Sheet1!F:F,MATCH(ROWS($1:3125),$L:$L,0)),"")</f>
        <v/>
      </c>
      <c r="B3126" s="15" t="str">
        <f>IFERROR(INDEX(Sheet1!L:L,MATCH(ROWS($1:3125),$L:$L,0)),"")</f>
        <v/>
      </c>
      <c r="D3126" s="18" t="str">
        <f>IFERROR(INDEX(Sheet1!F:F,MATCH(ROWS($1:3125),$M:$M,0)),"")</f>
        <v/>
      </c>
      <c r="E3126" t="str">
        <f>IFERROR(INDEX(Sheet1!L:L,MATCH(ROWS($1:3125),$M:$M,0)),"")</f>
        <v/>
      </c>
      <c r="L3126" t="str">
        <f>IF(ISNA(MATCH(Sheet1!F3126,{"successful"},0)),"-",MAX(Sheet6!L$1:L3125)+1)</f>
        <v>-</v>
      </c>
      <c r="M3126">
        <f>IF(ISNA(MATCH(Sheet1!F3126,{"failed","canceled"},0)),"-",MAX(Sheet6!M$1:M3125)+1)</f>
        <v>1523</v>
      </c>
    </row>
    <row r="3127" spans="1:13" ht="16" x14ac:dyDescent="0.2">
      <c r="A3127" s="18" t="str">
        <f>IFERROR(INDEX(Sheet1!F:F,MATCH(ROWS($1:3126),$L:$L,0)),"")</f>
        <v/>
      </c>
      <c r="B3127" s="15" t="str">
        <f>IFERROR(INDEX(Sheet1!L:L,MATCH(ROWS($1:3126),$L:$L,0)),"")</f>
        <v/>
      </c>
      <c r="D3127" s="18" t="str">
        <f>IFERROR(INDEX(Sheet1!F:F,MATCH(ROWS($1:3126),$M:$M,0)),"")</f>
        <v/>
      </c>
      <c r="E3127" t="str">
        <f>IFERROR(INDEX(Sheet1!L:L,MATCH(ROWS($1:3126),$M:$M,0)),"")</f>
        <v/>
      </c>
      <c r="L3127" t="str">
        <f>IF(ISNA(MATCH(Sheet1!F3127,{"successful"},0)),"-",MAX(Sheet6!L$1:L3126)+1)</f>
        <v>-</v>
      </c>
      <c r="M3127">
        <f>IF(ISNA(MATCH(Sheet1!F3127,{"failed","canceled"},0)),"-",MAX(Sheet6!M$1:M3126)+1)</f>
        <v>1524</v>
      </c>
    </row>
    <row r="3128" spans="1:13" ht="16" x14ac:dyDescent="0.2">
      <c r="A3128" s="18" t="str">
        <f>IFERROR(INDEX(Sheet1!F:F,MATCH(ROWS($1:3127),$L:$L,0)),"")</f>
        <v/>
      </c>
      <c r="B3128" s="15" t="str">
        <f>IFERROR(INDEX(Sheet1!L:L,MATCH(ROWS($1:3127),$L:$L,0)),"")</f>
        <v/>
      </c>
      <c r="D3128" s="18" t="str">
        <f>IFERROR(INDEX(Sheet1!F:F,MATCH(ROWS($1:3127),$M:$M,0)),"")</f>
        <v/>
      </c>
      <c r="E3128" t="str">
        <f>IFERROR(INDEX(Sheet1!L:L,MATCH(ROWS($1:3127),$M:$M,0)),"")</f>
        <v/>
      </c>
      <c r="L3128" t="str">
        <f>IF(ISNA(MATCH(Sheet1!F3128,{"successful"},0)),"-",MAX(Sheet6!L$1:L3127)+1)</f>
        <v>-</v>
      </c>
      <c r="M3128">
        <f>IF(ISNA(MATCH(Sheet1!F3128,{"failed","canceled"},0)),"-",MAX(Sheet6!M$1:M3127)+1)</f>
        <v>1525</v>
      </c>
    </row>
    <row r="3129" spans="1:13" ht="16" x14ac:dyDescent="0.2">
      <c r="A3129" s="18" t="str">
        <f>IFERROR(INDEX(Sheet1!F:F,MATCH(ROWS($1:3128),$L:$L,0)),"")</f>
        <v/>
      </c>
      <c r="B3129" s="15" t="str">
        <f>IFERROR(INDEX(Sheet1!L:L,MATCH(ROWS($1:3128),$L:$L,0)),"")</f>
        <v/>
      </c>
      <c r="D3129" s="18" t="str">
        <f>IFERROR(INDEX(Sheet1!F:F,MATCH(ROWS($1:3128),$M:$M,0)),"")</f>
        <v/>
      </c>
      <c r="E3129" t="str">
        <f>IFERROR(INDEX(Sheet1!L:L,MATCH(ROWS($1:3128),$M:$M,0)),"")</f>
        <v/>
      </c>
      <c r="L3129" t="str">
        <f>IF(ISNA(MATCH(Sheet1!F3129,{"successful"},0)),"-",MAX(Sheet6!L$1:L3128)+1)</f>
        <v>-</v>
      </c>
      <c r="M3129">
        <f>IF(ISNA(MATCH(Sheet1!F3129,{"failed","canceled"},0)),"-",MAX(Sheet6!M$1:M3128)+1)</f>
        <v>1526</v>
      </c>
    </row>
    <row r="3130" spans="1:13" ht="16" x14ac:dyDescent="0.2">
      <c r="A3130" s="18" t="str">
        <f>IFERROR(INDEX(Sheet1!F:F,MATCH(ROWS($1:3129),$L:$L,0)),"")</f>
        <v/>
      </c>
      <c r="B3130" s="15" t="str">
        <f>IFERROR(INDEX(Sheet1!L:L,MATCH(ROWS($1:3129),$L:$L,0)),"")</f>
        <v/>
      </c>
      <c r="D3130" s="18" t="str">
        <f>IFERROR(INDEX(Sheet1!F:F,MATCH(ROWS($1:3129),$M:$M,0)),"")</f>
        <v/>
      </c>
      <c r="E3130" t="str">
        <f>IFERROR(INDEX(Sheet1!L:L,MATCH(ROWS($1:3129),$M:$M,0)),"")</f>
        <v/>
      </c>
      <c r="L3130" t="str">
        <f>IF(ISNA(MATCH(Sheet1!F3130,{"successful"},0)),"-",MAX(Sheet6!L$1:L3129)+1)</f>
        <v>-</v>
      </c>
      <c r="M3130" t="str">
        <f>IF(ISNA(MATCH(Sheet1!F3130,{"failed","canceled"},0)),"-",MAX(Sheet6!M$1:M3129)+1)</f>
        <v>-</v>
      </c>
    </row>
    <row r="3131" spans="1:13" ht="16" x14ac:dyDescent="0.2">
      <c r="A3131" s="18" t="str">
        <f>IFERROR(INDEX(Sheet1!F:F,MATCH(ROWS($1:3130),$L:$L,0)),"")</f>
        <v/>
      </c>
      <c r="B3131" s="15" t="str">
        <f>IFERROR(INDEX(Sheet1!L:L,MATCH(ROWS($1:3130),$L:$L,0)),"")</f>
        <v/>
      </c>
      <c r="D3131" s="18" t="str">
        <f>IFERROR(INDEX(Sheet1!F:F,MATCH(ROWS($1:3130),$M:$M,0)),"")</f>
        <v/>
      </c>
      <c r="E3131" t="str">
        <f>IFERROR(INDEX(Sheet1!L:L,MATCH(ROWS($1:3130),$M:$M,0)),"")</f>
        <v/>
      </c>
      <c r="L3131" t="str">
        <f>IF(ISNA(MATCH(Sheet1!F3131,{"successful"},0)),"-",MAX(Sheet6!L$1:L3130)+1)</f>
        <v>-</v>
      </c>
      <c r="M3131" t="str">
        <f>IF(ISNA(MATCH(Sheet1!F3131,{"failed","canceled"},0)),"-",MAX(Sheet6!M$1:M3130)+1)</f>
        <v>-</v>
      </c>
    </row>
    <row r="3132" spans="1:13" ht="16" x14ac:dyDescent="0.2">
      <c r="A3132" s="18" t="str">
        <f>IFERROR(INDEX(Sheet1!F:F,MATCH(ROWS($1:3131),$L:$L,0)),"")</f>
        <v/>
      </c>
      <c r="B3132" s="15" t="str">
        <f>IFERROR(INDEX(Sheet1!L:L,MATCH(ROWS($1:3131),$L:$L,0)),"")</f>
        <v/>
      </c>
      <c r="D3132" s="18" t="str">
        <f>IFERROR(INDEX(Sheet1!F:F,MATCH(ROWS($1:3131),$M:$M,0)),"")</f>
        <v/>
      </c>
      <c r="E3132" t="str">
        <f>IFERROR(INDEX(Sheet1!L:L,MATCH(ROWS($1:3131),$M:$M,0)),"")</f>
        <v/>
      </c>
      <c r="L3132" t="str">
        <f>IF(ISNA(MATCH(Sheet1!F3132,{"successful"},0)),"-",MAX(Sheet6!L$1:L3131)+1)</f>
        <v>-</v>
      </c>
      <c r="M3132" t="str">
        <f>IF(ISNA(MATCH(Sheet1!F3132,{"failed","canceled"},0)),"-",MAX(Sheet6!M$1:M3131)+1)</f>
        <v>-</v>
      </c>
    </row>
    <row r="3133" spans="1:13" ht="16" x14ac:dyDescent="0.2">
      <c r="A3133" s="18" t="str">
        <f>IFERROR(INDEX(Sheet1!F:F,MATCH(ROWS($1:3132),$L:$L,0)),"")</f>
        <v/>
      </c>
      <c r="B3133" s="15" t="str">
        <f>IFERROR(INDEX(Sheet1!L:L,MATCH(ROWS($1:3132),$L:$L,0)),"")</f>
        <v/>
      </c>
      <c r="D3133" s="18" t="str">
        <f>IFERROR(INDEX(Sheet1!F:F,MATCH(ROWS($1:3132),$M:$M,0)),"")</f>
        <v/>
      </c>
      <c r="E3133" t="str">
        <f>IFERROR(INDEX(Sheet1!L:L,MATCH(ROWS($1:3132),$M:$M,0)),"")</f>
        <v/>
      </c>
      <c r="L3133" t="str">
        <f>IF(ISNA(MATCH(Sheet1!F3133,{"successful"},0)),"-",MAX(Sheet6!L$1:L3132)+1)</f>
        <v>-</v>
      </c>
      <c r="M3133" t="str">
        <f>IF(ISNA(MATCH(Sheet1!F3133,{"failed","canceled"},0)),"-",MAX(Sheet6!M$1:M3132)+1)</f>
        <v>-</v>
      </c>
    </row>
    <row r="3134" spans="1:13" ht="16" x14ac:dyDescent="0.2">
      <c r="A3134" s="18" t="str">
        <f>IFERROR(INDEX(Sheet1!F:F,MATCH(ROWS($1:3133),$L:$L,0)),"")</f>
        <v/>
      </c>
      <c r="B3134" s="15" t="str">
        <f>IFERROR(INDEX(Sheet1!L:L,MATCH(ROWS($1:3133),$L:$L,0)),"")</f>
        <v/>
      </c>
      <c r="D3134" s="18" t="str">
        <f>IFERROR(INDEX(Sheet1!F:F,MATCH(ROWS($1:3133),$M:$M,0)),"")</f>
        <v/>
      </c>
      <c r="E3134" t="str">
        <f>IFERROR(INDEX(Sheet1!L:L,MATCH(ROWS($1:3133),$M:$M,0)),"")</f>
        <v/>
      </c>
      <c r="L3134" t="str">
        <f>IF(ISNA(MATCH(Sheet1!F3134,{"successful"},0)),"-",MAX(Sheet6!L$1:L3133)+1)</f>
        <v>-</v>
      </c>
      <c r="M3134" t="str">
        <f>IF(ISNA(MATCH(Sheet1!F3134,{"failed","canceled"},0)),"-",MAX(Sheet6!M$1:M3133)+1)</f>
        <v>-</v>
      </c>
    </row>
    <row r="3135" spans="1:13" ht="16" x14ac:dyDescent="0.2">
      <c r="A3135" s="18" t="str">
        <f>IFERROR(INDEX(Sheet1!F:F,MATCH(ROWS($1:3134),$L:$L,0)),"")</f>
        <v/>
      </c>
      <c r="B3135" s="15" t="str">
        <f>IFERROR(INDEX(Sheet1!L:L,MATCH(ROWS($1:3134),$L:$L,0)),"")</f>
        <v/>
      </c>
      <c r="D3135" s="18" t="str">
        <f>IFERROR(INDEX(Sheet1!F:F,MATCH(ROWS($1:3134),$M:$M,0)),"")</f>
        <v/>
      </c>
      <c r="E3135" t="str">
        <f>IFERROR(INDEX(Sheet1!L:L,MATCH(ROWS($1:3134),$M:$M,0)),"")</f>
        <v/>
      </c>
      <c r="L3135" t="str">
        <f>IF(ISNA(MATCH(Sheet1!F3135,{"successful"},0)),"-",MAX(Sheet6!L$1:L3134)+1)</f>
        <v>-</v>
      </c>
      <c r="M3135" t="str">
        <f>IF(ISNA(MATCH(Sheet1!F3135,{"failed","canceled"},0)),"-",MAX(Sheet6!M$1:M3134)+1)</f>
        <v>-</v>
      </c>
    </row>
    <row r="3136" spans="1:13" ht="16" x14ac:dyDescent="0.2">
      <c r="A3136" s="18" t="str">
        <f>IFERROR(INDEX(Sheet1!F:F,MATCH(ROWS($1:3135),$L:$L,0)),"")</f>
        <v/>
      </c>
      <c r="B3136" s="15" t="str">
        <f>IFERROR(INDEX(Sheet1!L:L,MATCH(ROWS($1:3135),$L:$L,0)),"")</f>
        <v/>
      </c>
      <c r="D3136" s="18" t="str">
        <f>IFERROR(INDEX(Sheet1!F:F,MATCH(ROWS($1:3135),$M:$M,0)),"")</f>
        <v/>
      </c>
      <c r="E3136" t="str">
        <f>IFERROR(INDEX(Sheet1!L:L,MATCH(ROWS($1:3135),$M:$M,0)),"")</f>
        <v/>
      </c>
      <c r="L3136" t="str">
        <f>IF(ISNA(MATCH(Sheet1!F3136,{"successful"},0)),"-",MAX(Sheet6!L$1:L3135)+1)</f>
        <v>-</v>
      </c>
      <c r="M3136" t="str">
        <f>IF(ISNA(MATCH(Sheet1!F3136,{"failed","canceled"},0)),"-",MAX(Sheet6!M$1:M3135)+1)</f>
        <v>-</v>
      </c>
    </row>
    <row r="3137" spans="1:13" ht="16" x14ac:dyDescent="0.2">
      <c r="A3137" s="18" t="str">
        <f>IFERROR(INDEX(Sheet1!F:F,MATCH(ROWS($1:3136),$L:$L,0)),"")</f>
        <v/>
      </c>
      <c r="B3137" s="15" t="str">
        <f>IFERROR(INDEX(Sheet1!L:L,MATCH(ROWS($1:3136),$L:$L,0)),"")</f>
        <v/>
      </c>
      <c r="D3137" s="18" t="str">
        <f>IFERROR(INDEX(Sheet1!F:F,MATCH(ROWS($1:3136),$M:$M,0)),"")</f>
        <v/>
      </c>
      <c r="E3137" t="str">
        <f>IFERROR(INDEX(Sheet1!L:L,MATCH(ROWS($1:3136),$M:$M,0)),"")</f>
        <v/>
      </c>
      <c r="L3137" t="str">
        <f>IF(ISNA(MATCH(Sheet1!F3137,{"successful"},0)),"-",MAX(Sheet6!L$1:L3136)+1)</f>
        <v>-</v>
      </c>
      <c r="M3137" t="str">
        <f>IF(ISNA(MATCH(Sheet1!F3137,{"failed","canceled"},0)),"-",MAX(Sheet6!M$1:M3136)+1)</f>
        <v>-</v>
      </c>
    </row>
    <row r="3138" spans="1:13" ht="16" x14ac:dyDescent="0.2">
      <c r="A3138" s="18" t="str">
        <f>IFERROR(INDEX(Sheet1!F:F,MATCH(ROWS($1:3137),$L:$L,0)),"")</f>
        <v/>
      </c>
      <c r="B3138" s="15" t="str">
        <f>IFERROR(INDEX(Sheet1!L:L,MATCH(ROWS($1:3137),$L:$L,0)),"")</f>
        <v/>
      </c>
      <c r="D3138" s="18" t="str">
        <f>IFERROR(INDEX(Sheet1!F:F,MATCH(ROWS($1:3137),$M:$M,0)),"")</f>
        <v/>
      </c>
      <c r="E3138" t="str">
        <f>IFERROR(INDEX(Sheet1!L:L,MATCH(ROWS($1:3137),$M:$M,0)),"")</f>
        <v/>
      </c>
      <c r="L3138" t="str">
        <f>IF(ISNA(MATCH(Sheet1!F3138,{"successful"},0)),"-",MAX(Sheet6!L$1:L3137)+1)</f>
        <v>-</v>
      </c>
      <c r="M3138" t="str">
        <f>IF(ISNA(MATCH(Sheet1!F3138,{"failed","canceled"},0)),"-",MAX(Sheet6!M$1:M3137)+1)</f>
        <v>-</v>
      </c>
    </row>
    <row r="3139" spans="1:13" ht="16" x14ac:dyDescent="0.2">
      <c r="A3139" s="18" t="str">
        <f>IFERROR(INDEX(Sheet1!F:F,MATCH(ROWS($1:3138),$L:$L,0)),"")</f>
        <v/>
      </c>
      <c r="B3139" s="15" t="str">
        <f>IFERROR(INDEX(Sheet1!L:L,MATCH(ROWS($1:3138),$L:$L,0)),"")</f>
        <v/>
      </c>
      <c r="D3139" s="18" t="str">
        <f>IFERROR(INDEX(Sheet1!F:F,MATCH(ROWS($1:3138),$M:$M,0)),"")</f>
        <v/>
      </c>
      <c r="E3139" t="str">
        <f>IFERROR(INDEX(Sheet1!L:L,MATCH(ROWS($1:3138),$M:$M,0)),"")</f>
        <v/>
      </c>
      <c r="L3139" t="str">
        <f>IF(ISNA(MATCH(Sheet1!F3139,{"successful"},0)),"-",MAX(Sheet6!L$1:L3138)+1)</f>
        <v>-</v>
      </c>
      <c r="M3139" t="str">
        <f>IF(ISNA(MATCH(Sheet1!F3139,{"failed","canceled"},0)),"-",MAX(Sheet6!M$1:M3138)+1)</f>
        <v>-</v>
      </c>
    </row>
    <row r="3140" spans="1:13" ht="16" x14ac:dyDescent="0.2">
      <c r="A3140" s="18" t="str">
        <f>IFERROR(INDEX(Sheet1!F:F,MATCH(ROWS($1:3139),$L:$L,0)),"")</f>
        <v/>
      </c>
      <c r="B3140" s="15" t="str">
        <f>IFERROR(INDEX(Sheet1!L:L,MATCH(ROWS($1:3139),$L:$L,0)),"")</f>
        <v/>
      </c>
      <c r="D3140" s="18" t="str">
        <f>IFERROR(INDEX(Sheet1!F:F,MATCH(ROWS($1:3139),$M:$M,0)),"")</f>
        <v/>
      </c>
      <c r="E3140" t="str">
        <f>IFERROR(INDEX(Sheet1!L:L,MATCH(ROWS($1:3139),$M:$M,0)),"")</f>
        <v/>
      </c>
      <c r="L3140" t="str">
        <f>IF(ISNA(MATCH(Sheet1!F3140,{"successful"},0)),"-",MAX(Sheet6!L$1:L3139)+1)</f>
        <v>-</v>
      </c>
      <c r="M3140" t="str">
        <f>IF(ISNA(MATCH(Sheet1!F3140,{"failed","canceled"},0)),"-",MAX(Sheet6!M$1:M3139)+1)</f>
        <v>-</v>
      </c>
    </row>
    <row r="3141" spans="1:13" ht="16" x14ac:dyDescent="0.2">
      <c r="A3141" s="18" t="str">
        <f>IFERROR(INDEX(Sheet1!F:F,MATCH(ROWS($1:3140),$L:$L,0)),"")</f>
        <v/>
      </c>
      <c r="B3141" s="15" t="str">
        <f>IFERROR(INDEX(Sheet1!L:L,MATCH(ROWS($1:3140),$L:$L,0)),"")</f>
        <v/>
      </c>
      <c r="D3141" s="18" t="str">
        <f>IFERROR(INDEX(Sheet1!F:F,MATCH(ROWS($1:3140),$M:$M,0)),"")</f>
        <v/>
      </c>
      <c r="E3141" t="str">
        <f>IFERROR(INDEX(Sheet1!L:L,MATCH(ROWS($1:3140),$M:$M,0)),"")</f>
        <v/>
      </c>
      <c r="L3141" t="str">
        <f>IF(ISNA(MATCH(Sheet1!F3141,{"successful"},0)),"-",MAX(Sheet6!L$1:L3140)+1)</f>
        <v>-</v>
      </c>
      <c r="M3141" t="str">
        <f>IF(ISNA(MATCH(Sheet1!F3141,{"failed","canceled"},0)),"-",MAX(Sheet6!M$1:M3140)+1)</f>
        <v>-</v>
      </c>
    </row>
    <row r="3142" spans="1:13" ht="16" x14ac:dyDescent="0.2">
      <c r="A3142" s="18" t="str">
        <f>IFERROR(INDEX(Sheet1!F:F,MATCH(ROWS($1:3141),$L:$L,0)),"")</f>
        <v/>
      </c>
      <c r="B3142" s="15" t="str">
        <f>IFERROR(INDEX(Sheet1!L:L,MATCH(ROWS($1:3141),$L:$L,0)),"")</f>
        <v/>
      </c>
      <c r="D3142" s="18" t="str">
        <f>IFERROR(INDEX(Sheet1!F:F,MATCH(ROWS($1:3141),$M:$M,0)),"")</f>
        <v/>
      </c>
      <c r="E3142" t="str">
        <f>IFERROR(INDEX(Sheet1!L:L,MATCH(ROWS($1:3141),$M:$M,0)),"")</f>
        <v/>
      </c>
      <c r="L3142" t="str">
        <f>IF(ISNA(MATCH(Sheet1!F3142,{"successful"},0)),"-",MAX(Sheet6!L$1:L3141)+1)</f>
        <v>-</v>
      </c>
      <c r="M3142" t="str">
        <f>IF(ISNA(MATCH(Sheet1!F3142,{"failed","canceled"},0)),"-",MAX(Sheet6!M$1:M3141)+1)</f>
        <v>-</v>
      </c>
    </row>
    <row r="3143" spans="1:13" ht="16" x14ac:dyDescent="0.2">
      <c r="A3143" s="18" t="str">
        <f>IFERROR(INDEX(Sheet1!F:F,MATCH(ROWS($1:3142),$L:$L,0)),"")</f>
        <v/>
      </c>
      <c r="B3143" s="15" t="str">
        <f>IFERROR(INDEX(Sheet1!L:L,MATCH(ROWS($1:3142),$L:$L,0)),"")</f>
        <v/>
      </c>
      <c r="D3143" s="18" t="str">
        <f>IFERROR(INDEX(Sheet1!F:F,MATCH(ROWS($1:3142),$M:$M,0)),"")</f>
        <v/>
      </c>
      <c r="E3143" t="str">
        <f>IFERROR(INDEX(Sheet1!L:L,MATCH(ROWS($1:3142),$M:$M,0)),"")</f>
        <v/>
      </c>
      <c r="L3143" t="str">
        <f>IF(ISNA(MATCH(Sheet1!F3143,{"successful"},0)),"-",MAX(Sheet6!L$1:L3142)+1)</f>
        <v>-</v>
      </c>
      <c r="M3143" t="str">
        <f>IF(ISNA(MATCH(Sheet1!F3143,{"failed","canceled"},0)),"-",MAX(Sheet6!M$1:M3142)+1)</f>
        <v>-</v>
      </c>
    </row>
    <row r="3144" spans="1:13" ht="16" x14ac:dyDescent="0.2">
      <c r="A3144" s="18" t="str">
        <f>IFERROR(INDEX(Sheet1!F:F,MATCH(ROWS($1:3143),$L:$L,0)),"")</f>
        <v/>
      </c>
      <c r="B3144" s="15" t="str">
        <f>IFERROR(INDEX(Sheet1!L:L,MATCH(ROWS($1:3143),$L:$L,0)),"")</f>
        <v/>
      </c>
      <c r="D3144" s="18" t="str">
        <f>IFERROR(INDEX(Sheet1!F:F,MATCH(ROWS($1:3143),$M:$M,0)),"")</f>
        <v/>
      </c>
      <c r="E3144" t="str">
        <f>IFERROR(INDEX(Sheet1!L:L,MATCH(ROWS($1:3143),$M:$M,0)),"")</f>
        <v/>
      </c>
      <c r="L3144" t="str">
        <f>IF(ISNA(MATCH(Sheet1!F3144,{"successful"},0)),"-",MAX(Sheet6!L$1:L3143)+1)</f>
        <v>-</v>
      </c>
      <c r="M3144" t="str">
        <f>IF(ISNA(MATCH(Sheet1!F3144,{"failed","canceled"},0)),"-",MAX(Sheet6!M$1:M3143)+1)</f>
        <v>-</v>
      </c>
    </row>
    <row r="3145" spans="1:13" ht="16" x14ac:dyDescent="0.2">
      <c r="A3145" s="18" t="str">
        <f>IFERROR(INDEX(Sheet1!F:F,MATCH(ROWS($1:3144),$L:$L,0)),"")</f>
        <v/>
      </c>
      <c r="B3145" s="15" t="str">
        <f>IFERROR(INDEX(Sheet1!L:L,MATCH(ROWS($1:3144),$L:$L,0)),"")</f>
        <v/>
      </c>
      <c r="D3145" s="18" t="str">
        <f>IFERROR(INDEX(Sheet1!F:F,MATCH(ROWS($1:3144),$M:$M,0)),"")</f>
        <v/>
      </c>
      <c r="E3145" t="str">
        <f>IFERROR(INDEX(Sheet1!L:L,MATCH(ROWS($1:3144),$M:$M,0)),"")</f>
        <v/>
      </c>
      <c r="L3145" t="str">
        <f>IF(ISNA(MATCH(Sheet1!F3145,{"successful"},0)),"-",MAX(Sheet6!L$1:L3144)+1)</f>
        <v>-</v>
      </c>
      <c r="M3145" t="str">
        <f>IF(ISNA(MATCH(Sheet1!F3145,{"failed","canceled"},0)),"-",MAX(Sheet6!M$1:M3144)+1)</f>
        <v>-</v>
      </c>
    </row>
    <row r="3146" spans="1:13" ht="16" x14ac:dyDescent="0.2">
      <c r="A3146" s="18" t="str">
        <f>IFERROR(INDEX(Sheet1!F:F,MATCH(ROWS($1:3145),$L:$L,0)),"")</f>
        <v/>
      </c>
      <c r="B3146" s="15" t="str">
        <f>IFERROR(INDEX(Sheet1!L:L,MATCH(ROWS($1:3145),$L:$L,0)),"")</f>
        <v/>
      </c>
      <c r="D3146" s="18" t="str">
        <f>IFERROR(INDEX(Sheet1!F:F,MATCH(ROWS($1:3145),$M:$M,0)),"")</f>
        <v/>
      </c>
      <c r="E3146" t="str">
        <f>IFERROR(INDEX(Sheet1!L:L,MATCH(ROWS($1:3145),$M:$M,0)),"")</f>
        <v/>
      </c>
      <c r="L3146" t="str">
        <f>IF(ISNA(MATCH(Sheet1!F3146,{"successful"},0)),"-",MAX(Sheet6!L$1:L3145)+1)</f>
        <v>-</v>
      </c>
      <c r="M3146" t="str">
        <f>IF(ISNA(MATCH(Sheet1!F3146,{"failed","canceled"},0)),"-",MAX(Sheet6!M$1:M3145)+1)</f>
        <v>-</v>
      </c>
    </row>
    <row r="3147" spans="1:13" ht="16" x14ac:dyDescent="0.2">
      <c r="A3147" s="18" t="str">
        <f>IFERROR(INDEX(Sheet1!F:F,MATCH(ROWS($1:3146),$L:$L,0)),"")</f>
        <v/>
      </c>
      <c r="B3147" s="15" t="str">
        <f>IFERROR(INDEX(Sheet1!L:L,MATCH(ROWS($1:3146),$L:$L,0)),"")</f>
        <v/>
      </c>
      <c r="D3147" s="18" t="str">
        <f>IFERROR(INDEX(Sheet1!F:F,MATCH(ROWS($1:3146),$M:$M,0)),"")</f>
        <v/>
      </c>
      <c r="E3147" t="str">
        <f>IFERROR(INDEX(Sheet1!L:L,MATCH(ROWS($1:3146),$M:$M,0)),"")</f>
        <v/>
      </c>
      <c r="L3147" t="str">
        <f>IF(ISNA(MATCH(Sheet1!F3147,{"successful"},0)),"-",MAX(Sheet6!L$1:L3146)+1)</f>
        <v>-</v>
      </c>
      <c r="M3147" t="str">
        <f>IF(ISNA(MATCH(Sheet1!F3147,{"failed","canceled"},0)),"-",MAX(Sheet6!M$1:M3146)+1)</f>
        <v>-</v>
      </c>
    </row>
    <row r="3148" spans="1:13" ht="16" x14ac:dyDescent="0.2">
      <c r="A3148" s="18" t="str">
        <f>IFERROR(INDEX(Sheet1!F:F,MATCH(ROWS($1:3147),$L:$L,0)),"")</f>
        <v/>
      </c>
      <c r="B3148" s="15" t="str">
        <f>IFERROR(INDEX(Sheet1!L:L,MATCH(ROWS($1:3147),$L:$L,0)),"")</f>
        <v/>
      </c>
      <c r="D3148" s="18" t="str">
        <f>IFERROR(INDEX(Sheet1!F:F,MATCH(ROWS($1:3147),$M:$M,0)),"")</f>
        <v/>
      </c>
      <c r="E3148" t="str">
        <f>IFERROR(INDEX(Sheet1!L:L,MATCH(ROWS($1:3147),$M:$M,0)),"")</f>
        <v/>
      </c>
      <c r="L3148" t="str">
        <f>IF(ISNA(MATCH(Sheet1!F3148,{"successful"},0)),"-",MAX(Sheet6!L$1:L3147)+1)</f>
        <v>-</v>
      </c>
      <c r="M3148" t="str">
        <f>IF(ISNA(MATCH(Sheet1!F3148,{"failed","canceled"},0)),"-",MAX(Sheet6!M$1:M3147)+1)</f>
        <v>-</v>
      </c>
    </row>
    <row r="3149" spans="1:13" ht="16" x14ac:dyDescent="0.2">
      <c r="A3149" s="18" t="str">
        <f>IFERROR(INDEX(Sheet1!F:F,MATCH(ROWS($1:3148),$L:$L,0)),"")</f>
        <v/>
      </c>
      <c r="B3149" s="15" t="str">
        <f>IFERROR(INDEX(Sheet1!L:L,MATCH(ROWS($1:3148),$L:$L,0)),"")</f>
        <v/>
      </c>
      <c r="D3149" s="18" t="str">
        <f>IFERROR(INDEX(Sheet1!F:F,MATCH(ROWS($1:3148),$M:$M,0)),"")</f>
        <v/>
      </c>
      <c r="E3149" t="str">
        <f>IFERROR(INDEX(Sheet1!L:L,MATCH(ROWS($1:3148),$M:$M,0)),"")</f>
        <v/>
      </c>
      <c r="L3149">
        <f>IF(ISNA(MATCH(Sheet1!F3149,{"successful"},0)),"-",MAX(Sheet6!L$1:L3148)+1)</f>
        <v>1572</v>
      </c>
      <c r="M3149" t="str">
        <f>IF(ISNA(MATCH(Sheet1!F3149,{"failed","canceled"},0)),"-",MAX(Sheet6!M$1:M3148)+1)</f>
        <v>-</v>
      </c>
    </row>
    <row r="3150" spans="1:13" ht="16" x14ac:dyDescent="0.2">
      <c r="A3150" s="18" t="str">
        <f>IFERROR(INDEX(Sheet1!F:F,MATCH(ROWS($1:3149),$L:$L,0)),"")</f>
        <v/>
      </c>
      <c r="B3150" s="15" t="str">
        <f>IFERROR(INDEX(Sheet1!L:L,MATCH(ROWS($1:3149),$L:$L,0)),"")</f>
        <v/>
      </c>
      <c r="D3150" s="18" t="str">
        <f>IFERROR(INDEX(Sheet1!F:F,MATCH(ROWS($1:3149),$M:$M,0)),"")</f>
        <v/>
      </c>
      <c r="E3150" t="str">
        <f>IFERROR(INDEX(Sheet1!L:L,MATCH(ROWS($1:3149),$M:$M,0)),"")</f>
        <v/>
      </c>
      <c r="L3150">
        <f>IF(ISNA(MATCH(Sheet1!F3150,{"successful"},0)),"-",MAX(Sheet6!L$1:L3149)+1)</f>
        <v>1573</v>
      </c>
      <c r="M3150" t="str">
        <f>IF(ISNA(MATCH(Sheet1!F3150,{"failed","canceled"},0)),"-",MAX(Sheet6!M$1:M3149)+1)</f>
        <v>-</v>
      </c>
    </row>
    <row r="3151" spans="1:13" ht="16" x14ac:dyDescent="0.2">
      <c r="A3151" s="18" t="str">
        <f>IFERROR(INDEX(Sheet1!F:F,MATCH(ROWS($1:3150),$L:$L,0)),"")</f>
        <v/>
      </c>
      <c r="B3151" s="15" t="str">
        <f>IFERROR(INDEX(Sheet1!L:L,MATCH(ROWS($1:3150),$L:$L,0)),"")</f>
        <v/>
      </c>
      <c r="D3151" s="18" t="str">
        <f>IFERROR(INDEX(Sheet1!F:F,MATCH(ROWS($1:3150),$M:$M,0)),"")</f>
        <v/>
      </c>
      <c r="E3151" t="str">
        <f>IFERROR(INDEX(Sheet1!L:L,MATCH(ROWS($1:3150),$M:$M,0)),"")</f>
        <v/>
      </c>
      <c r="L3151">
        <f>IF(ISNA(MATCH(Sheet1!F3151,{"successful"},0)),"-",MAX(Sheet6!L$1:L3150)+1)</f>
        <v>1574</v>
      </c>
      <c r="M3151" t="str">
        <f>IF(ISNA(MATCH(Sheet1!F3151,{"failed","canceled"},0)),"-",MAX(Sheet6!M$1:M3150)+1)</f>
        <v>-</v>
      </c>
    </row>
    <row r="3152" spans="1:13" ht="16" x14ac:dyDescent="0.2">
      <c r="A3152" s="18" t="str">
        <f>IFERROR(INDEX(Sheet1!F:F,MATCH(ROWS($1:3151),$L:$L,0)),"")</f>
        <v/>
      </c>
      <c r="B3152" s="15" t="str">
        <f>IFERROR(INDEX(Sheet1!L:L,MATCH(ROWS($1:3151),$L:$L,0)),"")</f>
        <v/>
      </c>
      <c r="D3152" s="18" t="str">
        <f>IFERROR(INDEX(Sheet1!F:F,MATCH(ROWS($1:3151),$M:$M,0)),"")</f>
        <v/>
      </c>
      <c r="E3152" t="str">
        <f>IFERROR(INDEX(Sheet1!L:L,MATCH(ROWS($1:3151),$M:$M,0)),"")</f>
        <v/>
      </c>
      <c r="L3152">
        <f>IF(ISNA(MATCH(Sheet1!F3152,{"successful"},0)),"-",MAX(Sheet6!L$1:L3151)+1)</f>
        <v>1575</v>
      </c>
      <c r="M3152" t="str">
        <f>IF(ISNA(MATCH(Sheet1!F3152,{"failed","canceled"},0)),"-",MAX(Sheet6!M$1:M3151)+1)</f>
        <v>-</v>
      </c>
    </row>
    <row r="3153" spans="1:13" ht="16" x14ac:dyDescent="0.2">
      <c r="A3153" s="18" t="str">
        <f>IFERROR(INDEX(Sheet1!F:F,MATCH(ROWS($1:3152),$L:$L,0)),"")</f>
        <v/>
      </c>
      <c r="B3153" s="15" t="str">
        <f>IFERROR(INDEX(Sheet1!L:L,MATCH(ROWS($1:3152),$L:$L,0)),"")</f>
        <v/>
      </c>
      <c r="D3153" s="18" t="str">
        <f>IFERROR(INDEX(Sheet1!F:F,MATCH(ROWS($1:3152),$M:$M,0)),"")</f>
        <v/>
      </c>
      <c r="E3153" t="str">
        <f>IFERROR(INDEX(Sheet1!L:L,MATCH(ROWS($1:3152),$M:$M,0)),"")</f>
        <v/>
      </c>
      <c r="L3153">
        <f>IF(ISNA(MATCH(Sheet1!F3153,{"successful"},0)),"-",MAX(Sheet6!L$1:L3152)+1)</f>
        <v>1576</v>
      </c>
      <c r="M3153" t="str">
        <f>IF(ISNA(MATCH(Sheet1!F3153,{"failed","canceled"},0)),"-",MAX(Sheet6!M$1:M3152)+1)</f>
        <v>-</v>
      </c>
    </row>
    <row r="3154" spans="1:13" ht="16" x14ac:dyDescent="0.2">
      <c r="A3154" s="18" t="str">
        <f>IFERROR(INDEX(Sheet1!F:F,MATCH(ROWS($1:3153),$L:$L,0)),"")</f>
        <v/>
      </c>
      <c r="B3154" s="15" t="str">
        <f>IFERROR(INDEX(Sheet1!L:L,MATCH(ROWS($1:3153),$L:$L,0)),"")</f>
        <v/>
      </c>
      <c r="D3154" s="18" t="str">
        <f>IFERROR(INDEX(Sheet1!F:F,MATCH(ROWS($1:3153),$M:$M,0)),"")</f>
        <v/>
      </c>
      <c r="E3154" t="str">
        <f>IFERROR(INDEX(Sheet1!L:L,MATCH(ROWS($1:3153),$M:$M,0)),"")</f>
        <v/>
      </c>
      <c r="L3154">
        <f>IF(ISNA(MATCH(Sheet1!F3154,{"successful"},0)),"-",MAX(Sheet6!L$1:L3153)+1)</f>
        <v>1577</v>
      </c>
      <c r="M3154" t="str">
        <f>IF(ISNA(MATCH(Sheet1!F3154,{"failed","canceled"},0)),"-",MAX(Sheet6!M$1:M3153)+1)</f>
        <v>-</v>
      </c>
    </row>
    <row r="3155" spans="1:13" ht="16" x14ac:dyDescent="0.2">
      <c r="A3155" s="18" t="str">
        <f>IFERROR(INDEX(Sheet1!F:F,MATCH(ROWS($1:3154),$L:$L,0)),"")</f>
        <v/>
      </c>
      <c r="B3155" s="15" t="str">
        <f>IFERROR(INDEX(Sheet1!L:L,MATCH(ROWS($1:3154),$L:$L,0)),"")</f>
        <v/>
      </c>
      <c r="D3155" s="18" t="str">
        <f>IFERROR(INDEX(Sheet1!F:F,MATCH(ROWS($1:3154),$M:$M,0)),"")</f>
        <v/>
      </c>
      <c r="E3155" t="str">
        <f>IFERROR(INDEX(Sheet1!L:L,MATCH(ROWS($1:3154),$M:$M,0)),"")</f>
        <v/>
      </c>
      <c r="L3155">
        <f>IF(ISNA(MATCH(Sheet1!F3155,{"successful"},0)),"-",MAX(Sheet6!L$1:L3154)+1)</f>
        <v>1578</v>
      </c>
      <c r="M3155" t="str">
        <f>IF(ISNA(MATCH(Sheet1!F3155,{"failed","canceled"},0)),"-",MAX(Sheet6!M$1:M3154)+1)</f>
        <v>-</v>
      </c>
    </row>
    <row r="3156" spans="1:13" ht="16" x14ac:dyDescent="0.2">
      <c r="A3156" s="18" t="str">
        <f>IFERROR(INDEX(Sheet1!F:F,MATCH(ROWS($1:3155),$L:$L,0)),"")</f>
        <v/>
      </c>
      <c r="B3156" s="15" t="str">
        <f>IFERROR(INDEX(Sheet1!L:L,MATCH(ROWS($1:3155),$L:$L,0)),"")</f>
        <v/>
      </c>
      <c r="D3156" s="18" t="str">
        <f>IFERROR(INDEX(Sheet1!F:F,MATCH(ROWS($1:3155),$M:$M,0)),"")</f>
        <v/>
      </c>
      <c r="E3156" t="str">
        <f>IFERROR(INDEX(Sheet1!L:L,MATCH(ROWS($1:3155),$M:$M,0)),"")</f>
        <v/>
      </c>
      <c r="L3156">
        <f>IF(ISNA(MATCH(Sheet1!F3156,{"successful"},0)),"-",MAX(Sheet6!L$1:L3155)+1)</f>
        <v>1579</v>
      </c>
      <c r="M3156" t="str">
        <f>IF(ISNA(MATCH(Sheet1!F3156,{"failed","canceled"},0)),"-",MAX(Sheet6!M$1:M3155)+1)</f>
        <v>-</v>
      </c>
    </row>
    <row r="3157" spans="1:13" ht="16" x14ac:dyDescent="0.2">
      <c r="A3157" s="18" t="str">
        <f>IFERROR(INDEX(Sheet1!F:F,MATCH(ROWS($1:3156),$L:$L,0)),"")</f>
        <v/>
      </c>
      <c r="B3157" s="15" t="str">
        <f>IFERROR(INDEX(Sheet1!L:L,MATCH(ROWS($1:3156),$L:$L,0)),"")</f>
        <v/>
      </c>
      <c r="D3157" s="18" t="str">
        <f>IFERROR(INDEX(Sheet1!F:F,MATCH(ROWS($1:3156),$M:$M,0)),"")</f>
        <v/>
      </c>
      <c r="E3157" t="str">
        <f>IFERROR(INDEX(Sheet1!L:L,MATCH(ROWS($1:3156),$M:$M,0)),"")</f>
        <v/>
      </c>
      <c r="L3157">
        <f>IF(ISNA(MATCH(Sheet1!F3157,{"successful"},0)),"-",MAX(Sheet6!L$1:L3156)+1)</f>
        <v>1580</v>
      </c>
      <c r="M3157" t="str">
        <f>IF(ISNA(MATCH(Sheet1!F3157,{"failed","canceled"},0)),"-",MAX(Sheet6!M$1:M3156)+1)</f>
        <v>-</v>
      </c>
    </row>
    <row r="3158" spans="1:13" ht="16" x14ac:dyDescent="0.2">
      <c r="A3158" s="18" t="str">
        <f>IFERROR(INDEX(Sheet1!F:F,MATCH(ROWS($1:3157),$L:$L,0)),"")</f>
        <v/>
      </c>
      <c r="B3158" s="15" t="str">
        <f>IFERROR(INDEX(Sheet1!L:L,MATCH(ROWS($1:3157),$L:$L,0)),"")</f>
        <v/>
      </c>
      <c r="D3158" s="18" t="str">
        <f>IFERROR(INDEX(Sheet1!F:F,MATCH(ROWS($1:3157),$M:$M,0)),"")</f>
        <v/>
      </c>
      <c r="E3158" t="str">
        <f>IFERROR(INDEX(Sheet1!L:L,MATCH(ROWS($1:3157),$M:$M,0)),"")</f>
        <v/>
      </c>
      <c r="L3158">
        <f>IF(ISNA(MATCH(Sheet1!F3158,{"successful"},0)),"-",MAX(Sheet6!L$1:L3157)+1)</f>
        <v>1581</v>
      </c>
      <c r="M3158" t="str">
        <f>IF(ISNA(MATCH(Sheet1!F3158,{"failed","canceled"},0)),"-",MAX(Sheet6!M$1:M3157)+1)</f>
        <v>-</v>
      </c>
    </row>
    <row r="3159" spans="1:13" ht="16" x14ac:dyDescent="0.2">
      <c r="A3159" s="18" t="str">
        <f>IFERROR(INDEX(Sheet1!F:F,MATCH(ROWS($1:3158),$L:$L,0)),"")</f>
        <v/>
      </c>
      <c r="B3159" s="15" t="str">
        <f>IFERROR(INDEX(Sheet1!L:L,MATCH(ROWS($1:3158),$L:$L,0)),"")</f>
        <v/>
      </c>
      <c r="D3159" s="18" t="str">
        <f>IFERROR(INDEX(Sheet1!F:F,MATCH(ROWS($1:3158),$M:$M,0)),"")</f>
        <v/>
      </c>
      <c r="E3159" t="str">
        <f>IFERROR(INDEX(Sheet1!L:L,MATCH(ROWS($1:3158),$M:$M,0)),"")</f>
        <v/>
      </c>
      <c r="L3159">
        <f>IF(ISNA(MATCH(Sheet1!F3159,{"successful"},0)),"-",MAX(Sheet6!L$1:L3158)+1)</f>
        <v>1582</v>
      </c>
      <c r="M3159" t="str">
        <f>IF(ISNA(MATCH(Sheet1!F3159,{"failed","canceled"},0)),"-",MAX(Sheet6!M$1:M3158)+1)</f>
        <v>-</v>
      </c>
    </row>
    <row r="3160" spans="1:13" ht="16" x14ac:dyDescent="0.2">
      <c r="A3160" s="18" t="str">
        <f>IFERROR(INDEX(Sheet1!F:F,MATCH(ROWS($1:3159),$L:$L,0)),"")</f>
        <v/>
      </c>
      <c r="B3160" s="15" t="str">
        <f>IFERROR(INDEX(Sheet1!L:L,MATCH(ROWS($1:3159),$L:$L,0)),"")</f>
        <v/>
      </c>
      <c r="D3160" s="18" t="str">
        <f>IFERROR(INDEX(Sheet1!F:F,MATCH(ROWS($1:3159),$M:$M,0)),"")</f>
        <v/>
      </c>
      <c r="E3160" t="str">
        <f>IFERROR(INDEX(Sheet1!L:L,MATCH(ROWS($1:3159),$M:$M,0)),"")</f>
        <v/>
      </c>
      <c r="L3160">
        <f>IF(ISNA(MATCH(Sheet1!F3160,{"successful"},0)),"-",MAX(Sheet6!L$1:L3159)+1)</f>
        <v>1583</v>
      </c>
      <c r="M3160" t="str">
        <f>IF(ISNA(MATCH(Sheet1!F3160,{"failed","canceled"},0)),"-",MAX(Sheet6!M$1:M3159)+1)</f>
        <v>-</v>
      </c>
    </row>
    <row r="3161" spans="1:13" ht="16" x14ac:dyDescent="0.2">
      <c r="A3161" s="18" t="str">
        <f>IFERROR(INDEX(Sheet1!F:F,MATCH(ROWS($1:3160),$L:$L,0)),"")</f>
        <v/>
      </c>
      <c r="B3161" s="15" t="str">
        <f>IFERROR(INDEX(Sheet1!L:L,MATCH(ROWS($1:3160),$L:$L,0)),"")</f>
        <v/>
      </c>
      <c r="D3161" s="18" t="str">
        <f>IFERROR(INDEX(Sheet1!F:F,MATCH(ROWS($1:3160),$M:$M,0)),"")</f>
        <v/>
      </c>
      <c r="E3161" t="str">
        <f>IFERROR(INDEX(Sheet1!L:L,MATCH(ROWS($1:3160),$M:$M,0)),"")</f>
        <v/>
      </c>
      <c r="L3161">
        <f>IF(ISNA(MATCH(Sheet1!F3161,{"successful"},0)),"-",MAX(Sheet6!L$1:L3160)+1)</f>
        <v>1584</v>
      </c>
      <c r="M3161" t="str">
        <f>IF(ISNA(MATCH(Sheet1!F3161,{"failed","canceled"},0)),"-",MAX(Sheet6!M$1:M3160)+1)</f>
        <v>-</v>
      </c>
    </row>
    <row r="3162" spans="1:13" ht="16" x14ac:dyDescent="0.2">
      <c r="A3162" s="18" t="str">
        <f>IFERROR(INDEX(Sheet1!F:F,MATCH(ROWS($1:3161),$L:$L,0)),"")</f>
        <v/>
      </c>
      <c r="B3162" s="15" t="str">
        <f>IFERROR(INDEX(Sheet1!L:L,MATCH(ROWS($1:3161),$L:$L,0)),"")</f>
        <v/>
      </c>
      <c r="D3162" s="18" t="str">
        <f>IFERROR(INDEX(Sheet1!F:F,MATCH(ROWS($1:3161),$M:$M,0)),"")</f>
        <v/>
      </c>
      <c r="E3162" t="str">
        <f>IFERROR(INDEX(Sheet1!L:L,MATCH(ROWS($1:3161),$M:$M,0)),"")</f>
        <v/>
      </c>
      <c r="L3162">
        <f>IF(ISNA(MATCH(Sheet1!F3162,{"successful"},0)),"-",MAX(Sheet6!L$1:L3161)+1)</f>
        <v>1585</v>
      </c>
      <c r="M3162" t="str">
        <f>IF(ISNA(MATCH(Sheet1!F3162,{"failed","canceled"},0)),"-",MAX(Sheet6!M$1:M3161)+1)</f>
        <v>-</v>
      </c>
    </row>
    <row r="3163" spans="1:13" ht="16" x14ac:dyDescent="0.2">
      <c r="A3163" s="18" t="str">
        <f>IFERROR(INDEX(Sheet1!F:F,MATCH(ROWS($1:3162),$L:$L,0)),"")</f>
        <v/>
      </c>
      <c r="B3163" s="15" t="str">
        <f>IFERROR(INDEX(Sheet1!L:L,MATCH(ROWS($1:3162),$L:$L,0)),"")</f>
        <v/>
      </c>
      <c r="D3163" s="18" t="str">
        <f>IFERROR(INDEX(Sheet1!F:F,MATCH(ROWS($1:3162),$M:$M,0)),"")</f>
        <v/>
      </c>
      <c r="E3163" t="str">
        <f>IFERROR(INDEX(Sheet1!L:L,MATCH(ROWS($1:3162),$M:$M,0)),"")</f>
        <v/>
      </c>
      <c r="L3163">
        <f>IF(ISNA(MATCH(Sheet1!F3163,{"successful"},0)),"-",MAX(Sheet6!L$1:L3162)+1)</f>
        <v>1586</v>
      </c>
      <c r="M3163" t="str">
        <f>IF(ISNA(MATCH(Sheet1!F3163,{"failed","canceled"},0)),"-",MAX(Sheet6!M$1:M3162)+1)</f>
        <v>-</v>
      </c>
    </row>
    <row r="3164" spans="1:13" ht="16" x14ac:dyDescent="0.2">
      <c r="A3164" s="18" t="str">
        <f>IFERROR(INDEX(Sheet1!F:F,MATCH(ROWS($1:3163),$L:$L,0)),"")</f>
        <v/>
      </c>
      <c r="B3164" s="15" t="str">
        <f>IFERROR(INDEX(Sheet1!L:L,MATCH(ROWS($1:3163),$L:$L,0)),"")</f>
        <v/>
      </c>
      <c r="D3164" s="18" t="str">
        <f>IFERROR(INDEX(Sheet1!F:F,MATCH(ROWS($1:3163),$M:$M,0)),"")</f>
        <v/>
      </c>
      <c r="E3164" t="str">
        <f>IFERROR(INDEX(Sheet1!L:L,MATCH(ROWS($1:3163),$M:$M,0)),"")</f>
        <v/>
      </c>
      <c r="L3164">
        <f>IF(ISNA(MATCH(Sheet1!F3164,{"successful"},0)),"-",MAX(Sheet6!L$1:L3163)+1)</f>
        <v>1587</v>
      </c>
      <c r="M3164" t="str">
        <f>IF(ISNA(MATCH(Sheet1!F3164,{"failed","canceled"},0)),"-",MAX(Sheet6!M$1:M3163)+1)</f>
        <v>-</v>
      </c>
    </row>
    <row r="3165" spans="1:13" ht="16" x14ac:dyDescent="0.2">
      <c r="A3165" s="18" t="str">
        <f>IFERROR(INDEX(Sheet1!F:F,MATCH(ROWS($1:3164),$L:$L,0)),"")</f>
        <v/>
      </c>
      <c r="B3165" s="15" t="str">
        <f>IFERROR(INDEX(Sheet1!L:L,MATCH(ROWS($1:3164),$L:$L,0)),"")</f>
        <v/>
      </c>
      <c r="D3165" s="18" t="str">
        <f>IFERROR(INDEX(Sheet1!F:F,MATCH(ROWS($1:3164),$M:$M,0)),"")</f>
        <v/>
      </c>
      <c r="E3165" t="str">
        <f>IFERROR(INDEX(Sheet1!L:L,MATCH(ROWS($1:3164),$M:$M,0)),"")</f>
        <v/>
      </c>
      <c r="L3165">
        <f>IF(ISNA(MATCH(Sheet1!F3165,{"successful"},0)),"-",MAX(Sheet6!L$1:L3164)+1)</f>
        <v>1588</v>
      </c>
      <c r="M3165" t="str">
        <f>IF(ISNA(MATCH(Sheet1!F3165,{"failed","canceled"},0)),"-",MAX(Sheet6!M$1:M3164)+1)</f>
        <v>-</v>
      </c>
    </row>
    <row r="3166" spans="1:13" ht="16" x14ac:dyDescent="0.2">
      <c r="A3166" s="18" t="str">
        <f>IFERROR(INDEX(Sheet1!F:F,MATCH(ROWS($1:3165),$L:$L,0)),"")</f>
        <v/>
      </c>
      <c r="B3166" s="15" t="str">
        <f>IFERROR(INDEX(Sheet1!L:L,MATCH(ROWS($1:3165),$L:$L,0)),"")</f>
        <v/>
      </c>
      <c r="D3166" s="18" t="str">
        <f>IFERROR(INDEX(Sheet1!F:F,MATCH(ROWS($1:3165),$M:$M,0)),"")</f>
        <v/>
      </c>
      <c r="E3166" t="str">
        <f>IFERROR(INDEX(Sheet1!L:L,MATCH(ROWS($1:3165),$M:$M,0)),"")</f>
        <v/>
      </c>
      <c r="L3166">
        <f>IF(ISNA(MATCH(Sheet1!F3166,{"successful"},0)),"-",MAX(Sheet6!L$1:L3165)+1)</f>
        <v>1589</v>
      </c>
      <c r="M3166" t="str">
        <f>IF(ISNA(MATCH(Sheet1!F3166,{"failed","canceled"},0)),"-",MAX(Sheet6!M$1:M3165)+1)</f>
        <v>-</v>
      </c>
    </row>
    <row r="3167" spans="1:13" ht="16" x14ac:dyDescent="0.2">
      <c r="A3167" s="18" t="str">
        <f>IFERROR(INDEX(Sheet1!F:F,MATCH(ROWS($1:3166),$L:$L,0)),"")</f>
        <v/>
      </c>
      <c r="B3167" s="15" t="str">
        <f>IFERROR(INDEX(Sheet1!L:L,MATCH(ROWS($1:3166),$L:$L,0)),"")</f>
        <v/>
      </c>
      <c r="D3167" s="18" t="str">
        <f>IFERROR(INDEX(Sheet1!F:F,MATCH(ROWS($1:3166),$M:$M,0)),"")</f>
        <v/>
      </c>
      <c r="E3167" t="str">
        <f>IFERROR(INDEX(Sheet1!L:L,MATCH(ROWS($1:3166),$M:$M,0)),"")</f>
        <v/>
      </c>
      <c r="L3167">
        <f>IF(ISNA(MATCH(Sheet1!F3167,{"successful"},0)),"-",MAX(Sheet6!L$1:L3166)+1)</f>
        <v>1590</v>
      </c>
      <c r="M3167" t="str">
        <f>IF(ISNA(MATCH(Sheet1!F3167,{"failed","canceled"},0)),"-",MAX(Sheet6!M$1:M3166)+1)</f>
        <v>-</v>
      </c>
    </row>
    <row r="3168" spans="1:13" ht="16" x14ac:dyDescent="0.2">
      <c r="A3168" s="18" t="str">
        <f>IFERROR(INDEX(Sheet1!F:F,MATCH(ROWS($1:3167),$L:$L,0)),"")</f>
        <v/>
      </c>
      <c r="B3168" s="15" t="str">
        <f>IFERROR(INDEX(Sheet1!L:L,MATCH(ROWS($1:3167),$L:$L,0)),"")</f>
        <v/>
      </c>
      <c r="D3168" s="18" t="str">
        <f>IFERROR(INDEX(Sheet1!F:F,MATCH(ROWS($1:3167),$M:$M,0)),"")</f>
        <v/>
      </c>
      <c r="E3168" t="str">
        <f>IFERROR(INDEX(Sheet1!L:L,MATCH(ROWS($1:3167),$M:$M,0)),"")</f>
        <v/>
      </c>
      <c r="L3168">
        <f>IF(ISNA(MATCH(Sheet1!F3168,{"successful"},0)),"-",MAX(Sheet6!L$1:L3167)+1)</f>
        <v>1591</v>
      </c>
      <c r="M3168" t="str">
        <f>IF(ISNA(MATCH(Sheet1!F3168,{"failed","canceled"},0)),"-",MAX(Sheet6!M$1:M3167)+1)</f>
        <v>-</v>
      </c>
    </row>
    <row r="3169" spans="1:13" ht="16" x14ac:dyDescent="0.2">
      <c r="A3169" s="18" t="str">
        <f>IFERROR(INDEX(Sheet1!F:F,MATCH(ROWS($1:3168),$L:$L,0)),"")</f>
        <v/>
      </c>
      <c r="B3169" s="15" t="str">
        <f>IFERROR(INDEX(Sheet1!L:L,MATCH(ROWS($1:3168),$L:$L,0)),"")</f>
        <v/>
      </c>
      <c r="D3169" s="18" t="str">
        <f>IFERROR(INDEX(Sheet1!F:F,MATCH(ROWS($1:3168),$M:$M,0)),"")</f>
        <v/>
      </c>
      <c r="E3169" t="str">
        <f>IFERROR(INDEX(Sheet1!L:L,MATCH(ROWS($1:3168),$M:$M,0)),"")</f>
        <v/>
      </c>
      <c r="L3169">
        <f>IF(ISNA(MATCH(Sheet1!F3169,{"successful"},0)),"-",MAX(Sheet6!L$1:L3168)+1)</f>
        <v>1592</v>
      </c>
      <c r="M3169" t="str">
        <f>IF(ISNA(MATCH(Sheet1!F3169,{"failed","canceled"},0)),"-",MAX(Sheet6!M$1:M3168)+1)</f>
        <v>-</v>
      </c>
    </row>
    <row r="3170" spans="1:13" ht="16" x14ac:dyDescent="0.2">
      <c r="A3170" s="18" t="str">
        <f>IFERROR(INDEX(Sheet1!F:F,MATCH(ROWS($1:3169),$L:$L,0)),"")</f>
        <v/>
      </c>
      <c r="B3170" s="15" t="str">
        <f>IFERROR(INDEX(Sheet1!L:L,MATCH(ROWS($1:3169),$L:$L,0)),"")</f>
        <v/>
      </c>
      <c r="D3170" s="18" t="str">
        <f>IFERROR(INDEX(Sheet1!F:F,MATCH(ROWS($1:3169),$M:$M,0)),"")</f>
        <v/>
      </c>
      <c r="E3170" t="str">
        <f>IFERROR(INDEX(Sheet1!L:L,MATCH(ROWS($1:3169),$M:$M,0)),"")</f>
        <v/>
      </c>
      <c r="L3170">
        <f>IF(ISNA(MATCH(Sheet1!F3170,{"successful"},0)),"-",MAX(Sheet6!L$1:L3169)+1)</f>
        <v>1593</v>
      </c>
      <c r="M3170" t="str">
        <f>IF(ISNA(MATCH(Sheet1!F3170,{"failed","canceled"},0)),"-",MAX(Sheet6!M$1:M3169)+1)</f>
        <v>-</v>
      </c>
    </row>
    <row r="3171" spans="1:13" ht="16" x14ac:dyDescent="0.2">
      <c r="A3171" s="18" t="str">
        <f>IFERROR(INDEX(Sheet1!F:F,MATCH(ROWS($1:3170),$L:$L,0)),"")</f>
        <v/>
      </c>
      <c r="B3171" s="15" t="str">
        <f>IFERROR(INDEX(Sheet1!L:L,MATCH(ROWS($1:3170),$L:$L,0)),"")</f>
        <v/>
      </c>
      <c r="D3171" s="18" t="str">
        <f>IFERROR(INDEX(Sheet1!F:F,MATCH(ROWS($1:3170),$M:$M,0)),"")</f>
        <v/>
      </c>
      <c r="E3171" t="str">
        <f>IFERROR(INDEX(Sheet1!L:L,MATCH(ROWS($1:3170),$M:$M,0)),"")</f>
        <v/>
      </c>
      <c r="L3171">
        <f>IF(ISNA(MATCH(Sheet1!F3171,{"successful"},0)),"-",MAX(Sheet6!L$1:L3170)+1)</f>
        <v>1594</v>
      </c>
      <c r="M3171" t="str">
        <f>IF(ISNA(MATCH(Sheet1!F3171,{"failed","canceled"},0)),"-",MAX(Sheet6!M$1:M3170)+1)</f>
        <v>-</v>
      </c>
    </row>
    <row r="3172" spans="1:13" ht="16" x14ac:dyDescent="0.2">
      <c r="A3172" s="18" t="str">
        <f>IFERROR(INDEX(Sheet1!F:F,MATCH(ROWS($1:3171),$L:$L,0)),"")</f>
        <v/>
      </c>
      <c r="B3172" s="15" t="str">
        <f>IFERROR(INDEX(Sheet1!L:L,MATCH(ROWS($1:3171),$L:$L,0)),"")</f>
        <v/>
      </c>
      <c r="D3172" s="18" t="str">
        <f>IFERROR(INDEX(Sheet1!F:F,MATCH(ROWS($1:3171),$M:$M,0)),"")</f>
        <v/>
      </c>
      <c r="E3172" t="str">
        <f>IFERROR(INDEX(Sheet1!L:L,MATCH(ROWS($1:3171),$M:$M,0)),"")</f>
        <v/>
      </c>
      <c r="L3172">
        <f>IF(ISNA(MATCH(Sheet1!F3172,{"successful"},0)),"-",MAX(Sheet6!L$1:L3171)+1)</f>
        <v>1595</v>
      </c>
      <c r="M3172" t="str">
        <f>IF(ISNA(MATCH(Sheet1!F3172,{"failed","canceled"},0)),"-",MAX(Sheet6!M$1:M3171)+1)</f>
        <v>-</v>
      </c>
    </row>
    <row r="3173" spans="1:13" ht="16" x14ac:dyDescent="0.2">
      <c r="A3173" s="18" t="str">
        <f>IFERROR(INDEX(Sheet1!F:F,MATCH(ROWS($1:3172),$L:$L,0)),"")</f>
        <v/>
      </c>
      <c r="B3173" s="15" t="str">
        <f>IFERROR(INDEX(Sheet1!L:L,MATCH(ROWS($1:3172),$L:$L,0)),"")</f>
        <v/>
      </c>
      <c r="D3173" s="18" t="str">
        <f>IFERROR(INDEX(Sheet1!F:F,MATCH(ROWS($1:3172),$M:$M,0)),"")</f>
        <v/>
      </c>
      <c r="E3173" t="str">
        <f>IFERROR(INDEX(Sheet1!L:L,MATCH(ROWS($1:3172),$M:$M,0)),"")</f>
        <v/>
      </c>
      <c r="L3173">
        <f>IF(ISNA(MATCH(Sheet1!F3173,{"successful"},0)),"-",MAX(Sheet6!L$1:L3172)+1)</f>
        <v>1596</v>
      </c>
      <c r="M3173" t="str">
        <f>IF(ISNA(MATCH(Sheet1!F3173,{"failed","canceled"},0)),"-",MAX(Sheet6!M$1:M3172)+1)</f>
        <v>-</v>
      </c>
    </row>
    <row r="3174" spans="1:13" ht="16" x14ac:dyDescent="0.2">
      <c r="A3174" s="18" t="str">
        <f>IFERROR(INDEX(Sheet1!F:F,MATCH(ROWS($1:3173),$L:$L,0)),"")</f>
        <v/>
      </c>
      <c r="B3174" s="15" t="str">
        <f>IFERROR(INDEX(Sheet1!L:L,MATCH(ROWS($1:3173),$L:$L,0)),"")</f>
        <v/>
      </c>
      <c r="D3174" s="18" t="str">
        <f>IFERROR(INDEX(Sheet1!F:F,MATCH(ROWS($1:3173),$M:$M,0)),"")</f>
        <v/>
      </c>
      <c r="E3174" t="str">
        <f>IFERROR(INDEX(Sheet1!L:L,MATCH(ROWS($1:3173),$M:$M,0)),"")</f>
        <v/>
      </c>
      <c r="L3174">
        <f>IF(ISNA(MATCH(Sheet1!F3174,{"successful"},0)),"-",MAX(Sheet6!L$1:L3173)+1)</f>
        <v>1597</v>
      </c>
      <c r="M3174" t="str">
        <f>IF(ISNA(MATCH(Sheet1!F3174,{"failed","canceled"},0)),"-",MAX(Sheet6!M$1:M3173)+1)</f>
        <v>-</v>
      </c>
    </row>
    <row r="3175" spans="1:13" ht="16" x14ac:dyDescent="0.2">
      <c r="A3175" s="18" t="str">
        <f>IFERROR(INDEX(Sheet1!F:F,MATCH(ROWS($1:3174),$L:$L,0)),"")</f>
        <v/>
      </c>
      <c r="B3175" s="15" t="str">
        <f>IFERROR(INDEX(Sheet1!L:L,MATCH(ROWS($1:3174),$L:$L,0)),"")</f>
        <v/>
      </c>
      <c r="D3175" s="18" t="str">
        <f>IFERROR(INDEX(Sheet1!F:F,MATCH(ROWS($1:3174),$M:$M,0)),"")</f>
        <v/>
      </c>
      <c r="E3175" t="str">
        <f>IFERROR(INDEX(Sheet1!L:L,MATCH(ROWS($1:3174),$M:$M,0)),"")</f>
        <v/>
      </c>
      <c r="L3175">
        <f>IF(ISNA(MATCH(Sheet1!F3175,{"successful"},0)),"-",MAX(Sheet6!L$1:L3174)+1)</f>
        <v>1598</v>
      </c>
      <c r="M3175" t="str">
        <f>IF(ISNA(MATCH(Sheet1!F3175,{"failed","canceled"},0)),"-",MAX(Sheet6!M$1:M3174)+1)</f>
        <v>-</v>
      </c>
    </row>
    <row r="3176" spans="1:13" ht="16" x14ac:dyDescent="0.2">
      <c r="A3176" s="18" t="str">
        <f>IFERROR(INDEX(Sheet1!F:F,MATCH(ROWS($1:3175),$L:$L,0)),"")</f>
        <v/>
      </c>
      <c r="B3176" s="15" t="str">
        <f>IFERROR(INDEX(Sheet1!L:L,MATCH(ROWS($1:3175),$L:$L,0)),"")</f>
        <v/>
      </c>
      <c r="D3176" s="18" t="str">
        <f>IFERROR(INDEX(Sheet1!F:F,MATCH(ROWS($1:3175),$M:$M,0)),"")</f>
        <v/>
      </c>
      <c r="E3176" t="str">
        <f>IFERROR(INDEX(Sheet1!L:L,MATCH(ROWS($1:3175),$M:$M,0)),"")</f>
        <v/>
      </c>
      <c r="L3176">
        <f>IF(ISNA(MATCH(Sheet1!F3176,{"successful"},0)),"-",MAX(Sheet6!L$1:L3175)+1)</f>
        <v>1599</v>
      </c>
      <c r="M3176" t="str">
        <f>IF(ISNA(MATCH(Sheet1!F3176,{"failed","canceled"},0)),"-",MAX(Sheet6!M$1:M3175)+1)</f>
        <v>-</v>
      </c>
    </row>
    <row r="3177" spans="1:13" ht="16" x14ac:dyDescent="0.2">
      <c r="A3177" s="18" t="str">
        <f>IFERROR(INDEX(Sheet1!F:F,MATCH(ROWS($1:3176),$L:$L,0)),"")</f>
        <v/>
      </c>
      <c r="B3177" s="15" t="str">
        <f>IFERROR(INDEX(Sheet1!L:L,MATCH(ROWS($1:3176),$L:$L,0)),"")</f>
        <v/>
      </c>
      <c r="D3177" s="18" t="str">
        <f>IFERROR(INDEX(Sheet1!F:F,MATCH(ROWS($1:3176),$M:$M,0)),"")</f>
        <v/>
      </c>
      <c r="E3177" t="str">
        <f>IFERROR(INDEX(Sheet1!L:L,MATCH(ROWS($1:3176),$M:$M,0)),"")</f>
        <v/>
      </c>
      <c r="L3177">
        <f>IF(ISNA(MATCH(Sheet1!F3177,{"successful"},0)),"-",MAX(Sheet6!L$1:L3176)+1)</f>
        <v>1600</v>
      </c>
      <c r="M3177" t="str">
        <f>IF(ISNA(MATCH(Sheet1!F3177,{"failed","canceled"},0)),"-",MAX(Sheet6!M$1:M3176)+1)</f>
        <v>-</v>
      </c>
    </row>
    <row r="3178" spans="1:13" ht="16" x14ac:dyDescent="0.2">
      <c r="A3178" s="18" t="str">
        <f>IFERROR(INDEX(Sheet1!F:F,MATCH(ROWS($1:3177),$L:$L,0)),"")</f>
        <v/>
      </c>
      <c r="B3178" s="15" t="str">
        <f>IFERROR(INDEX(Sheet1!L:L,MATCH(ROWS($1:3177),$L:$L,0)),"")</f>
        <v/>
      </c>
      <c r="D3178" s="18" t="str">
        <f>IFERROR(INDEX(Sheet1!F:F,MATCH(ROWS($1:3177),$M:$M,0)),"")</f>
        <v/>
      </c>
      <c r="E3178" t="str">
        <f>IFERROR(INDEX(Sheet1!L:L,MATCH(ROWS($1:3177),$M:$M,0)),"")</f>
        <v/>
      </c>
      <c r="L3178">
        <f>IF(ISNA(MATCH(Sheet1!F3178,{"successful"},0)),"-",MAX(Sheet6!L$1:L3177)+1)</f>
        <v>1601</v>
      </c>
      <c r="M3178" t="str">
        <f>IF(ISNA(MATCH(Sheet1!F3178,{"failed","canceled"},0)),"-",MAX(Sheet6!M$1:M3177)+1)</f>
        <v>-</v>
      </c>
    </row>
    <row r="3179" spans="1:13" ht="16" x14ac:dyDescent="0.2">
      <c r="A3179" s="18" t="str">
        <f>IFERROR(INDEX(Sheet1!F:F,MATCH(ROWS($1:3178),$L:$L,0)),"")</f>
        <v/>
      </c>
      <c r="B3179" s="15" t="str">
        <f>IFERROR(INDEX(Sheet1!L:L,MATCH(ROWS($1:3178),$L:$L,0)),"")</f>
        <v/>
      </c>
      <c r="D3179" s="18" t="str">
        <f>IFERROR(INDEX(Sheet1!F:F,MATCH(ROWS($1:3178),$M:$M,0)),"")</f>
        <v/>
      </c>
      <c r="E3179" t="str">
        <f>IFERROR(INDEX(Sheet1!L:L,MATCH(ROWS($1:3178),$M:$M,0)),"")</f>
        <v/>
      </c>
      <c r="L3179">
        <f>IF(ISNA(MATCH(Sheet1!F3179,{"successful"},0)),"-",MAX(Sheet6!L$1:L3178)+1)</f>
        <v>1602</v>
      </c>
      <c r="M3179" t="str">
        <f>IF(ISNA(MATCH(Sheet1!F3179,{"failed","canceled"},0)),"-",MAX(Sheet6!M$1:M3178)+1)</f>
        <v>-</v>
      </c>
    </row>
    <row r="3180" spans="1:13" ht="16" x14ac:dyDescent="0.2">
      <c r="A3180" s="18" t="str">
        <f>IFERROR(INDEX(Sheet1!F:F,MATCH(ROWS($1:3179),$L:$L,0)),"")</f>
        <v/>
      </c>
      <c r="B3180" s="15" t="str">
        <f>IFERROR(INDEX(Sheet1!L:L,MATCH(ROWS($1:3179),$L:$L,0)),"")</f>
        <v/>
      </c>
      <c r="D3180" s="18" t="str">
        <f>IFERROR(INDEX(Sheet1!F:F,MATCH(ROWS($1:3179),$M:$M,0)),"")</f>
        <v/>
      </c>
      <c r="E3180" t="str">
        <f>IFERROR(INDEX(Sheet1!L:L,MATCH(ROWS($1:3179),$M:$M,0)),"")</f>
        <v/>
      </c>
      <c r="L3180">
        <f>IF(ISNA(MATCH(Sheet1!F3180,{"successful"},0)),"-",MAX(Sheet6!L$1:L3179)+1)</f>
        <v>1603</v>
      </c>
      <c r="M3180" t="str">
        <f>IF(ISNA(MATCH(Sheet1!F3180,{"failed","canceled"},0)),"-",MAX(Sheet6!M$1:M3179)+1)</f>
        <v>-</v>
      </c>
    </row>
    <row r="3181" spans="1:13" ht="16" x14ac:dyDescent="0.2">
      <c r="A3181" s="18" t="str">
        <f>IFERROR(INDEX(Sheet1!F:F,MATCH(ROWS($1:3180),$L:$L,0)),"")</f>
        <v/>
      </c>
      <c r="B3181" s="15" t="str">
        <f>IFERROR(INDEX(Sheet1!L:L,MATCH(ROWS($1:3180),$L:$L,0)),"")</f>
        <v/>
      </c>
      <c r="D3181" s="18" t="str">
        <f>IFERROR(INDEX(Sheet1!F:F,MATCH(ROWS($1:3180),$M:$M,0)),"")</f>
        <v/>
      </c>
      <c r="E3181" t="str">
        <f>IFERROR(INDEX(Sheet1!L:L,MATCH(ROWS($1:3180),$M:$M,0)),"")</f>
        <v/>
      </c>
      <c r="L3181">
        <f>IF(ISNA(MATCH(Sheet1!F3181,{"successful"},0)),"-",MAX(Sheet6!L$1:L3180)+1)</f>
        <v>1604</v>
      </c>
      <c r="M3181" t="str">
        <f>IF(ISNA(MATCH(Sheet1!F3181,{"failed","canceled"},0)),"-",MAX(Sheet6!M$1:M3180)+1)</f>
        <v>-</v>
      </c>
    </row>
    <row r="3182" spans="1:13" ht="16" x14ac:dyDescent="0.2">
      <c r="A3182" s="18" t="str">
        <f>IFERROR(INDEX(Sheet1!F:F,MATCH(ROWS($1:3181),$L:$L,0)),"")</f>
        <v/>
      </c>
      <c r="B3182" s="15" t="str">
        <f>IFERROR(INDEX(Sheet1!L:L,MATCH(ROWS($1:3181),$L:$L,0)),"")</f>
        <v/>
      </c>
      <c r="D3182" s="18" t="str">
        <f>IFERROR(INDEX(Sheet1!F:F,MATCH(ROWS($1:3181),$M:$M,0)),"")</f>
        <v/>
      </c>
      <c r="E3182" t="str">
        <f>IFERROR(INDEX(Sheet1!L:L,MATCH(ROWS($1:3181),$M:$M,0)),"")</f>
        <v/>
      </c>
      <c r="L3182">
        <f>IF(ISNA(MATCH(Sheet1!F3182,{"successful"},0)),"-",MAX(Sheet6!L$1:L3181)+1)</f>
        <v>1605</v>
      </c>
      <c r="M3182" t="str">
        <f>IF(ISNA(MATCH(Sheet1!F3182,{"failed","canceled"},0)),"-",MAX(Sheet6!M$1:M3181)+1)</f>
        <v>-</v>
      </c>
    </row>
    <row r="3183" spans="1:13" ht="16" x14ac:dyDescent="0.2">
      <c r="A3183" s="18" t="str">
        <f>IFERROR(INDEX(Sheet1!F:F,MATCH(ROWS($1:3182),$L:$L,0)),"")</f>
        <v/>
      </c>
      <c r="B3183" s="15" t="str">
        <f>IFERROR(INDEX(Sheet1!L:L,MATCH(ROWS($1:3182),$L:$L,0)),"")</f>
        <v/>
      </c>
      <c r="D3183" s="18" t="str">
        <f>IFERROR(INDEX(Sheet1!F:F,MATCH(ROWS($1:3182),$M:$M,0)),"")</f>
        <v/>
      </c>
      <c r="E3183" t="str">
        <f>IFERROR(INDEX(Sheet1!L:L,MATCH(ROWS($1:3182),$M:$M,0)),"")</f>
        <v/>
      </c>
      <c r="L3183">
        <f>IF(ISNA(MATCH(Sheet1!F3183,{"successful"},0)),"-",MAX(Sheet6!L$1:L3182)+1)</f>
        <v>1606</v>
      </c>
      <c r="M3183" t="str">
        <f>IF(ISNA(MATCH(Sheet1!F3183,{"failed","canceled"},0)),"-",MAX(Sheet6!M$1:M3182)+1)</f>
        <v>-</v>
      </c>
    </row>
    <row r="3184" spans="1:13" ht="16" x14ac:dyDescent="0.2">
      <c r="A3184" s="18" t="str">
        <f>IFERROR(INDEX(Sheet1!F:F,MATCH(ROWS($1:3183),$L:$L,0)),"")</f>
        <v/>
      </c>
      <c r="B3184" s="15" t="str">
        <f>IFERROR(INDEX(Sheet1!L:L,MATCH(ROWS($1:3183),$L:$L,0)),"")</f>
        <v/>
      </c>
      <c r="D3184" s="18" t="str">
        <f>IFERROR(INDEX(Sheet1!F:F,MATCH(ROWS($1:3183),$M:$M,0)),"")</f>
        <v/>
      </c>
      <c r="E3184" t="str">
        <f>IFERROR(INDEX(Sheet1!L:L,MATCH(ROWS($1:3183),$M:$M,0)),"")</f>
        <v/>
      </c>
      <c r="L3184">
        <f>IF(ISNA(MATCH(Sheet1!F3184,{"successful"},0)),"-",MAX(Sheet6!L$1:L3183)+1)</f>
        <v>1607</v>
      </c>
      <c r="M3184" t="str">
        <f>IF(ISNA(MATCH(Sheet1!F3184,{"failed","canceled"},0)),"-",MAX(Sheet6!M$1:M3183)+1)</f>
        <v>-</v>
      </c>
    </row>
    <row r="3185" spans="1:13" ht="16" x14ac:dyDescent="0.2">
      <c r="A3185" s="18" t="str">
        <f>IFERROR(INDEX(Sheet1!F:F,MATCH(ROWS($1:3184),$L:$L,0)),"")</f>
        <v/>
      </c>
      <c r="B3185" s="15" t="str">
        <f>IFERROR(INDEX(Sheet1!L:L,MATCH(ROWS($1:3184),$L:$L,0)),"")</f>
        <v/>
      </c>
      <c r="D3185" s="18" t="str">
        <f>IFERROR(INDEX(Sheet1!F:F,MATCH(ROWS($1:3184),$M:$M,0)),"")</f>
        <v/>
      </c>
      <c r="E3185" t="str">
        <f>IFERROR(INDEX(Sheet1!L:L,MATCH(ROWS($1:3184),$M:$M,0)),"")</f>
        <v/>
      </c>
      <c r="L3185">
        <f>IF(ISNA(MATCH(Sheet1!F3185,{"successful"},0)),"-",MAX(Sheet6!L$1:L3184)+1)</f>
        <v>1608</v>
      </c>
      <c r="M3185" t="str">
        <f>IF(ISNA(MATCH(Sheet1!F3185,{"failed","canceled"},0)),"-",MAX(Sheet6!M$1:M3184)+1)</f>
        <v>-</v>
      </c>
    </row>
    <row r="3186" spans="1:13" ht="16" x14ac:dyDescent="0.2">
      <c r="A3186" s="18" t="str">
        <f>IFERROR(INDEX(Sheet1!F:F,MATCH(ROWS($1:3185),$L:$L,0)),"")</f>
        <v/>
      </c>
      <c r="B3186" s="15" t="str">
        <f>IFERROR(INDEX(Sheet1!L:L,MATCH(ROWS($1:3185),$L:$L,0)),"")</f>
        <v/>
      </c>
      <c r="D3186" s="18" t="str">
        <f>IFERROR(INDEX(Sheet1!F:F,MATCH(ROWS($1:3185),$M:$M,0)),"")</f>
        <v/>
      </c>
      <c r="E3186" t="str">
        <f>IFERROR(INDEX(Sheet1!L:L,MATCH(ROWS($1:3185),$M:$M,0)),"")</f>
        <v/>
      </c>
      <c r="L3186">
        <f>IF(ISNA(MATCH(Sheet1!F3186,{"successful"},0)),"-",MAX(Sheet6!L$1:L3185)+1)</f>
        <v>1609</v>
      </c>
      <c r="M3186" t="str">
        <f>IF(ISNA(MATCH(Sheet1!F3186,{"failed","canceled"},0)),"-",MAX(Sheet6!M$1:M3185)+1)</f>
        <v>-</v>
      </c>
    </row>
    <row r="3187" spans="1:13" ht="16" x14ac:dyDescent="0.2">
      <c r="A3187" s="18" t="str">
        <f>IFERROR(INDEX(Sheet1!F:F,MATCH(ROWS($1:3186),$L:$L,0)),"")</f>
        <v/>
      </c>
      <c r="B3187" s="15" t="str">
        <f>IFERROR(INDEX(Sheet1!L:L,MATCH(ROWS($1:3186),$L:$L,0)),"")</f>
        <v/>
      </c>
      <c r="D3187" s="18" t="str">
        <f>IFERROR(INDEX(Sheet1!F:F,MATCH(ROWS($1:3186),$M:$M,0)),"")</f>
        <v/>
      </c>
      <c r="E3187" t="str">
        <f>IFERROR(INDEX(Sheet1!L:L,MATCH(ROWS($1:3186),$M:$M,0)),"")</f>
        <v/>
      </c>
      <c r="L3187">
        <f>IF(ISNA(MATCH(Sheet1!F3187,{"successful"},0)),"-",MAX(Sheet6!L$1:L3186)+1)</f>
        <v>1610</v>
      </c>
      <c r="M3187" t="str">
        <f>IF(ISNA(MATCH(Sheet1!F3187,{"failed","canceled"},0)),"-",MAX(Sheet6!M$1:M3186)+1)</f>
        <v>-</v>
      </c>
    </row>
    <row r="3188" spans="1:13" ht="16" x14ac:dyDescent="0.2">
      <c r="A3188" s="18" t="str">
        <f>IFERROR(INDEX(Sheet1!F:F,MATCH(ROWS($1:3187),$L:$L,0)),"")</f>
        <v/>
      </c>
      <c r="B3188" s="15" t="str">
        <f>IFERROR(INDEX(Sheet1!L:L,MATCH(ROWS($1:3187),$L:$L,0)),"")</f>
        <v/>
      </c>
      <c r="D3188" s="18" t="str">
        <f>IFERROR(INDEX(Sheet1!F:F,MATCH(ROWS($1:3187),$M:$M,0)),"")</f>
        <v/>
      </c>
      <c r="E3188" t="str">
        <f>IFERROR(INDEX(Sheet1!L:L,MATCH(ROWS($1:3187),$M:$M,0)),"")</f>
        <v/>
      </c>
      <c r="L3188">
        <f>IF(ISNA(MATCH(Sheet1!F3188,{"successful"},0)),"-",MAX(Sheet6!L$1:L3187)+1)</f>
        <v>1611</v>
      </c>
      <c r="M3188" t="str">
        <f>IF(ISNA(MATCH(Sheet1!F3188,{"failed","canceled"},0)),"-",MAX(Sheet6!M$1:M3187)+1)</f>
        <v>-</v>
      </c>
    </row>
    <row r="3189" spans="1:13" ht="16" x14ac:dyDescent="0.2">
      <c r="A3189" s="18" t="str">
        <f>IFERROR(INDEX(Sheet1!F:F,MATCH(ROWS($1:3188),$L:$L,0)),"")</f>
        <v/>
      </c>
      <c r="B3189" s="15" t="str">
        <f>IFERROR(INDEX(Sheet1!L:L,MATCH(ROWS($1:3188),$L:$L,0)),"")</f>
        <v/>
      </c>
      <c r="D3189" s="18" t="str">
        <f>IFERROR(INDEX(Sheet1!F:F,MATCH(ROWS($1:3188),$M:$M,0)),"")</f>
        <v/>
      </c>
      <c r="E3189" t="str">
        <f>IFERROR(INDEX(Sheet1!L:L,MATCH(ROWS($1:3188),$M:$M,0)),"")</f>
        <v/>
      </c>
      <c r="L3189">
        <f>IF(ISNA(MATCH(Sheet1!F3189,{"successful"},0)),"-",MAX(Sheet6!L$1:L3188)+1)</f>
        <v>1612</v>
      </c>
      <c r="M3189" t="str">
        <f>IF(ISNA(MATCH(Sheet1!F3189,{"failed","canceled"},0)),"-",MAX(Sheet6!M$1:M3188)+1)</f>
        <v>-</v>
      </c>
    </row>
    <row r="3190" spans="1:13" ht="16" x14ac:dyDescent="0.2">
      <c r="A3190" s="18" t="str">
        <f>IFERROR(INDEX(Sheet1!F:F,MATCH(ROWS($1:3189),$L:$L,0)),"")</f>
        <v/>
      </c>
      <c r="B3190" s="15" t="str">
        <f>IFERROR(INDEX(Sheet1!L:L,MATCH(ROWS($1:3189),$L:$L,0)),"")</f>
        <v/>
      </c>
      <c r="D3190" s="18" t="str">
        <f>IFERROR(INDEX(Sheet1!F:F,MATCH(ROWS($1:3189),$M:$M,0)),"")</f>
        <v/>
      </c>
      <c r="E3190" t="str">
        <f>IFERROR(INDEX(Sheet1!L:L,MATCH(ROWS($1:3189),$M:$M,0)),"")</f>
        <v/>
      </c>
      <c r="L3190" t="str">
        <f>IF(ISNA(MATCH(Sheet1!F3190,{"successful"},0)),"-",MAX(Sheet6!L$1:L3189)+1)</f>
        <v>-</v>
      </c>
      <c r="M3190">
        <f>IF(ISNA(MATCH(Sheet1!F3190,{"failed","canceled"},0)),"-",MAX(Sheet6!M$1:M3189)+1)</f>
        <v>1527</v>
      </c>
    </row>
    <row r="3191" spans="1:13" ht="16" x14ac:dyDescent="0.2">
      <c r="A3191" s="18" t="str">
        <f>IFERROR(INDEX(Sheet1!F:F,MATCH(ROWS($1:3190),$L:$L,0)),"")</f>
        <v/>
      </c>
      <c r="B3191" s="15" t="str">
        <f>IFERROR(INDEX(Sheet1!L:L,MATCH(ROWS($1:3190),$L:$L,0)),"")</f>
        <v/>
      </c>
      <c r="D3191" s="18" t="str">
        <f>IFERROR(INDEX(Sheet1!F:F,MATCH(ROWS($1:3190),$M:$M,0)),"")</f>
        <v/>
      </c>
      <c r="E3191" t="str">
        <f>IFERROR(INDEX(Sheet1!L:L,MATCH(ROWS($1:3190),$M:$M,0)),"")</f>
        <v/>
      </c>
      <c r="L3191" t="str">
        <f>IF(ISNA(MATCH(Sheet1!F3191,{"successful"},0)),"-",MAX(Sheet6!L$1:L3190)+1)</f>
        <v>-</v>
      </c>
      <c r="M3191">
        <f>IF(ISNA(MATCH(Sheet1!F3191,{"failed","canceled"},0)),"-",MAX(Sheet6!M$1:M3190)+1)</f>
        <v>1528</v>
      </c>
    </row>
    <row r="3192" spans="1:13" ht="16" x14ac:dyDescent="0.2">
      <c r="A3192" s="18" t="str">
        <f>IFERROR(INDEX(Sheet1!F:F,MATCH(ROWS($1:3191),$L:$L,0)),"")</f>
        <v/>
      </c>
      <c r="B3192" s="15" t="str">
        <f>IFERROR(INDEX(Sheet1!L:L,MATCH(ROWS($1:3191),$L:$L,0)),"")</f>
        <v/>
      </c>
      <c r="D3192" s="18" t="str">
        <f>IFERROR(INDEX(Sheet1!F:F,MATCH(ROWS($1:3191),$M:$M,0)),"")</f>
        <v/>
      </c>
      <c r="E3192" t="str">
        <f>IFERROR(INDEX(Sheet1!L:L,MATCH(ROWS($1:3191),$M:$M,0)),"")</f>
        <v/>
      </c>
      <c r="L3192" t="str">
        <f>IF(ISNA(MATCH(Sheet1!F3192,{"successful"},0)),"-",MAX(Sheet6!L$1:L3191)+1)</f>
        <v>-</v>
      </c>
      <c r="M3192">
        <f>IF(ISNA(MATCH(Sheet1!F3192,{"failed","canceled"},0)),"-",MAX(Sheet6!M$1:M3191)+1)</f>
        <v>1529</v>
      </c>
    </row>
    <row r="3193" spans="1:13" ht="16" x14ac:dyDescent="0.2">
      <c r="A3193" s="18" t="str">
        <f>IFERROR(INDEX(Sheet1!F:F,MATCH(ROWS($1:3192),$L:$L,0)),"")</f>
        <v/>
      </c>
      <c r="B3193" s="15" t="str">
        <f>IFERROR(INDEX(Sheet1!L:L,MATCH(ROWS($1:3192),$L:$L,0)),"")</f>
        <v/>
      </c>
      <c r="D3193" s="18" t="str">
        <f>IFERROR(INDEX(Sheet1!F:F,MATCH(ROWS($1:3192),$M:$M,0)),"")</f>
        <v/>
      </c>
      <c r="E3193" t="str">
        <f>IFERROR(INDEX(Sheet1!L:L,MATCH(ROWS($1:3192),$M:$M,0)),"")</f>
        <v/>
      </c>
      <c r="L3193" t="str">
        <f>IF(ISNA(MATCH(Sheet1!F3193,{"successful"},0)),"-",MAX(Sheet6!L$1:L3192)+1)</f>
        <v>-</v>
      </c>
      <c r="M3193">
        <f>IF(ISNA(MATCH(Sheet1!F3193,{"failed","canceled"},0)),"-",MAX(Sheet6!M$1:M3192)+1)</f>
        <v>1530</v>
      </c>
    </row>
    <row r="3194" spans="1:13" ht="16" x14ac:dyDescent="0.2">
      <c r="A3194" s="18" t="str">
        <f>IFERROR(INDEX(Sheet1!F:F,MATCH(ROWS($1:3193),$L:$L,0)),"")</f>
        <v/>
      </c>
      <c r="B3194" s="15" t="str">
        <f>IFERROR(INDEX(Sheet1!L:L,MATCH(ROWS($1:3193),$L:$L,0)),"")</f>
        <v/>
      </c>
      <c r="D3194" s="18" t="str">
        <f>IFERROR(INDEX(Sheet1!F:F,MATCH(ROWS($1:3193),$M:$M,0)),"")</f>
        <v/>
      </c>
      <c r="E3194" t="str">
        <f>IFERROR(INDEX(Sheet1!L:L,MATCH(ROWS($1:3193),$M:$M,0)),"")</f>
        <v/>
      </c>
      <c r="L3194" t="str">
        <f>IF(ISNA(MATCH(Sheet1!F3194,{"successful"},0)),"-",MAX(Sheet6!L$1:L3193)+1)</f>
        <v>-</v>
      </c>
      <c r="M3194">
        <f>IF(ISNA(MATCH(Sheet1!F3194,{"failed","canceled"},0)),"-",MAX(Sheet6!M$1:M3193)+1)</f>
        <v>1531</v>
      </c>
    </row>
    <row r="3195" spans="1:13" ht="16" x14ac:dyDescent="0.2">
      <c r="A3195" s="18" t="str">
        <f>IFERROR(INDEX(Sheet1!F:F,MATCH(ROWS($1:3194),$L:$L,0)),"")</f>
        <v/>
      </c>
      <c r="B3195" s="15" t="str">
        <f>IFERROR(INDEX(Sheet1!L:L,MATCH(ROWS($1:3194),$L:$L,0)),"")</f>
        <v/>
      </c>
      <c r="D3195" s="18" t="str">
        <f>IFERROR(INDEX(Sheet1!F:F,MATCH(ROWS($1:3194),$M:$M,0)),"")</f>
        <v/>
      </c>
      <c r="E3195" t="str">
        <f>IFERROR(INDEX(Sheet1!L:L,MATCH(ROWS($1:3194),$M:$M,0)),"")</f>
        <v/>
      </c>
      <c r="L3195" t="str">
        <f>IF(ISNA(MATCH(Sheet1!F3195,{"successful"},0)),"-",MAX(Sheet6!L$1:L3194)+1)</f>
        <v>-</v>
      </c>
      <c r="M3195">
        <f>IF(ISNA(MATCH(Sheet1!F3195,{"failed","canceled"},0)),"-",MAX(Sheet6!M$1:M3194)+1)</f>
        <v>1532</v>
      </c>
    </row>
    <row r="3196" spans="1:13" ht="16" x14ac:dyDescent="0.2">
      <c r="A3196" s="18" t="str">
        <f>IFERROR(INDEX(Sheet1!F:F,MATCH(ROWS($1:3195),$L:$L,0)),"")</f>
        <v/>
      </c>
      <c r="B3196" s="15" t="str">
        <f>IFERROR(INDEX(Sheet1!L:L,MATCH(ROWS($1:3195),$L:$L,0)),"")</f>
        <v/>
      </c>
      <c r="D3196" s="18" t="str">
        <f>IFERROR(INDEX(Sheet1!F:F,MATCH(ROWS($1:3195),$M:$M,0)),"")</f>
        <v/>
      </c>
      <c r="E3196" t="str">
        <f>IFERROR(INDEX(Sheet1!L:L,MATCH(ROWS($1:3195),$M:$M,0)),"")</f>
        <v/>
      </c>
      <c r="L3196" t="str">
        <f>IF(ISNA(MATCH(Sheet1!F3196,{"successful"},0)),"-",MAX(Sheet6!L$1:L3195)+1)</f>
        <v>-</v>
      </c>
      <c r="M3196">
        <f>IF(ISNA(MATCH(Sheet1!F3196,{"failed","canceled"},0)),"-",MAX(Sheet6!M$1:M3195)+1)</f>
        <v>1533</v>
      </c>
    </row>
    <row r="3197" spans="1:13" ht="16" x14ac:dyDescent="0.2">
      <c r="A3197" s="18" t="str">
        <f>IFERROR(INDEX(Sheet1!F:F,MATCH(ROWS($1:3196),$L:$L,0)),"")</f>
        <v/>
      </c>
      <c r="B3197" s="15" t="str">
        <f>IFERROR(INDEX(Sheet1!L:L,MATCH(ROWS($1:3196),$L:$L,0)),"")</f>
        <v/>
      </c>
      <c r="D3197" s="18" t="str">
        <f>IFERROR(INDEX(Sheet1!F:F,MATCH(ROWS($1:3196),$M:$M,0)),"")</f>
        <v/>
      </c>
      <c r="E3197" t="str">
        <f>IFERROR(INDEX(Sheet1!L:L,MATCH(ROWS($1:3196),$M:$M,0)),"")</f>
        <v/>
      </c>
      <c r="L3197" t="str">
        <f>IF(ISNA(MATCH(Sheet1!F3197,{"successful"},0)),"-",MAX(Sheet6!L$1:L3196)+1)</f>
        <v>-</v>
      </c>
      <c r="M3197">
        <f>IF(ISNA(MATCH(Sheet1!F3197,{"failed","canceled"},0)),"-",MAX(Sheet6!M$1:M3196)+1)</f>
        <v>1534</v>
      </c>
    </row>
    <row r="3198" spans="1:13" ht="16" x14ac:dyDescent="0.2">
      <c r="A3198" s="18" t="str">
        <f>IFERROR(INDEX(Sheet1!F:F,MATCH(ROWS($1:3197),$L:$L,0)),"")</f>
        <v/>
      </c>
      <c r="B3198" s="15" t="str">
        <f>IFERROR(INDEX(Sheet1!L:L,MATCH(ROWS($1:3197),$L:$L,0)),"")</f>
        <v/>
      </c>
      <c r="D3198" s="18" t="str">
        <f>IFERROR(INDEX(Sheet1!F:F,MATCH(ROWS($1:3197),$M:$M,0)),"")</f>
        <v/>
      </c>
      <c r="E3198" t="str">
        <f>IFERROR(INDEX(Sheet1!L:L,MATCH(ROWS($1:3197),$M:$M,0)),"")</f>
        <v/>
      </c>
      <c r="L3198" t="str">
        <f>IF(ISNA(MATCH(Sheet1!F3198,{"successful"},0)),"-",MAX(Sheet6!L$1:L3197)+1)</f>
        <v>-</v>
      </c>
      <c r="M3198">
        <f>IF(ISNA(MATCH(Sheet1!F3198,{"failed","canceled"},0)),"-",MAX(Sheet6!M$1:M3197)+1)</f>
        <v>1535</v>
      </c>
    </row>
    <row r="3199" spans="1:13" ht="16" x14ac:dyDescent="0.2">
      <c r="A3199" s="18" t="str">
        <f>IFERROR(INDEX(Sheet1!F:F,MATCH(ROWS($1:3198),$L:$L,0)),"")</f>
        <v/>
      </c>
      <c r="B3199" s="15" t="str">
        <f>IFERROR(INDEX(Sheet1!L:L,MATCH(ROWS($1:3198),$L:$L,0)),"")</f>
        <v/>
      </c>
      <c r="D3199" s="18" t="str">
        <f>IFERROR(INDEX(Sheet1!F:F,MATCH(ROWS($1:3198),$M:$M,0)),"")</f>
        <v/>
      </c>
      <c r="E3199" t="str">
        <f>IFERROR(INDEX(Sheet1!L:L,MATCH(ROWS($1:3198),$M:$M,0)),"")</f>
        <v/>
      </c>
      <c r="L3199" t="str">
        <f>IF(ISNA(MATCH(Sheet1!F3199,{"successful"},0)),"-",MAX(Sheet6!L$1:L3198)+1)</f>
        <v>-</v>
      </c>
      <c r="M3199">
        <f>IF(ISNA(MATCH(Sheet1!F3199,{"failed","canceled"},0)),"-",MAX(Sheet6!M$1:M3198)+1)</f>
        <v>1536</v>
      </c>
    </row>
    <row r="3200" spans="1:13" ht="16" x14ac:dyDescent="0.2">
      <c r="A3200" s="18" t="str">
        <f>IFERROR(INDEX(Sheet1!F:F,MATCH(ROWS($1:3199),$L:$L,0)),"")</f>
        <v/>
      </c>
      <c r="B3200" s="15" t="str">
        <f>IFERROR(INDEX(Sheet1!L:L,MATCH(ROWS($1:3199),$L:$L,0)),"")</f>
        <v/>
      </c>
      <c r="D3200" s="18" t="str">
        <f>IFERROR(INDEX(Sheet1!F:F,MATCH(ROWS($1:3199),$M:$M,0)),"")</f>
        <v/>
      </c>
      <c r="E3200" t="str">
        <f>IFERROR(INDEX(Sheet1!L:L,MATCH(ROWS($1:3199),$M:$M,0)),"")</f>
        <v/>
      </c>
      <c r="L3200" t="str">
        <f>IF(ISNA(MATCH(Sheet1!F3200,{"successful"},0)),"-",MAX(Sheet6!L$1:L3199)+1)</f>
        <v>-</v>
      </c>
      <c r="M3200">
        <f>IF(ISNA(MATCH(Sheet1!F3200,{"failed","canceled"},0)),"-",MAX(Sheet6!M$1:M3199)+1)</f>
        <v>1537</v>
      </c>
    </row>
    <row r="3201" spans="1:13" ht="16" x14ac:dyDescent="0.2">
      <c r="A3201" s="18" t="str">
        <f>IFERROR(INDEX(Sheet1!F:F,MATCH(ROWS($1:3200),$L:$L,0)),"")</f>
        <v/>
      </c>
      <c r="B3201" s="15" t="str">
        <f>IFERROR(INDEX(Sheet1!L:L,MATCH(ROWS($1:3200),$L:$L,0)),"")</f>
        <v/>
      </c>
      <c r="D3201" s="18" t="str">
        <f>IFERROR(INDEX(Sheet1!F:F,MATCH(ROWS($1:3200),$M:$M,0)),"")</f>
        <v/>
      </c>
      <c r="E3201" t="str">
        <f>IFERROR(INDEX(Sheet1!L:L,MATCH(ROWS($1:3200),$M:$M,0)),"")</f>
        <v/>
      </c>
      <c r="L3201" t="str">
        <f>IF(ISNA(MATCH(Sheet1!F3201,{"successful"},0)),"-",MAX(Sheet6!L$1:L3200)+1)</f>
        <v>-</v>
      </c>
      <c r="M3201">
        <f>IF(ISNA(MATCH(Sheet1!F3201,{"failed","canceled"},0)),"-",MAX(Sheet6!M$1:M3200)+1)</f>
        <v>1538</v>
      </c>
    </row>
    <row r="3202" spans="1:13" ht="16" x14ac:dyDescent="0.2">
      <c r="A3202" s="18" t="str">
        <f>IFERROR(INDEX(Sheet1!F:F,MATCH(ROWS($1:3201),$L:$L,0)),"")</f>
        <v/>
      </c>
      <c r="B3202" s="15" t="str">
        <f>IFERROR(INDEX(Sheet1!L:L,MATCH(ROWS($1:3201),$L:$L,0)),"")</f>
        <v/>
      </c>
      <c r="D3202" s="18" t="str">
        <f>IFERROR(INDEX(Sheet1!F:F,MATCH(ROWS($1:3201),$M:$M,0)),"")</f>
        <v/>
      </c>
      <c r="E3202" t="str">
        <f>IFERROR(INDEX(Sheet1!L:L,MATCH(ROWS($1:3201),$M:$M,0)),"")</f>
        <v/>
      </c>
      <c r="L3202" t="str">
        <f>IF(ISNA(MATCH(Sheet1!F3202,{"successful"},0)),"-",MAX(Sheet6!L$1:L3201)+1)</f>
        <v>-</v>
      </c>
      <c r="M3202">
        <f>IF(ISNA(MATCH(Sheet1!F3202,{"failed","canceled"},0)),"-",MAX(Sheet6!M$1:M3201)+1)</f>
        <v>1539</v>
      </c>
    </row>
    <row r="3203" spans="1:13" ht="16" x14ac:dyDescent="0.2">
      <c r="A3203" s="18" t="str">
        <f>IFERROR(INDEX(Sheet1!F:F,MATCH(ROWS($1:3202),$L:$L,0)),"")</f>
        <v/>
      </c>
      <c r="B3203" s="15" t="str">
        <f>IFERROR(INDEX(Sheet1!L:L,MATCH(ROWS($1:3202),$L:$L,0)),"")</f>
        <v/>
      </c>
      <c r="D3203" s="18" t="str">
        <f>IFERROR(INDEX(Sheet1!F:F,MATCH(ROWS($1:3202),$M:$M,0)),"")</f>
        <v/>
      </c>
      <c r="E3203" t="str">
        <f>IFERROR(INDEX(Sheet1!L:L,MATCH(ROWS($1:3202),$M:$M,0)),"")</f>
        <v/>
      </c>
      <c r="L3203" t="str">
        <f>IF(ISNA(MATCH(Sheet1!F3203,{"successful"},0)),"-",MAX(Sheet6!L$1:L3202)+1)</f>
        <v>-</v>
      </c>
      <c r="M3203">
        <f>IF(ISNA(MATCH(Sheet1!F3203,{"failed","canceled"},0)),"-",MAX(Sheet6!M$1:M3202)+1)</f>
        <v>1540</v>
      </c>
    </row>
    <row r="3204" spans="1:13" ht="16" x14ac:dyDescent="0.2">
      <c r="A3204" s="18" t="str">
        <f>IFERROR(INDEX(Sheet1!F:F,MATCH(ROWS($1:3203),$L:$L,0)),"")</f>
        <v/>
      </c>
      <c r="B3204" s="15" t="str">
        <f>IFERROR(INDEX(Sheet1!L:L,MATCH(ROWS($1:3203),$L:$L,0)),"")</f>
        <v/>
      </c>
      <c r="D3204" s="18" t="str">
        <f>IFERROR(INDEX(Sheet1!F:F,MATCH(ROWS($1:3203),$M:$M,0)),"")</f>
        <v/>
      </c>
      <c r="E3204" t="str">
        <f>IFERROR(INDEX(Sheet1!L:L,MATCH(ROWS($1:3203),$M:$M,0)),"")</f>
        <v/>
      </c>
      <c r="L3204" t="str">
        <f>IF(ISNA(MATCH(Sheet1!F3204,{"successful"},0)),"-",MAX(Sheet6!L$1:L3203)+1)</f>
        <v>-</v>
      </c>
      <c r="M3204">
        <f>IF(ISNA(MATCH(Sheet1!F3204,{"failed","canceled"},0)),"-",MAX(Sheet6!M$1:M3203)+1)</f>
        <v>1541</v>
      </c>
    </row>
    <row r="3205" spans="1:13" ht="16" x14ac:dyDescent="0.2">
      <c r="A3205" s="18" t="str">
        <f>IFERROR(INDEX(Sheet1!F:F,MATCH(ROWS($1:3204),$L:$L,0)),"")</f>
        <v/>
      </c>
      <c r="B3205" s="15" t="str">
        <f>IFERROR(INDEX(Sheet1!L:L,MATCH(ROWS($1:3204),$L:$L,0)),"")</f>
        <v/>
      </c>
      <c r="D3205" s="18" t="str">
        <f>IFERROR(INDEX(Sheet1!F:F,MATCH(ROWS($1:3204),$M:$M,0)),"")</f>
        <v/>
      </c>
      <c r="E3205" t="str">
        <f>IFERROR(INDEX(Sheet1!L:L,MATCH(ROWS($1:3204),$M:$M,0)),"")</f>
        <v/>
      </c>
      <c r="L3205" t="str">
        <f>IF(ISNA(MATCH(Sheet1!F3205,{"successful"},0)),"-",MAX(Sheet6!L$1:L3204)+1)</f>
        <v>-</v>
      </c>
      <c r="M3205">
        <f>IF(ISNA(MATCH(Sheet1!F3205,{"failed","canceled"},0)),"-",MAX(Sheet6!M$1:M3204)+1)</f>
        <v>1542</v>
      </c>
    </row>
    <row r="3206" spans="1:13" ht="16" x14ac:dyDescent="0.2">
      <c r="A3206" s="18" t="str">
        <f>IFERROR(INDEX(Sheet1!F:F,MATCH(ROWS($1:3205),$L:$L,0)),"")</f>
        <v/>
      </c>
      <c r="B3206" s="15" t="str">
        <f>IFERROR(INDEX(Sheet1!L:L,MATCH(ROWS($1:3205),$L:$L,0)),"")</f>
        <v/>
      </c>
      <c r="D3206" s="18" t="str">
        <f>IFERROR(INDEX(Sheet1!F:F,MATCH(ROWS($1:3205),$M:$M,0)),"")</f>
        <v/>
      </c>
      <c r="E3206" t="str">
        <f>IFERROR(INDEX(Sheet1!L:L,MATCH(ROWS($1:3205),$M:$M,0)),"")</f>
        <v/>
      </c>
      <c r="L3206" t="str">
        <f>IF(ISNA(MATCH(Sheet1!F3206,{"successful"},0)),"-",MAX(Sheet6!L$1:L3205)+1)</f>
        <v>-</v>
      </c>
      <c r="M3206">
        <f>IF(ISNA(MATCH(Sheet1!F3206,{"failed","canceled"},0)),"-",MAX(Sheet6!M$1:M3205)+1)</f>
        <v>1543</v>
      </c>
    </row>
    <row r="3207" spans="1:13" ht="16" x14ac:dyDescent="0.2">
      <c r="A3207" s="18" t="str">
        <f>IFERROR(INDEX(Sheet1!F:F,MATCH(ROWS($1:3206),$L:$L,0)),"")</f>
        <v/>
      </c>
      <c r="B3207" s="15" t="str">
        <f>IFERROR(INDEX(Sheet1!L:L,MATCH(ROWS($1:3206),$L:$L,0)),"")</f>
        <v/>
      </c>
      <c r="D3207" s="18" t="str">
        <f>IFERROR(INDEX(Sheet1!F:F,MATCH(ROWS($1:3206),$M:$M,0)),"")</f>
        <v/>
      </c>
      <c r="E3207" t="str">
        <f>IFERROR(INDEX(Sheet1!L:L,MATCH(ROWS($1:3206),$M:$M,0)),"")</f>
        <v/>
      </c>
      <c r="L3207" t="str">
        <f>IF(ISNA(MATCH(Sheet1!F3207,{"successful"},0)),"-",MAX(Sheet6!L$1:L3206)+1)</f>
        <v>-</v>
      </c>
      <c r="M3207">
        <f>IF(ISNA(MATCH(Sheet1!F3207,{"failed","canceled"},0)),"-",MAX(Sheet6!M$1:M3206)+1)</f>
        <v>1544</v>
      </c>
    </row>
    <row r="3208" spans="1:13" ht="16" x14ac:dyDescent="0.2">
      <c r="A3208" s="18" t="str">
        <f>IFERROR(INDEX(Sheet1!F:F,MATCH(ROWS($1:3207),$L:$L,0)),"")</f>
        <v/>
      </c>
      <c r="B3208" s="15" t="str">
        <f>IFERROR(INDEX(Sheet1!L:L,MATCH(ROWS($1:3207),$L:$L,0)),"")</f>
        <v/>
      </c>
      <c r="D3208" s="18" t="str">
        <f>IFERROR(INDEX(Sheet1!F:F,MATCH(ROWS($1:3207),$M:$M,0)),"")</f>
        <v/>
      </c>
      <c r="E3208" t="str">
        <f>IFERROR(INDEX(Sheet1!L:L,MATCH(ROWS($1:3207),$M:$M,0)),"")</f>
        <v/>
      </c>
      <c r="L3208" t="str">
        <f>IF(ISNA(MATCH(Sheet1!F3208,{"successful"},0)),"-",MAX(Sheet6!L$1:L3207)+1)</f>
        <v>-</v>
      </c>
      <c r="M3208">
        <f>IF(ISNA(MATCH(Sheet1!F3208,{"failed","canceled"},0)),"-",MAX(Sheet6!M$1:M3207)+1)</f>
        <v>1545</v>
      </c>
    </row>
    <row r="3209" spans="1:13" ht="16" x14ac:dyDescent="0.2">
      <c r="A3209" s="18" t="str">
        <f>IFERROR(INDEX(Sheet1!F:F,MATCH(ROWS($1:3208),$L:$L,0)),"")</f>
        <v/>
      </c>
      <c r="B3209" s="15" t="str">
        <f>IFERROR(INDEX(Sheet1!L:L,MATCH(ROWS($1:3208),$L:$L,0)),"")</f>
        <v/>
      </c>
      <c r="D3209" s="18" t="str">
        <f>IFERROR(INDEX(Sheet1!F:F,MATCH(ROWS($1:3208),$M:$M,0)),"")</f>
        <v/>
      </c>
      <c r="E3209" t="str">
        <f>IFERROR(INDEX(Sheet1!L:L,MATCH(ROWS($1:3208),$M:$M,0)),"")</f>
        <v/>
      </c>
      <c r="L3209" t="str">
        <f>IF(ISNA(MATCH(Sheet1!F3209,{"successful"},0)),"-",MAX(Sheet6!L$1:L3208)+1)</f>
        <v>-</v>
      </c>
      <c r="M3209">
        <f>IF(ISNA(MATCH(Sheet1!F3209,{"failed","canceled"},0)),"-",MAX(Sheet6!M$1:M3208)+1)</f>
        <v>1546</v>
      </c>
    </row>
    <row r="3210" spans="1:13" ht="16" x14ac:dyDescent="0.2">
      <c r="A3210" s="18" t="str">
        <f>IFERROR(INDEX(Sheet1!F:F,MATCH(ROWS($1:3209),$L:$L,0)),"")</f>
        <v/>
      </c>
      <c r="B3210" s="15" t="str">
        <f>IFERROR(INDEX(Sheet1!L:L,MATCH(ROWS($1:3209),$L:$L,0)),"")</f>
        <v/>
      </c>
      <c r="D3210" s="18" t="str">
        <f>IFERROR(INDEX(Sheet1!F:F,MATCH(ROWS($1:3209),$M:$M,0)),"")</f>
        <v/>
      </c>
      <c r="E3210" t="str">
        <f>IFERROR(INDEX(Sheet1!L:L,MATCH(ROWS($1:3209),$M:$M,0)),"")</f>
        <v/>
      </c>
      <c r="L3210">
        <f>IF(ISNA(MATCH(Sheet1!F3210,{"successful"},0)),"-",MAX(Sheet6!L$1:L3209)+1)</f>
        <v>1613</v>
      </c>
      <c r="M3210" t="str">
        <f>IF(ISNA(MATCH(Sheet1!F3210,{"failed","canceled"},0)),"-",MAX(Sheet6!M$1:M3209)+1)</f>
        <v>-</v>
      </c>
    </row>
    <row r="3211" spans="1:13" ht="16" x14ac:dyDescent="0.2">
      <c r="A3211" s="18" t="str">
        <f>IFERROR(INDEX(Sheet1!F:F,MATCH(ROWS($1:3210),$L:$L,0)),"")</f>
        <v/>
      </c>
      <c r="B3211" s="15" t="str">
        <f>IFERROR(INDEX(Sheet1!L:L,MATCH(ROWS($1:3210),$L:$L,0)),"")</f>
        <v/>
      </c>
      <c r="D3211" s="18" t="str">
        <f>IFERROR(INDEX(Sheet1!F:F,MATCH(ROWS($1:3210),$M:$M,0)),"")</f>
        <v/>
      </c>
      <c r="E3211" t="str">
        <f>IFERROR(INDEX(Sheet1!L:L,MATCH(ROWS($1:3210),$M:$M,0)),"")</f>
        <v/>
      </c>
      <c r="L3211">
        <f>IF(ISNA(MATCH(Sheet1!F3211,{"successful"},0)),"-",MAX(Sheet6!L$1:L3210)+1)</f>
        <v>1614</v>
      </c>
      <c r="M3211" t="str">
        <f>IF(ISNA(MATCH(Sheet1!F3211,{"failed","canceled"},0)),"-",MAX(Sheet6!M$1:M3210)+1)</f>
        <v>-</v>
      </c>
    </row>
    <row r="3212" spans="1:13" ht="16" x14ac:dyDescent="0.2">
      <c r="A3212" s="18" t="str">
        <f>IFERROR(INDEX(Sheet1!F:F,MATCH(ROWS($1:3211),$L:$L,0)),"")</f>
        <v/>
      </c>
      <c r="B3212" s="15" t="str">
        <f>IFERROR(INDEX(Sheet1!L:L,MATCH(ROWS($1:3211),$L:$L,0)),"")</f>
        <v/>
      </c>
      <c r="D3212" s="18" t="str">
        <f>IFERROR(INDEX(Sheet1!F:F,MATCH(ROWS($1:3211),$M:$M,0)),"")</f>
        <v/>
      </c>
      <c r="E3212" t="str">
        <f>IFERROR(INDEX(Sheet1!L:L,MATCH(ROWS($1:3211),$M:$M,0)),"")</f>
        <v/>
      </c>
      <c r="L3212">
        <f>IF(ISNA(MATCH(Sheet1!F3212,{"successful"},0)),"-",MAX(Sheet6!L$1:L3211)+1)</f>
        <v>1615</v>
      </c>
      <c r="M3212" t="str">
        <f>IF(ISNA(MATCH(Sheet1!F3212,{"failed","canceled"},0)),"-",MAX(Sheet6!M$1:M3211)+1)</f>
        <v>-</v>
      </c>
    </row>
    <row r="3213" spans="1:13" ht="16" x14ac:dyDescent="0.2">
      <c r="A3213" s="18" t="str">
        <f>IFERROR(INDEX(Sheet1!F:F,MATCH(ROWS($1:3212),$L:$L,0)),"")</f>
        <v/>
      </c>
      <c r="B3213" s="15" t="str">
        <f>IFERROR(INDEX(Sheet1!L:L,MATCH(ROWS($1:3212),$L:$L,0)),"")</f>
        <v/>
      </c>
      <c r="D3213" s="18" t="str">
        <f>IFERROR(INDEX(Sheet1!F:F,MATCH(ROWS($1:3212),$M:$M,0)),"")</f>
        <v/>
      </c>
      <c r="E3213" t="str">
        <f>IFERROR(INDEX(Sheet1!L:L,MATCH(ROWS($1:3212),$M:$M,0)),"")</f>
        <v/>
      </c>
      <c r="L3213">
        <f>IF(ISNA(MATCH(Sheet1!F3213,{"successful"},0)),"-",MAX(Sheet6!L$1:L3212)+1)</f>
        <v>1616</v>
      </c>
      <c r="M3213" t="str">
        <f>IF(ISNA(MATCH(Sheet1!F3213,{"failed","canceled"},0)),"-",MAX(Sheet6!M$1:M3212)+1)</f>
        <v>-</v>
      </c>
    </row>
    <row r="3214" spans="1:13" ht="16" x14ac:dyDescent="0.2">
      <c r="A3214" s="18" t="str">
        <f>IFERROR(INDEX(Sheet1!F:F,MATCH(ROWS($1:3213),$L:$L,0)),"")</f>
        <v/>
      </c>
      <c r="B3214" s="15" t="str">
        <f>IFERROR(INDEX(Sheet1!L:L,MATCH(ROWS($1:3213),$L:$L,0)),"")</f>
        <v/>
      </c>
      <c r="D3214" s="18" t="str">
        <f>IFERROR(INDEX(Sheet1!F:F,MATCH(ROWS($1:3213),$M:$M,0)),"")</f>
        <v/>
      </c>
      <c r="E3214" t="str">
        <f>IFERROR(INDEX(Sheet1!L:L,MATCH(ROWS($1:3213),$M:$M,0)),"")</f>
        <v/>
      </c>
      <c r="L3214">
        <f>IF(ISNA(MATCH(Sheet1!F3214,{"successful"},0)),"-",MAX(Sheet6!L$1:L3213)+1)</f>
        <v>1617</v>
      </c>
      <c r="M3214" t="str">
        <f>IF(ISNA(MATCH(Sheet1!F3214,{"failed","canceled"},0)),"-",MAX(Sheet6!M$1:M3213)+1)</f>
        <v>-</v>
      </c>
    </row>
    <row r="3215" spans="1:13" ht="16" x14ac:dyDescent="0.2">
      <c r="A3215" s="18" t="str">
        <f>IFERROR(INDEX(Sheet1!F:F,MATCH(ROWS($1:3214),$L:$L,0)),"")</f>
        <v/>
      </c>
      <c r="B3215" s="15" t="str">
        <f>IFERROR(INDEX(Sheet1!L:L,MATCH(ROWS($1:3214),$L:$L,0)),"")</f>
        <v/>
      </c>
      <c r="D3215" s="18" t="str">
        <f>IFERROR(INDEX(Sheet1!F:F,MATCH(ROWS($1:3214),$M:$M,0)),"")</f>
        <v/>
      </c>
      <c r="E3215" t="str">
        <f>IFERROR(INDEX(Sheet1!L:L,MATCH(ROWS($1:3214),$M:$M,0)),"")</f>
        <v/>
      </c>
      <c r="L3215">
        <f>IF(ISNA(MATCH(Sheet1!F3215,{"successful"},0)),"-",MAX(Sheet6!L$1:L3214)+1)</f>
        <v>1618</v>
      </c>
      <c r="M3215" t="str">
        <f>IF(ISNA(MATCH(Sheet1!F3215,{"failed","canceled"},0)),"-",MAX(Sheet6!M$1:M3214)+1)</f>
        <v>-</v>
      </c>
    </row>
    <row r="3216" spans="1:13" ht="16" x14ac:dyDescent="0.2">
      <c r="A3216" s="18" t="str">
        <f>IFERROR(INDEX(Sheet1!F:F,MATCH(ROWS($1:3215),$L:$L,0)),"")</f>
        <v/>
      </c>
      <c r="B3216" s="15" t="str">
        <f>IFERROR(INDEX(Sheet1!L:L,MATCH(ROWS($1:3215),$L:$L,0)),"")</f>
        <v/>
      </c>
      <c r="D3216" s="18" t="str">
        <f>IFERROR(INDEX(Sheet1!F:F,MATCH(ROWS($1:3215),$M:$M,0)),"")</f>
        <v/>
      </c>
      <c r="E3216" t="str">
        <f>IFERROR(INDEX(Sheet1!L:L,MATCH(ROWS($1:3215),$M:$M,0)),"")</f>
        <v/>
      </c>
      <c r="L3216">
        <f>IF(ISNA(MATCH(Sheet1!F3216,{"successful"},0)),"-",MAX(Sheet6!L$1:L3215)+1)</f>
        <v>1619</v>
      </c>
      <c r="M3216" t="str">
        <f>IF(ISNA(MATCH(Sheet1!F3216,{"failed","canceled"},0)),"-",MAX(Sheet6!M$1:M3215)+1)</f>
        <v>-</v>
      </c>
    </row>
    <row r="3217" spans="1:13" ht="16" x14ac:dyDescent="0.2">
      <c r="A3217" s="18" t="str">
        <f>IFERROR(INDEX(Sheet1!F:F,MATCH(ROWS($1:3216),$L:$L,0)),"")</f>
        <v/>
      </c>
      <c r="B3217" s="15" t="str">
        <f>IFERROR(INDEX(Sheet1!L:L,MATCH(ROWS($1:3216),$L:$L,0)),"")</f>
        <v/>
      </c>
      <c r="D3217" s="18" t="str">
        <f>IFERROR(INDEX(Sheet1!F:F,MATCH(ROWS($1:3216),$M:$M,0)),"")</f>
        <v/>
      </c>
      <c r="E3217" t="str">
        <f>IFERROR(INDEX(Sheet1!L:L,MATCH(ROWS($1:3216),$M:$M,0)),"")</f>
        <v/>
      </c>
      <c r="L3217">
        <f>IF(ISNA(MATCH(Sheet1!F3217,{"successful"},0)),"-",MAX(Sheet6!L$1:L3216)+1)</f>
        <v>1620</v>
      </c>
      <c r="M3217" t="str">
        <f>IF(ISNA(MATCH(Sheet1!F3217,{"failed","canceled"},0)),"-",MAX(Sheet6!M$1:M3216)+1)</f>
        <v>-</v>
      </c>
    </row>
    <row r="3218" spans="1:13" ht="16" x14ac:dyDescent="0.2">
      <c r="A3218" s="18" t="str">
        <f>IFERROR(INDEX(Sheet1!F:F,MATCH(ROWS($1:3217),$L:$L,0)),"")</f>
        <v/>
      </c>
      <c r="B3218" s="15" t="str">
        <f>IFERROR(INDEX(Sheet1!L:L,MATCH(ROWS($1:3217),$L:$L,0)),"")</f>
        <v/>
      </c>
      <c r="D3218" s="18" t="str">
        <f>IFERROR(INDEX(Sheet1!F:F,MATCH(ROWS($1:3217),$M:$M,0)),"")</f>
        <v/>
      </c>
      <c r="E3218" t="str">
        <f>IFERROR(INDEX(Sheet1!L:L,MATCH(ROWS($1:3217),$M:$M,0)),"")</f>
        <v/>
      </c>
      <c r="L3218">
        <f>IF(ISNA(MATCH(Sheet1!F3218,{"successful"},0)),"-",MAX(Sheet6!L$1:L3217)+1)</f>
        <v>1621</v>
      </c>
      <c r="M3218" t="str">
        <f>IF(ISNA(MATCH(Sheet1!F3218,{"failed","canceled"},0)),"-",MAX(Sheet6!M$1:M3217)+1)</f>
        <v>-</v>
      </c>
    </row>
    <row r="3219" spans="1:13" ht="16" x14ac:dyDescent="0.2">
      <c r="A3219" s="18" t="str">
        <f>IFERROR(INDEX(Sheet1!F:F,MATCH(ROWS($1:3218),$L:$L,0)),"")</f>
        <v/>
      </c>
      <c r="B3219" s="15" t="str">
        <f>IFERROR(INDEX(Sheet1!L:L,MATCH(ROWS($1:3218),$L:$L,0)),"")</f>
        <v/>
      </c>
      <c r="D3219" s="18" t="str">
        <f>IFERROR(INDEX(Sheet1!F:F,MATCH(ROWS($1:3218),$M:$M,0)),"")</f>
        <v/>
      </c>
      <c r="E3219" t="str">
        <f>IFERROR(INDEX(Sheet1!L:L,MATCH(ROWS($1:3218),$M:$M,0)),"")</f>
        <v/>
      </c>
      <c r="L3219">
        <f>IF(ISNA(MATCH(Sheet1!F3219,{"successful"},0)),"-",MAX(Sheet6!L$1:L3218)+1)</f>
        <v>1622</v>
      </c>
      <c r="M3219" t="str">
        <f>IF(ISNA(MATCH(Sheet1!F3219,{"failed","canceled"},0)),"-",MAX(Sheet6!M$1:M3218)+1)</f>
        <v>-</v>
      </c>
    </row>
    <row r="3220" spans="1:13" ht="16" x14ac:dyDescent="0.2">
      <c r="A3220" s="18" t="str">
        <f>IFERROR(INDEX(Sheet1!F:F,MATCH(ROWS($1:3219),$L:$L,0)),"")</f>
        <v/>
      </c>
      <c r="B3220" s="15" t="str">
        <f>IFERROR(INDEX(Sheet1!L:L,MATCH(ROWS($1:3219),$L:$L,0)),"")</f>
        <v/>
      </c>
      <c r="D3220" s="18" t="str">
        <f>IFERROR(INDEX(Sheet1!F:F,MATCH(ROWS($1:3219),$M:$M,0)),"")</f>
        <v/>
      </c>
      <c r="E3220" t="str">
        <f>IFERROR(INDEX(Sheet1!L:L,MATCH(ROWS($1:3219),$M:$M,0)),"")</f>
        <v/>
      </c>
      <c r="L3220">
        <f>IF(ISNA(MATCH(Sheet1!F3220,{"successful"},0)),"-",MAX(Sheet6!L$1:L3219)+1)</f>
        <v>1623</v>
      </c>
      <c r="M3220" t="str">
        <f>IF(ISNA(MATCH(Sheet1!F3220,{"failed","canceled"},0)),"-",MAX(Sheet6!M$1:M3219)+1)</f>
        <v>-</v>
      </c>
    </row>
    <row r="3221" spans="1:13" ht="16" x14ac:dyDescent="0.2">
      <c r="A3221" s="18" t="str">
        <f>IFERROR(INDEX(Sheet1!F:F,MATCH(ROWS($1:3220),$L:$L,0)),"")</f>
        <v/>
      </c>
      <c r="B3221" s="15" t="str">
        <f>IFERROR(INDEX(Sheet1!L:L,MATCH(ROWS($1:3220),$L:$L,0)),"")</f>
        <v/>
      </c>
      <c r="D3221" s="18" t="str">
        <f>IFERROR(INDEX(Sheet1!F:F,MATCH(ROWS($1:3220),$M:$M,0)),"")</f>
        <v/>
      </c>
      <c r="E3221" t="str">
        <f>IFERROR(INDEX(Sheet1!L:L,MATCH(ROWS($1:3220),$M:$M,0)),"")</f>
        <v/>
      </c>
      <c r="L3221">
        <f>IF(ISNA(MATCH(Sheet1!F3221,{"successful"},0)),"-",MAX(Sheet6!L$1:L3220)+1)</f>
        <v>1624</v>
      </c>
      <c r="M3221" t="str">
        <f>IF(ISNA(MATCH(Sheet1!F3221,{"failed","canceled"},0)),"-",MAX(Sheet6!M$1:M3220)+1)</f>
        <v>-</v>
      </c>
    </row>
    <row r="3222" spans="1:13" ht="16" x14ac:dyDescent="0.2">
      <c r="A3222" s="18" t="str">
        <f>IFERROR(INDEX(Sheet1!F:F,MATCH(ROWS($1:3221),$L:$L,0)),"")</f>
        <v/>
      </c>
      <c r="B3222" s="15" t="str">
        <f>IFERROR(INDEX(Sheet1!L:L,MATCH(ROWS($1:3221),$L:$L,0)),"")</f>
        <v/>
      </c>
      <c r="D3222" s="18" t="str">
        <f>IFERROR(INDEX(Sheet1!F:F,MATCH(ROWS($1:3221),$M:$M,0)),"")</f>
        <v/>
      </c>
      <c r="E3222" t="str">
        <f>IFERROR(INDEX(Sheet1!L:L,MATCH(ROWS($1:3221),$M:$M,0)),"")</f>
        <v/>
      </c>
      <c r="L3222">
        <f>IF(ISNA(MATCH(Sheet1!F3222,{"successful"},0)),"-",MAX(Sheet6!L$1:L3221)+1)</f>
        <v>1625</v>
      </c>
      <c r="M3222" t="str">
        <f>IF(ISNA(MATCH(Sheet1!F3222,{"failed","canceled"},0)),"-",MAX(Sheet6!M$1:M3221)+1)</f>
        <v>-</v>
      </c>
    </row>
    <row r="3223" spans="1:13" ht="16" x14ac:dyDescent="0.2">
      <c r="A3223" s="18" t="str">
        <f>IFERROR(INDEX(Sheet1!F:F,MATCH(ROWS($1:3222),$L:$L,0)),"")</f>
        <v/>
      </c>
      <c r="B3223" s="15" t="str">
        <f>IFERROR(INDEX(Sheet1!L:L,MATCH(ROWS($1:3222),$L:$L,0)),"")</f>
        <v/>
      </c>
      <c r="D3223" s="18" t="str">
        <f>IFERROR(INDEX(Sheet1!F:F,MATCH(ROWS($1:3222),$M:$M,0)),"")</f>
        <v/>
      </c>
      <c r="E3223" t="str">
        <f>IFERROR(INDEX(Sheet1!L:L,MATCH(ROWS($1:3222),$M:$M,0)),"")</f>
        <v/>
      </c>
      <c r="L3223">
        <f>IF(ISNA(MATCH(Sheet1!F3223,{"successful"},0)),"-",MAX(Sheet6!L$1:L3222)+1)</f>
        <v>1626</v>
      </c>
      <c r="M3223" t="str">
        <f>IF(ISNA(MATCH(Sheet1!F3223,{"failed","canceled"},0)),"-",MAX(Sheet6!M$1:M3222)+1)</f>
        <v>-</v>
      </c>
    </row>
    <row r="3224" spans="1:13" ht="16" x14ac:dyDescent="0.2">
      <c r="A3224" s="18" t="str">
        <f>IFERROR(INDEX(Sheet1!F:F,MATCH(ROWS($1:3223),$L:$L,0)),"")</f>
        <v/>
      </c>
      <c r="B3224" s="15" t="str">
        <f>IFERROR(INDEX(Sheet1!L:L,MATCH(ROWS($1:3223),$L:$L,0)),"")</f>
        <v/>
      </c>
      <c r="D3224" s="18" t="str">
        <f>IFERROR(INDEX(Sheet1!F:F,MATCH(ROWS($1:3223),$M:$M,0)),"")</f>
        <v/>
      </c>
      <c r="E3224" t="str">
        <f>IFERROR(INDEX(Sheet1!L:L,MATCH(ROWS($1:3223),$M:$M,0)),"")</f>
        <v/>
      </c>
      <c r="L3224">
        <f>IF(ISNA(MATCH(Sheet1!F3224,{"successful"},0)),"-",MAX(Sheet6!L$1:L3223)+1)</f>
        <v>1627</v>
      </c>
      <c r="M3224" t="str">
        <f>IF(ISNA(MATCH(Sheet1!F3224,{"failed","canceled"},0)),"-",MAX(Sheet6!M$1:M3223)+1)</f>
        <v>-</v>
      </c>
    </row>
    <row r="3225" spans="1:13" ht="16" x14ac:dyDescent="0.2">
      <c r="A3225" s="18" t="str">
        <f>IFERROR(INDEX(Sheet1!F:F,MATCH(ROWS($1:3224),$L:$L,0)),"")</f>
        <v/>
      </c>
      <c r="B3225" s="15" t="str">
        <f>IFERROR(INDEX(Sheet1!L:L,MATCH(ROWS($1:3224),$L:$L,0)),"")</f>
        <v/>
      </c>
      <c r="D3225" s="18" t="str">
        <f>IFERROR(INDEX(Sheet1!F:F,MATCH(ROWS($1:3224),$M:$M,0)),"")</f>
        <v/>
      </c>
      <c r="E3225" t="str">
        <f>IFERROR(INDEX(Sheet1!L:L,MATCH(ROWS($1:3224),$M:$M,0)),"")</f>
        <v/>
      </c>
      <c r="L3225">
        <f>IF(ISNA(MATCH(Sheet1!F3225,{"successful"},0)),"-",MAX(Sheet6!L$1:L3224)+1)</f>
        <v>1628</v>
      </c>
      <c r="M3225" t="str">
        <f>IF(ISNA(MATCH(Sheet1!F3225,{"failed","canceled"},0)),"-",MAX(Sheet6!M$1:M3224)+1)</f>
        <v>-</v>
      </c>
    </row>
    <row r="3226" spans="1:13" ht="16" x14ac:dyDescent="0.2">
      <c r="A3226" s="18" t="str">
        <f>IFERROR(INDEX(Sheet1!F:F,MATCH(ROWS($1:3225),$L:$L,0)),"")</f>
        <v/>
      </c>
      <c r="B3226" s="15" t="str">
        <f>IFERROR(INDEX(Sheet1!L:L,MATCH(ROWS($1:3225),$L:$L,0)),"")</f>
        <v/>
      </c>
      <c r="D3226" s="18" t="str">
        <f>IFERROR(INDEX(Sheet1!F:F,MATCH(ROWS($1:3225),$M:$M,0)),"")</f>
        <v/>
      </c>
      <c r="E3226" t="str">
        <f>IFERROR(INDEX(Sheet1!L:L,MATCH(ROWS($1:3225),$M:$M,0)),"")</f>
        <v/>
      </c>
      <c r="L3226">
        <f>IF(ISNA(MATCH(Sheet1!F3226,{"successful"},0)),"-",MAX(Sheet6!L$1:L3225)+1)</f>
        <v>1629</v>
      </c>
      <c r="M3226" t="str">
        <f>IF(ISNA(MATCH(Sheet1!F3226,{"failed","canceled"},0)),"-",MAX(Sheet6!M$1:M3225)+1)</f>
        <v>-</v>
      </c>
    </row>
    <row r="3227" spans="1:13" ht="16" x14ac:dyDescent="0.2">
      <c r="A3227" s="18" t="str">
        <f>IFERROR(INDEX(Sheet1!F:F,MATCH(ROWS($1:3226),$L:$L,0)),"")</f>
        <v/>
      </c>
      <c r="B3227" s="15" t="str">
        <f>IFERROR(INDEX(Sheet1!L:L,MATCH(ROWS($1:3226),$L:$L,0)),"")</f>
        <v/>
      </c>
      <c r="D3227" s="18" t="str">
        <f>IFERROR(INDEX(Sheet1!F:F,MATCH(ROWS($1:3226),$M:$M,0)),"")</f>
        <v/>
      </c>
      <c r="E3227" t="str">
        <f>IFERROR(INDEX(Sheet1!L:L,MATCH(ROWS($1:3226),$M:$M,0)),"")</f>
        <v/>
      </c>
      <c r="L3227">
        <f>IF(ISNA(MATCH(Sheet1!F3227,{"successful"},0)),"-",MAX(Sheet6!L$1:L3226)+1)</f>
        <v>1630</v>
      </c>
      <c r="M3227" t="str">
        <f>IF(ISNA(MATCH(Sheet1!F3227,{"failed","canceled"},0)),"-",MAX(Sheet6!M$1:M3226)+1)</f>
        <v>-</v>
      </c>
    </row>
    <row r="3228" spans="1:13" ht="16" x14ac:dyDescent="0.2">
      <c r="A3228" s="18" t="str">
        <f>IFERROR(INDEX(Sheet1!F:F,MATCH(ROWS($1:3227),$L:$L,0)),"")</f>
        <v/>
      </c>
      <c r="B3228" s="15" t="str">
        <f>IFERROR(INDEX(Sheet1!L:L,MATCH(ROWS($1:3227),$L:$L,0)),"")</f>
        <v/>
      </c>
      <c r="D3228" s="18" t="str">
        <f>IFERROR(INDEX(Sheet1!F:F,MATCH(ROWS($1:3227),$M:$M,0)),"")</f>
        <v/>
      </c>
      <c r="E3228" t="str">
        <f>IFERROR(INDEX(Sheet1!L:L,MATCH(ROWS($1:3227),$M:$M,0)),"")</f>
        <v/>
      </c>
      <c r="L3228">
        <f>IF(ISNA(MATCH(Sheet1!F3228,{"successful"},0)),"-",MAX(Sheet6!L$1:L3227)+1)</f>
        <v>1631</v>
      </c>
      <c r="M3228" t="str">
        <f>IF(ISNA(MATCH(Sheet1!F3228,{"failed","canceled"},0)),"-",MAX(Sheet6!M$1:M3227)+1)</f>
        <v>-</v>
      </c>
    </row>
    <row r="3229" spans="1:13" ht="16" x14ac:dyDescent="0.2">
      <c r="A3229" s="18" t="str">
        <f>IFERROR(INDEX(Sheet1!F:F,MATCH(ROWS($1:3228),$L:$L,0)),"")</f>
        <v/>
      </c>
      <c r="B3229" s="15" t="str">
        <f>IFERROR(INDEX(Sheet1!L:L,MATCH(ROWS($1:3228),$L:$L,0)),"")</f>
        <v/>
      </c>
      <c r="D3229" s="18" t="str">
        <f>IFERROR(INDEX(Sheet1!F:F,MATCH(ROWS($1:3228),$M:$M,0)),"")</f>
        <v/>
      </c>
      <c r="E3229" t="str">
        <f>IFERROR(INDEX(Sheet1!L:L,MATCH(ROWS($1:3228),$M:$M,0)),"")</f>
        <v/>
      </c>
      <c r="L3229">
        <f>IF(ISNA(MATCH(Sheet1!F3229,{"successful"},0)),"-",MAX(Sheet6!L$1:L3228)+1)</f>
        <v>1632</v>
      </c>
      <c r="M3229" t="str">
        <f>IF(ISNA(MATCH(Sheet1!F3229,{"failed","canceled"},0)),"-",MAX(Sheet6!M$1:M3228)+1)</f>
        <v>-</v>
      </c>
    </row>
    <row r="3230" spans="1:13" ht="16" x14ac:dyDescent="0.2">
      <c r="A3230" s="18" t="str">
        <f>IFERROR(INDEX(Sheet1!F:F,MATCH(ROWS($1:3229),$L:$L,0)),"")</f>
        <v/>
      </c>
      <c r="B3230" s="15" t="str">
        <f>IFERROR(INDEX(Sheet1!L:L,MATCH(ROWS($1:3229),$L:$L,0)),"")</f>
        <v/>
      </c>
      <c r="D3230" s="18" t="str">
        <f>IFERROR(INDEX(Sheet1!F:F,MATCH(ROWS($1:3229),$M:$M,0)),"")</f>
        <v/>
      </c>
      <c r="E3230" t="str">
        <f>IFERROR(INDEX(Sheet1!L:L,MATCH(ROWS($1:3229),$M:$M,0)),"")</f>
        <v/>
      </c>
      <c r="L3230">
        <f>IF(ISNA(MATCH(Sheet1!F3230,{"successful"},0)),"-",MAX(Sheet6!L$1:L3229)+1)</f>
        <v>1633</v>
      </c>
      <c r="M3230" t="str">
        <f>IF(ISNA(MATCH(Sheet1!F3230,{"failed","canceled"},0)),"-",MAX(Sheet6!M$1:M3229)+1)</f>
        <v>-</v>
      </c>
    </row>
    <row r="3231" spans="1:13" ht="16" x14ac:dyDescent="0.2">
      <c r="A3231" s="18" t="str">
        <f>IFERROR(INDEX(Sheet1!F:F,MATCH(ROWS($1:3230),$L:$L,0)),"")</f>
        <v/>
      </c>
      <c r="B3231" s="15" t="str">
        <f>IFERROR(INDEX(Sheet1!L:L,MATCH(ROWS($1:3230),$L:$L,0)),"")</f>
        <v/>
      </c>
      <c r="D3231" s="18" t="str">
        <f>IFERROR(INDEX(Sheet1!F:F,MATCH(ROWS($1:3230),$M:$M,0)),"")</f>
        <v/>
      </c>
      <c r="E3231" t="str">
        <f>IFERROR(INDEX(Sheet1!L:L,MATCH(ROWS($1:3230),$M:$M,0)),"")</f>
        <v/>
      </c>
      <c r="L3231">
        <f>IF(ISNA(MATCH(Sheet1!F3231,{"successful"},0)),"-",MAX(Sheet6!L$1:L3230)+1)</f>
        <v>1634</v>
      </c>
      <c r="M3231" t="str">
        <f>IF(ISNA(MATCH(Sheet1!F3231,{"failed","canceled"},0)),"-",MAX(Sheet6!M$1:M3230)+1)</f>
        <v>-</v>
      </c>
    </row>
    <row r="3232" spans="1:13" ht="16" x14ac:dyDescent="0.2">
      <c r="A3232" s="18" t="str">
        <f>IFERROR(INDEX(Sheet1!F:F,MATCH(ROWS($1:3231),$L:$L,0)),"")</f>
        <v/>
      </c>
      <c r="B3232" s="15" t="str">
        <f>IFERROR(INDEX(Sheet1!L:L,MATCH(ROWS($1:3231),$L:$L,0)),"")</f>
        <v/>
      </c>
      <c r="D3232" s="18" t="str">
        <f>IFERROR(INDEX(Sheet1!F:F,MATCH(ROWS($1:3231),$M:$M,0)),"")</f>
        <v/>
      </c>
      <c r="E3232" t="str">
        <f>IFERROR(INDEX(Sheet1!L:L,MATCH(ROWS($1:3231),$M:$M,0)),"")</f>
        <v/>
      </c>
      <c r="L3232">
        <f>IF(ISNA(MATCH(Sheet1!F3232,{"successful"},0)),"-",MAX(Sheet6!L$1:L3231)+1)</f>
        <v>1635</v>
      </c>
      <c r="M3232" t="str">
        <f>IF(ISNA(MATCH(Sheet1!F3232,{"failed","canceled"},0)),"-",MAX(Sheet6!M$1:M3231)+1)</f>
        <v>-</v>
      </c>
    </row>
    <row r="3233" spans="1:13" ht="16" x14ac:dyDescent="0.2">
      <c r="A3233" s="18" t="str">
        <f>IFERROR(INDEX(Sheet1!F:F,MATCH(ROWS($1:3232),$L:$L,0)),"")</f>
        <v/>
      </c>
      <c r="B3233" s="15" t="str">
        <f>IFERROR(INDEX(Sheet1!L:L,MATCH(ROWS($1:3232),$L:$L,0)),"")</f>
        <v/>
      </c>
      <c r="D3233" s="18" t="str">
        <f>IFERROR(INDEX(Sheet1!F:F,MATCH(ROWS($1:3232),$M:$M,0)),"")</f>
        <v/>
      </c>
      <c r="E3233" t="str">
        <f>IFERROR(INDEX(Sheet1!L:L,MATCH(ROWS($1:3232),$M:$M,0)),"")</f>
        <v/>
      </c>
      <c r="L3233">
        <f>IF(ISNA(MATCH(Sheet1!F3233,{"successful"},0)),"-",MAX(Sheet6!L$1:L3232)+1)</f>
        <v>1636</v>
      </c>
      <c r="M3233" t="str">
        <f>IF(ISNA(MATCH(Sheet1!F3233,{"failed","canceled"},0)),"-",MAX(Sheet6!M$1:M3232)+1)</f>
        <v>-</v>
      </c>
    </row>
    <row r="3234" spans="1:13" ht="16" x14ac:dyDescent="0.2">
      <c r="A3234" s="18" t="str">
        <f>IFERROR(INDEX(Sheet1!F:F,MATCH(ROWS($1:3233),$L:$L,0)),"")</f>
        <v/>
      </c>
      <c r="B3234" s="15" t="str">
        <f>IFERROR(INDEX(Sheet1!L:L,MATCH(ROWS($1:3233),$L:$L,0)),"")</f>
        <v/>
      </c>
      <c r="D3234" s="18" t="str">
        <f>IFERROR(INDEX(Sheet1!F:F,MATCH(ROWS($1:3233),$M:$M,0)),"")</f>
        <v/>
      </c>
      <c r="E3234" t="str">
        <f>IFERROR(INDEX(Sheet1!L:L,MATCH(ROWS($1:3233),$M:$M,0)),"")</f>
        <v/>
      </c>
      <c r="L3234">
        <f>IF(ISNA(MATCH(Sheet1!F3234,{"successful"},0)),"-",MAX(Sheet6!L$1:L3233)+1)</f>
        <v>1637</v>
      </c>
      <c r="M3234" t="str">
        <f>IF(ISNA(MATCH(Sheet1!F3234,{"failed","canceled"},0)),"-",MAX(Sheet6!M$1:M3233)+1)</f>
        <v>-</v>
      </c>
    </row>
    <row r="3235" spans="1:13" ht="16" x14ac:dyDescent="0.2">
      <c r="A3235" s="18" t="str">
        <f>IFERROR(INDEX(Sheet1!F:F,MATCH(ROWS($1:3234),$L:$L,0)),"")</f>
        <v/>
      </c>
      <c r="B3235" s="15" t="str">
        <f>IFERROR(INDEX(Sheet1!L:L,MATCH(ROWS($1:3234),$L:$L,0)),"")</f>
        <v/>
      </c>
      <c r="D3235" s="18" t="str">
        <f>IFERROR(INDEX(Sheet1!F:F,MATCH(ROWS($1:3234),$M:$M,0)),"")</f>
        <v/>
      </c>
      <c r="E3235" t="str">
        <f>IFERROR(INDEX(Sheet1!L:L,MATCH(ROWS($1:3234),$M:$M,0)),"")</f>
        <v/>
      </c>
      <c r="L3235">
        <f>IF(ISNA(MATCH(Sheet1!F3235,{"successful"},0)),"-",MAX(Sheet6!L$1:L3234)+1)</f>
        <v>1638</v>
      </c>
      <c r="M3235" t="str">
        <f>IF(ISNA(MATCH(Sheet1!F3235,{"failed","canceled"},0)),"-",MAX(Sheet6!M$1:M3234)+1)</f>
        <v>-</v>
      </c>
    </row>
    <row r="3236" spans="1:13" ht="16" x14ac:dyDescent="0.2">
      <c r="A3236" s="18" t="str">
        <f>IFERROR(INDEX(Sheet1!F:F,MATCH(ROWS($1:3235),$L:$L,0)),"")</f>
        <v/>
      </c>
      <c r="B3236" s="15" t="str">
        <f>IFERROR(INDEX(Sheet1!L:L,MATCH(ROWS($1:3235),$L:$L,0)),"")</f>
        <v/>
      </c>
      <c r="D3236" s="18" t="str">
        <f>IFERROR(INDEX(Sheet1!F:F,MATCH(ROWS($1:3235),$M:$M,0)),"")</f>
        <v/>
      </c>
      <c r="E3236" t="str">
        <f>IFERROR(INDEX(Sheet1!L:L,MATCH(ROWS($1:3235),$M:$M,0)),"")</f>
        <v/>
      </c>
      <c r="L3236">
        <f>IF(ISNA(MATCH(Sheet1!F3236,{"successful"},0)),"-",MAX(Sheet6!L$1:L3235)+1)</f>
        <v>1639</v>
      </c>
      <c r="M3236" t="str">
        <f>IF(ISNA(MATCH(Sheet1!F3236,{"failed","canceled"},0)),"-",MAX(Sheet6!M$1:M3235)+1)</f>
        <v>-</v>
      </c>
    </row>
    <row r="3237" spans="1:13" ht="16" x14ac:dyDescent="0.2">
      <c r="A3237" s="18" t="str">
        <f>IFERROR(INDEX(Sheet1!F:F,MATCH(ROWS($1:3236),$L:$L,0)),"")</f>
        <v/>
      </c>
      <c r="B3237" s="15" t="str">
        <f>IFERROR(INDEX(Sheet1!L:L,MATCH(ROWS($1:3236),$L:$L,0)),"")</f>
        <v/>
      </c>
      <c r="D3237" s="18" t="str">
        <f>IFERROR(INDEX(Sheet1!F:F,MATCH(ROWS($1:3236),$M:$M,0)),"")</f>
        <v/>
      </c>
      <c r="E3237" t="str">
        <f>IFERROR(INDEX(Sheet1!L:L,MATCH(ROWS($1:3236),$M:$M,0)),"")</f>
        <v/>
      </c>
      <c r="L3237">
        <f>IF(ISNA(MATCH(Sheet1!F3237,{"successful"},0)),"-",MAX(Sheet6!L$1:L3236)+1)</f>
        <v>1640</v>
      </c>
      <c r="M3237" t="str">
        <f>IF(ISNA(MATCH(Sheet1!F3237,{"failed","canceled"},0)),"-",MAX(Sheet6!M$1:M3236)+1)</f>
        <v>-</v>
      </c>
    </row>
    <row r="3238" spans="1:13" ht="16" x14ac:dyDescent="0.2">
      <c r="A3238" s="18" t="str">
        <f>IFERROR(INDEX(Sheet1!F:F,MATCH(ROWS($1:3237),$L:$L,0)),"")</f>
        <v/>
      </c>
      <c r="B3238" s="15" t="str">
        <f>IFERROR(INDEX(Sheet1!L:L,MATCH(ROWS($1:3237),$L:$L,0)),"")</f>
        <v/>
      </c>
      <c r="D3238" s="18" t="str">
        <f>IFERROR(INDEX(Sheet1!F:F,MATCH(ROWS($1:3237),$M:$M,0)),"")</f>
        <v/>
      </c>
      <c r="E3238" t="str">
        <f>IFERROR(INDEX(Sheet1!L:L,MATCH(ROWS($1:3237),$M:$M,0)),"")</f>
        <v/>
      </c>
      <c r="L3238">
        <f>IF(ISNA(MATCH(Sheet1!F3238,{"successful"},0)),"-",MAX(Sheet6!L$1:L3237)+1)</f>
        <v>1641</v>
      </c>
      <c r="M3238" t="str">
        <f>IF(ISNA(MATCH(Sheet1!F3238,{"failed","canceled"},0)),"-",MAX(Sheet6!M$1:M3237)+1)</f>
        <v>-</v>
      </c>
    </row>
    <row r="3239" spans="1:13" ht="16" x14ac:dyDescent="0.2">
      <c r="A3239" s="18" t="str">
        <f>IFERROR(INDEX(Sheet1!F:F,MATCH(ROWS($1:3238),$L:$L,0)),"")</f>
        <v/>
      </c>
      <c r="B3239" s="15" t="str">
        <f>IFERROR(INDEX(Sheet1!L:L,MATCH(ROWS($1:3238),$L:$L,0)),"")</f>
        <v/>
      </c>
      <c r="D3239" s="18" t="str">
        <f>IFERROR(INDEX(Sheet1!F:F,MATCH(ROWS($1:3238),$M:$M,0)),"")</f>
        <v/>
      </c>
      <c r="E3239" t="str">
        <f>IFERROR(INDEX(Sheet1!L:L,MATCH(ROWS($1:3238),$M:$M,0)),"")</f>
        <v/>
      </c>
      <c r="L3239">
        <f>IF(ISNA(MATCH(Sheet1!F3239,{"successful"},0)),"-",MAX(Sheet6!L$1:L3238)+1)</f>
        <v>1642</v>
      </c>
      <c r="M3239" t="str">
        <f>IF(ISNA(MATCH(Sheet1!F3239,{"failed","canceled"},0)),"-",MAX(Sheet6!M$1:M3238)+1)</f>
        <v>-</v>
      </c>
    </row>
    <row r="3240" spans="1:13" ht="16" x14ac:dyDescent="0.2">
      <c r="A3240" s="18" t="str">
        <f>IFERROR(INDEX(Sheet1!F:F,MATCH(ROWS($1:3239),$L:$L,0)),"")</f>
        <v/>
      </c>
      <c r="B3240" s="15" t="str">
        <f>IFERROR(INDEX(Sheet1!L:L,MATCH(ROWS($1:3239),$L:$L,0)),"")</f>
        <v/>
      </c>
      <c r="D3240" s="18" t="str">
        <f>IFERROR(INDEX(Sheet1!F:F,MATCH(ROWS($1:3239),$M:$M,0)),"")</f>
        <v/>
      </c>
      <c r="E3240" t="str">
        <f>IFERROR(INDEX(Sheet1!L:L,MATCH(ROWS($1:3239),$M:$M,0)),"")</f>
        <v/>
      </c>
      <c r="L3240">
        <f>IF(ISNA(MATCH(Sheet1!F3240,{"successful"},0)),"-",MAX(Sheet6!L$1:L3239)+1)</f>
        <v>1643</v>
      </c>
      <c r="M3240" t="str">
        <f>IF(ISNA(MATCH(Sheet1!F3240,{"failed","canceled"},0)),"-",MAX(Sheet6!M$1:M3239)+1)</f>
        <v>-</v>
      </c>
    </row>
    <row r="3241" spans="1:13" ht="16" x14ac:dyDescent="0.2">
      <c r="A3241" s="18" t="str">
        <f>IFERROR(INDEX(Sheet1!F:F,MATCH(ROWS($1:3240),$L:$L,0)),"")</f>
        <v/>
      </c>
      <c r="B3241" s="15" t="str">
        <f>IFERROR(INDEX(Sheet1!L:L,MATCH(ROWS($1:3240),$L:$L,0)),"")</f>
        <v/>
      </c>
      <c r="D3241" s="18" t="str">
        <f>IFERROR(INDEX(Sheet1!F:F,MATCH(ROWS($1:3240),$M:$M,0)),"")</f>
        <v/>
      </c>
      <c r="E3241" t="str">
        <f>IFERROR(INDEX(Sheet1!L:L,MATCH(ROWS($1:3240),$M:$M,0)),"")</f>
        <v/>
      </c>
      <c r="L3241">
        <f>IF(ISNA(MATCH(Sheet1!F3241,{"successful"},0)),"-",MAX(Sheet6!L$1:L3240)+1)</f>
        <v>1644</v>
      </c>
      <c r="M3241" t="str">
        <f>IF(ISNA(MATCH(Sheet1!F3241,{"failed","canceled"},0)),"-",MAX(Sheet6!M$1:M3240)+1)</f>
        <v>-</v>
      </c>
    </row>
    <row r="3242" spans="1:13" ht="16" x14ac:dyDescent="0.2">
      <c r="A3242" s="18" t="str">
        <f>IFERROR(INDEX(Sheet1!F:F,MATCH(ROWS($1:3241),$L:$L,0)),"")</f>
        <v/>
      </c>
      <c r="B3242" s="15" t="str">
        <f>IFERROR(INDEX(Sheet1!L:L,MATCH(ROWS($1:3241),$L:$L,0)),"")</f>
        <v/>
      </c>
      <c r="D3242" s="18" t="str">
        <f>IFERROR(INDEX(Sheet1!F:F,MATCH(ROWS($1:3241),$M:$M,0)),"")</f>
        <v/>
      </c>
      <c r="E3242" t="str">
        <f>IFERROR(INDEX(Sheet1!L:L,MATCH(ROWS($1:3241),$M:$M,0)),"")</f>
        <v/>
      </c>
      <c r="L3242">
        <f>IF(ISNA(MATCH(Sheet1!F3242,{"successful"},0)),"-",MAX(Sheet6!L$1:L3241)+1)</f>
        <v>1645</v>
      </c>
      <c r="M3242" t="str">
        <f>IF(ISNA(MATCH(Sheet1!F3242,{"failed","canceled"},0)),"-",MAX(Sheet6!M$1:M3241)+1)</f>
        <v>-</v>
      </c>
    </row>
    <row r="3243" spans="1:13" ht="16" x14ac:dyDescent="0.2">
      <c r="A3243" s="18" t="str">
        <f>IFERROR(INDEX(Sheet1!F:F,MATCH(ROWS($1:3242),$L:$L,0)),"")</f>
        <v/>
      </c>
      <c r="B3243" s="15" t="str">
        <f>IFERROR(INDEX(Sheet1!L:L,MATCH(ROWS($1:3242),$L:$L,0)),"")</f>
        <v/>
      </c>
      <c r="D3243" s="18" t="str">
        <f>IFERROR(INDEX(Sheet1!F:F,MATCH(ROWS($1:3242),$M:$M,0)),"")</f>
        <v/>
      </c>
      <c r="E3243" t="str">
        <f>IFERROR(INDEX(Sheet1!L:L,MATCH(ROWS($1:3242),$M:$M,0)),"")</f>
        <v/>
      </c>
      <c r="L3243">
        <f>IF(ISNA(MATCH(Sheet1!F3243,{"successful"},0)),"-",MAX(Sheet6!L$1:L3242)+1)</f>
        <v>1646</v>
      </c>
      <c r="M3243" t="str">
        <f>IF(ISNA(MATCH(Sheet1!F3243,{"failed","canceled"},0)),"-",MAX(Sheet6!M$1:M3242)+1)</f>
        <v>-</v>
      </c>
    </row>
    <row r="3244" spans="1:13" ht="16" x14ac:dyDescent="0.2">
      <c r="A3244" s="18" t="str">
        <f>IFERROR(INDEX(Sheet1!F:F,MATCH(ROWS($1:3243),$L:$L,0)),"")</f>
        <v/>
      </c>
      <c r="B3244" s="15" t="str">
        <f>IFERROR(INDEX(Sheet1!L:L,MATCH(ROWS($1:3243),$L:$L,0)),"")</f>
        <v/>
      </c>
      <c r="D3244" s="18" t="str">
        <f>IFERROR(INDEX(Sheet1!F:F,MATCH(ROWS($1:3243),$M:$M,0)),"")</f>
        <v/>
      </c>
      <c r="E3244" t="str">
        <f>IFERROR(INDEX(Sheet1!L:L,MATCH(ROWS($1:3243),$M:$M,0)),"")</f>
        <v/>
      </c>
      <c r="L3244">
        <f>IF(ISNA(MATCH(Sheet1!F3244,{"successful"},0)),"-",MAX(Sheet6!L$1:L3243)+1)</f>
        <v>1647</v>
      </c>
      <c r="M3244" t="str">
        <f>IF(ISNA(MATCH(Sheet1!F3244,{"failed","canceled"},0)),"-",MAX(Sheet6!M$1:M3243)+1)</f>
        <v>-</v>
      </c>
    </row>
    <row r="3245" spans="1:13" ht="16" x14ac:dyDescent="0.2">
      <c r="A3245" s="18" t="str">
        <f>IFERROR(INDEX(Sheet1!F:F,MATCH(ROWS($1:3244),$L:$L,0)),"")</f>
        <v/>
      </c>
      <c r="B3245" s="15" t="str">
        <f>IFERROR(INDEX(Sheet1!L:L,MATCH(ROWS($1:3244),$L:$L,0)),"")</f>
        <v/>
      </c>
      <c r="D3245" s="18" t="str">
        <f>IFERROR(INDEX(Sheet1!F:F,MATCH(ROWS($1:3244),$M:$M,0)),"")</f>
        <v/>
      </c>
      <c r="E3245" t="str">
        <f>IFERROR(INDEX(Sheet1!L:L,MATCH(ROWS($1:3244),$M:$M,0)),"")</f>
        <v/>
      </c>
      <c r="L3245">
        <f>IF(ISNA(MATCH(Sheet1!F3245,{"successful"},0)),"-",MAX(Sheet6!L$1:L3244)+1)</f>
        <v>1648</v>
      </c>
      <c r="M3245" t="str">
        <f>IF(ISNA(MATCH(Sheet1!F3245,{"failed","canceled"},0)),"-",MAX(Sheet6!M$1:M3244)+1)</f>
        <v>-</v>
      </c>
    </row>
    <row r="3246" spans="1:13" ht="16" x14ac:dyDescent="0.2">
      <c r="A3246" s="18" t="str">
        <f>IFERROR(INDEX(Sheet1!F:F,MATCH(ROWS($1:3245),$L:$L,0)),"")</f>
        <v/>
      </c>
      <c r="B3246" s="15" t="str">
        <f>IFERROR(INDEX(Sheet1!L:L,MATCH(ROWS($1:3245),$L:$L,0)),"")</f>
        <v/>
      </c>
      <c r="D3246" s="18" t="str">
        <f>IFERROR(INDEX(Sheet1!F:F,MATCH(ROWS($1:3245),$M:$M,0)),"")</f>
        <v/>
      </c>
      <c r="E3246" t="str">
        <f>IFERROR(INDEX(Sheet1!L:L,MATCH(ROWS($1:3245),$M:$M,0)),"")</f>
        <v/>
      </c>
      <c r="L3246">
        <f>IF(ISNA(MATCH(Sheet1!F3246,{"successful"},0)),"-",MAX(Sheet6!L$1:L3245)+1)</f>
        <v>1649</v>
      </c>
      <c r="M3246" t="str">
        <f>IF(ISNA(MATCH(Sheet1!F3246,{"failed","canceled"},0)),"-",MAX(Sheet6!M$1:M3245)+1)</f>
        <v>-</v>
      </c>
    </row>
    <row r="3247" spans="1:13" ht="16" x14ac:dyDescent="0.2">
      <c r="A3247" s="18" t="str">
        <f>IFERROR(INDEX(Sheet1!F:F,MATCH(ROWS($1:3246),$L:$L,0)),"")</f>
        <v/>
      </c>
      <c r="B3247" s="15" t="str">
        <f>IFERROR(INDEX(Sheet1!L:L,MATCH(ROWS($1:3246),$L:$L,0)),"")</f>
        <v/>
      </c>
      <c r="D3247" s="18" t="str">
        <f>IFERROR(INDEX(Sheet1!F:F,MATCH(ROWS($1:3246),$M:$M,0)),"")</f>
        <v/>
      </c>
      <c r="E3247" t="str">
        <f>IFERROR(INDEX(Sheet1!L:L,MATCH(ROWS($1:3246),$M:$M,0)),"")</f>
        <v/>
      </c>
      <c r="L3247">
        <f>IF(ISNA(MATCH(Sheet1!F3247,{"successful"},0)),"-",MAX(Sheet6!L$1:L3246)+1)</f>
        <v>1650</v>
      </c>
      <c r="M3247" t="str">
        <f>IF(ISNA(MATCH(Sheet1!F3247,{"failed","canceled"},0)),"-",MAX(Sheet6!M$1:M3246)+1)</f>
        <v>-</v>
      </c>
    </row>
    <row r="3248" spans="1:13" ht="16" x14ac:dyDescent="0.2">
      <c r="A3248" s="18" t="str">
        <f>IFERROR(INDEX(Sheet1!F:F,MATCH(ROWS($1:3247),$L:$L,0)),"")</f>
        <v/>
      </c>
      <c r="B3248" s="15" t="str">
        <f>IFERROR(INDEX(Sheet1!L:L,MATCH(ROWS($1:3247),$L:$L,0)),"")</f>
        <v/>
      </c>
      <c r="D3248" s="18" t="str">
        <f>IFERROR(INDEX(Sheet1!F:F,MATCH(ROWS($1:3247),$M:$M,0)),"")</f>
        <v/>
      </c>
      <c r="E3248" t="str">
        <f>IFERROR(INDEX(Sheet1!L:L,MATCH(ROWS($1:3247),$M:$M,0)),"")</f>
        <v/>
      </c>
      <c r="L3248">
        <f>IF(ISNA(MATCH(Sheet1!F3248,{"successful"},0)),"-",MAX(Sheet6!L$1:L3247)+1)</f>
        <v>1651</v>
      </c>
      <c r="M3248" t="str">
        <f>IF(ISNA(MATCH(Sheet1!F3248,{"failed","canceled"},0)),"-",MAX(Sheet6!M$1:M3247)+1)</f>
        <v>-</v>
      </c>
    </row>
    <row r="3249" spans="1:13" ht="16" x14ac:dyDescent="0.2">
      <c r="A3249" s="18" t="str">
        <f>IFERROR(INDEX(Sheet1!F:F,MATCH(ROWS($1:3248),$L:$L,0)),"")</f>
        <v/>
      </c>
      <c r="B3249" s="15" t="str">
        <f>IFERROR(INDEX(Sheet1!L:L,MATCH(ROWS($1:3248),$L:$L,0)),"")</f>
        <v/>
      </c>
      <c r="D3249" s="18" t="str">
        <f>IFERROR(INDEX(Sheet1!F:F,MATCH(ROWS($1:3248),$M:$M,0)),"")</f>
        <v/>
      </c>
      <c r="E3249" t="str">
        <f>IFERROR(INDEX(Sheet1!L:L,MATCH(ROWS($1:3248),$M:$M,0)),"")</f>
        <v/>
      </c>
      <c r="L3249">
        <f>IF(ISNA(MATCH(Sheet1!F3249,{"successful"},0)),"-",MAX(Sheet6!L$1:L3248)+1)</f>
        <v>1652</v>
      </c>
      <c r="M3249" t="str">
        <f>IF(ISNA(MATCH(Sheet1!F3249,{"failed","canceled"},0)),"-",MAX(Sheet6!M$1:M3248)+1)</f>
        <v>-</v>
      </c>
    </row>
    <row r="3250" spans="1:13" ht="16" x14ac:dyDescent="0.2">
      <c r="A3250" s="18" t="str">
        <f>IFERROR(INDEX(Sheet1!F:F,MATCH(ROWS($1:3249),$L:$L,0)),"")</f>
        <v/>
      </c>
      <c r="B3250" s="15" t="str">
        <f>IFERROR(INDEX(Sheet1!L:L,MATCH(ROWS($1:3249),$L:$L,0)),"")</f>
        <v/>
      </c>
      <c r="D3250" s="18" t="str">
        <f>IFERROR(INDEX(Sheet1!F:F,MATCH(ROWS($1:3249),$M:$M,0)),"")</f>
        <v/>
      </c>
      <c r="E3250" t="str">
        <f>IFERROR(INDEX(Sheet1!L:L,MATCH(ROWS($1:3249),$M:$M,0)),"")</f>
        <v/>
      </c>
      <c r="L3250">
        <f>IF(ISNA(MATCH(Sheet1!F3250,{"successful"},0)),"-",MAX(Sheet6!L$1:L3249)+1)</f>
        <v>1653</v>
      </c>
      <c r="M3250" t="str">
        <f>IF(ISNA(MATCH(Sheet1!F3250,{"failed","canceled"},0)),"-",MAX(Sheet6!M$1:M3249)+1)</f>
        <v>-</v>
      </c>
    </row>
    <row r="3251" spans="1:13" ht="16" x14ac:dyDescent="0.2">
      <c r="A3251" s="18" t="str">
        <f>IFERROR(INDEX(Sheet1!F:F,MATCH(ROWS($1:3250),$L:$L,0)),"")</f>
        <v/>
      </c>
      <c r="B3251" s="15" t="str">
        <f>IFERROR(INDEX(Sheet1!L:L,MATCH(ROWS($1:3250),$L:$L,0)),"")</f>
        <v/>
      </c>
      <c r="D3251" s="18" t="str">
        <f>IFERROR(INDEX(Sheet1!F:F,MATCH(ROWS($1:3250),$M:$M,0)),"")</f>
        <v/>
      </c>
      <c r="E3251" t="str">
        <f>IFERROR(INDEX(Sheet1!L:L,MATCH(ROWS($1:3250),$M:$M,0)),"")</f>
        <v/>
      </c>
      <c r="L3251">
        <f>IF(ISNA(MATCH(Sheet1!F3251,{"successful"},0)),"-",MAX(Sheet6!L$1:L3250)+1)</f>
        <v>1654</v>
      </c>
      <c r="M3251" t="str">
        <f>IF(ISNA(MATCH(Sheet1!F3251,{"failed","canceled"},0)),"-",MAX(Sheet6!M$1:M3250)+1)</f>
        <v>-</v>
      </c>
    </row>
    <row r="3252" spans="1:13" ht="16" x14ac:dyDescent="0.2">
      <c r="A3252" s="18" t="str">
        <f>IFERROR(INDEX(Sheet1!F:F,MATCH(ROWS($1:3251),$L:$L,0)),"")</f>
        <v/>
      </c>
      <c r="B3252" s="15" t="str">
        <f>IFERROR(INDEX(Sheet1!L:L,MATCH(ROWS($1:3251),$L:$L,0)),"")</f>
        <v/>
      </c>
      <c r="D3252" s="18" t="str">
        <f>IFERROR(INDEX(Sheet1!F:F,MATCH(ROWS($1:3251),$M:$M,0)),"")</f>
        <v/>
      </c>
      <c r="E3252" t="str">
        <f>IFERROR(INDEX(Sheet1!L:L,MATCH(ROWS($1:3251),$M:$M,0)),"")</f>
        <v/>
      </c>
      <c r="L3252">
        <f>IF(ISNA(MATCH(Sheet1!F3252,{"successful"},0)),"-",MAX(Sheet6!L$1:L3251)+1)</f>
        <v>1655</v>
      </c>
      <c r="M3252" t="str">
        <f>IF(ISNA(MATCH(Sheet1!F3252,{"failed","canceled"},0)),"-",MAX(Sheet6!M$1:M3251)+1)</f>
        <v>-</v>
      </c>
    </row>
    <row r="3253" spans="1:13" ht="16" x14ac:dyDescent="0.2">
      <c r="A3253" s="18" t="str">
        <f>IFERROR(INDEX(Sheet1!F:F,MATCH(ROWS($1:3252),$L:$L,0)),"")</f>
        <v/>
      </c>
      <c r="B3253" s="15" t="str">
        <f>IFERROR(INDEX(Sheet1!L:L,MATCH(ROWS($1:3252),$L:$L,0)),"")</f>
        <v/>
      </c>
      <c r="D3253" s="18" t="str">
        <f>IFERROR(INDEX(Sheet1!F:F,MATCH(ROWS($1:3252),$M:$M,0)),"")</f>
        <v/>
      </c>
      <c r="E3253" t="str">
        <f>IFERROR(INDEX(Sheet1!L:L,MATCH(ROWS($1:3252),$M:$M,0)),"")</f>
        <v/>
      </c>
      <c r="L3253">
        <f>IF(ISNA(MATCH(Sheet1!F3253,{"successful"},0)),"-",MAX(Sheet6!L$1:L3252)+1)</f>
        <v>1656</v>
      </c>
      <c r="M3253" t="str">
        <f>IF(ISNA(MATCH(Sheet1!F3253,{"failed","canceled"},0)),"-",MAX(Sheet6!M$1:M3252)+1)</f>
        <v>-</v>
      </c>
    </row>
    <row r="3254" spans="1:13" ht="16" x14ac:dyDescent="0.2">
      <c r="A3254" s="18" t="str">
        <f>IFERROR(INDEX(Sheet1!F:F,MATCH(ROWS($1:3253),$L:$L,0)),"")</f>
        <v/>
      </c>
      <c r="B3254" s="15" t="str">
        <f>IFERROR(INDEX(Sheet1!L:L,MATCH(ROWS($1:3253),$L:$L,0)),"")</f>
        <v/>
      </c>
      <c r="D3254" s="18" t="str">
        <f>IFERROR(INDEX(Sheet1!F:F,MATCH(ROWS($1:3253),$M:$M,0)),"")</f>
        <v/>
      </c>
      <c r="E3254" t="str">
        <f>IFERROR(INDEX(Sheet1!L:L,MATCH(ROWS($1:3253),$M:$M,0)),"")</f>
        <v/>
      </c>
      <c r="L3254">
        <f>IF(ISNA(MATCH(Sheet1!F3254,{"successful"},0)),"-",MAX(Sheet6!L$1:L3253)+1)</f>
        <v>1657</v>
      </c>
      <c r="M3254" t="str">
        <f>IF(ISNA(MATCH(Sheet1!F3254,{"failed","canceled"},0)),"-",MAX(Sheet6!M$1:M3253)+1)</f>
        <v>-</v>
      </c>
    </row>
    <row r="3255" spans="1:13" ht="16" x14ac:dyDescent="0.2">
      <c r="A3255" s="18" t="str">
        <f>IFERROR(INDEX(Sheet1!F:F,MATCH(ROWS($1:3254),$L:$L,0)),"")</f>
        <v/>
      </c>
      <c r="B3255" s="15" t="str">
        <f>IFERROR(INDEX(Sheet1!L:L,MATCH(ROWS($1:3254),$L:$L,0)),"")</f>
        <v/>
      </c>
      <c r="D3255" s="18" t="str">
        <f>IFERROR(INDEX(Sheet1!F:F,MATCH(ROWS($1:3254),$M:$M,0)),"")</f>
        <v/>
      </c>
      <c r="E3255" t="str">
        <f>IFERROR(INDEX(Sheet1!L:L,MATCH(ROWS($1:3254),$M:$M,0)),"")</f>
        <v/>
      </c>
      <c r="L3255">
        <f>IF(ISNA(MATCH(Sheet1!F3255,{"successful"},0)),"-",MAX(Sheet6!L$1:L3254)+1)</f>
        <v>1658</v>
      </c>
      <c r="M3255" t="str">
        <f>IF(ISNA(MATCH(Sheet1!F3255,{"failed","canceled"},0)),"-",MAX(Sheet6!M$1:M3254)+1)</f>
        <v>-</v>
      </c>
    </row>
    <row r="3256" spans="1:13" ht="16" x14ac:dyDescent="0.2">
      <c r="A3256" s="18" t="str">
        <f>IFERROR(INDEX(Sheet1!F:F,MATCH(ROWS($1:3255),$L:$L,0)),"")</f>
        <v/>
      </c>
      <c r="B3256" s="15" t="str">
        <f>IFERROR(INDEX(Sheet1!L:L,MATCH(ROWS($1:3255),$L:$L,0)),"")</f>
        <v/>
      </c>
      <c r="D3256" s="18" t="str">
        <f>IFERROR(INDEX(Sheet1!F:F,MATCH(ROWS($1:3255),$M:$M,0)),"")</f>
        <v/>
      </c>
      <c r="E3256" t="str">
        <f>IFERROR(INDEX(Sheet1!L:L,MATCH(ROWS($1:3255),$M:$M,0)),"")</f>
        <v/>
      </c>
      <c r="L3256">
        <f>IF(ISNA(MATCH(Sheet1!F3256,{"successful"},0)),"-",MAX(Sheet6!L$1:L3255)+1)</f>
        <v>1659</v>
      </c>
      <c r="M3256" t="str">
        <f>IF(ISNA(MATCH(Sheet1!F3256,{"failed","canceled"},0)),"-",MAX(Sheet6!M$1:M3255)+1)</f>
        <v>-</v>
      </c>
    </row>
    <row r="3257" spans="1:13" ht="16" x14ac:dyDescent="0.2">
      <c r="A3257" s="18" t="str">
        <f>IFERROR(INDEX(Sheet1!F:F,MATCH(ROWS($1:3256),$L:$L,0)),"")</f>
        <v/>
      </c>
      <c r="B3257" s="15" t="str">
        <f>IFERROR(INDEX(Sheet1!L:L,MATCH(ROWS($1:3256),$L:$L,0)),"")</f>
        <v/>
      </c>
      <c r="D3257" s="18" t="str">
        <f>IFERROR(INDEX(Sheet1!F:F,MATCH(ROWS($1:3256),$M:$M,0)),"")</f>
        <v/>
      </c>
      <c r="E3257" t="str">
        <f>IFERROR(INDEX(Sheet1!L:L,MATCH(ROWS($1:3256),$M:$M,0)),"")</f>
        <v/>
      </c>
      <c r="L3257">
        <f>IF(ISNA(MATCH(Sheet1!F3257,{"successful"},0)),"-",MAX(Sheet6!L$1:L3256)+1)</f>
        <v>1660</v>
      </c>
      <c r="M3257" t="str">
        <f>IF(ISNA(MATCH(Sheet1!F3257,{"failed","canceled"},0)),"-",MAX(Sheet6!M$1:M3256)+1)</f>
        <v>-</v>
      </c>
    </row>
    <row r="3258" spans="1:13" ht="16" x14ac:dyDescent="0.2">
      <c r="A3258" s="18" t="str">
        <f>IFERROR(INDEX(Sheet1!F:F,MATCH(ROWS($1:3257),$L:$L,0)),"")</f>
        <v/>
      </c>
      <c r="B3258" s="15" t="str">
        <f>IFERROR(INDEX(Sheet1!L:L,MATCH(ROWS($1:3257),$L:$L,0)),"")</f>
        <v/>
      </c>
      <c r="D3258" s="18" t="str">
        <f>IFERROR(INDEX(Sheet1!F:F,MATCH(ROWS($1:3257),$M:$M,0)),"")</f>
        <v/>
      </c>
      <c r="E3258" t="str">
        <f>IFERROR(INDEX(Sheet1!L:L,MATCH(ROWS($1:3257),$M:$M,0)),"")</f>
        <v/>
      </c>
      <c r="L3258">
        <f>IF(ISNA(MATCH(Sheet1!F3258,{"successful"},0)),"-",MAX(Sheet6!L$1:L3257)+1)</f>
        <v>1661</v>
      </c>
      <c r="M3258" t="str">
        <f>IF(ISNA(MATCH(Sheet1!F3258,{"failed","canceled"},0)),"-",MAX(Sheet6!M$1:M3257)+1)</f>
        <v>-</v>
      </c>
    </row>
    <row r="3259" spans="1:13" ht="16" x14ac:dyDescent="0.2">
      <c r="A3259" s="18" t="str">
        <f>IFERROR(INDEX(Sheet1!F:F,MATCH(ROWS($1:3258),$L:$L,0)),"")</f>
        <v/>
      </c>
      <c r="B3259" s="15" t="str">
        <f>IFERROR(INDEX(Sheet1!L:L,MATCH(ROWS($1:3258),$L:$L,0)),"")</f>
        <v/>
      </c>
      <c r="D3259" s="18" t="str">
        <f>IFERROR(INDEX(Sheet1!F:F,MATCH(ROWS($1:3258),$M:$M,0)),"")</f>
        <v/>
      </c>
      <c r="E3259" t="str">
        <f>IFERROR(INDEX(Sheet1!L:L,MATCH(ROWS($1:3258),$M:$M,0)),"")</f>
        <v/>
      </c>
      <c r="L3259">
        <f>IF(ISNA(MATCH(Sheet1!F3259,{"successful"},0)),"-",MAX(Sheet6!L$1:L3258)+1)</f>
        <v>1662</v>
      </c>
      <c r="M3259" t="str">
        <f>IF(ISNA(MATCH(Sheet1!F3259,{"failed","canceled"},0)),"-",MAX(Sheet6!M$1:M3258)+1)</f>
        <v>-</v>
      </c>
    </row>
    <row r="3260" spans="1:13" ht="16" x14ac:dyDescent="0.2">
      <c r="A3260" s="18" t="str">
        <f>IFERROR(INDEX(Sheet1!F:F,MATCH(ROWS($1:3259),$L:$L,0)),"")</f>
        <v/>
      </c>
      <c r="B3260" s="15" t="str">
        <f>IFERROR(INDEX(Sheet1!L:L,MATCH(ROWS($1:3259),$L:$L,0)),"")</f>
        <v/>
      </c>
      <c r="D3260" s="18" t="str">
        <f>IFERROR(INDEX(Sheet1!F:F,MATCH(ROWS($1:3259),$M:$M,0)),"")</f>
        <v/>
      </c>
      <c r="E3260" t="str">
        <f>IFERROR(INDEX(Sheet1!L:L,MATCH(ROWS($1:3259),$M:$M,0)),"")</f>
        <v/>
      </c>
      <c r="L3260">
        <f>IF(ISNA(MATCH(Sheet1!F3260,{"successful"},0)),"-",MAX(Sheet6!L$1:L3259)+1)</f>
        <v>1663</v>
      </c>
      <c r="M3260" t="str">
        <f>IF(ISNA(MATCH(Sheet1!F3260,{"failed","canceled"},0)),"-",MAX(Sheet6!M$1:M3259)+1)</f>
        <v>-</v>
      </c>
    </row>
    <row r="3261" spans="1:13" ht="16" x14ac:dyDescent="0.2">
      <c r="A3261" s="18" t="str">
        <f>IFERROR(INDEX(Sheet1!F:F,MATCH(ROWS($1:3260),$L:$L,0)),"")</f>
        <v/>
      </c>
      <c r="B3261" s="15" t="str">
        <f>IFERROR(INDEX(Sheet1!L:L,MATCH(ROWS($1:3260),$L:$L,0)),"")</f>
        <v/>
      </c>
      <c r="D3261" s="18" t="str">
        <f>IFERROR(INDEX(Sheet1!F:F,MATCH(ROWS($1:3260),$M:$M,0)),"")</f>
        <v/>
      </c>
      <c r="E3261" t="str">
        <f>IFERROR(INDEX(Sheet1!L:L,MATCH(ROWS($1:3260),$M:$M,0)),"")</f>
        <v/>
      </c>
      <c r="L3261">
        <f>IF(ISNA(MATCH(Sheet1!F3261,{"successful"},0)),"-",MAX(Sheet6!L$1:L3260)+1)</f>
        <v>1664</v>
      </c>
      <c r="M3261" t="str">
        <f>IF(ISNA(MATCH(Sheet1!F3261,{"failed","canceled"},0)),"-",MAX(Sheet6!M$1:M3260)+1)</f>
        <v>-</v>
      </c>
    </row>
    <row r="3262" spans="1:13" ht="16" x14ac:dyDescent="0.2">
      <c r="A3262" s="18" t="str">
        <f>IFERROR(INDEX(Sheet1!F:F,MATCH(ROWS($1:3261),$L:$L,0)),"")</f>
        <v/>
      </c>
      <c r="B3262" s="15" t="str">
        <f>IFERROR(INDEX(Sheet1!L:L,MATCH(ROWS($1:3261),$L:$L,0)),"")</f>
        <v/>
      </c>
      <c r="D3262" s="18" t="str">
        <f>IFERROR(INDEX(Sheet1!F:F,MATCH(ROWS($1:3261),$M:$M,0)),"")</f>
        <v/>
      </c>
      <c r="E3262" t="str">
        <f>IFERROR(INDEX(Sheet1!L:L,MATCH(ROWS($1:3261),$M:$M,0)),"")</f>
        <v/>
      </c>
      <c r="L3262">
        <f>IF(ISNA(MATCH(Sheet1!F3262,{"successful"},0)),"-",MAX(Sheet6!L$1:L3261)+1)</f>
        <v>1665</v>
      </c>
      <c r="M3262" t="str">
        <f>IF(ISNA(MATCH(Sheet1!F3262,{"failed","canceled"},0)),"-",MAX(Sheet6!M$1:M3261)+1)</f>
        <v>-</v>
      </c>
    </row>
    <row r="3263" spans="1:13" ht="16" x14ac:dyDescent="0.2">
      <c r="A3263" s="18" t="str">
        <f>IFERROR(INDEX(Sheet1!F:F,MATCH(ROWS($1:3262),$L:$L,0)),"")</f>
        <v/>
      </c>
      <c r="B3263" s="15" t="str">
        <f>IFERROR(INDEX(Sheet1!L:L,MATCH(ROWS($1:3262),$L:$L,0)),"")</f>
        <v/>
      </c>
      <c r="D3263" s="18" t="str">
        <f>IFERROR(INDEX(Sheet1!F:F,MATCH(ROWS($1:3262),$M:$M,0)),"")</f>
        <v/>
      </c>
      <c r="E3263" t="str">
        <f>IFERROR(INDEX(Sheet1!L:L,MATCH(ROWS($1:3262),$M:$M,0)),"")</f>
        <v/>
      </c>
      <c r="L3263">
        <f>IF(ISNA(MATCH(Sheet1!F3263,{"successful"},0)),"-",MAX(Sheet6!L$1:L3262)+1)</f>
        <v>1666</v>
      </c>
      <c r="M3263" t="str">
        <f>IF(ISNA(MATCH(Sheet1!F3263,{"failed","canceled"},0)),"-",MAX(Sheet6!M$1:M3262)+1)</f>
        <v>-</v>
      </c>
    </row>
    <row r="3264" spans="1:13" ht="16" x14ac:dyDescent="0.2">
      <c r="A3264" s="18" t="str">
        <f>IFERROR(INDEX(Sheet1!F:F,MATCH(ROWS($1:3263),$L:$L,0)),"")</f>
        <v/>
      </c>
      <c r="B3264" s="15" t="str">
        <f>IFERROR(INDEX(Sheet1!L:L,MATCH(ROWS($1:3263),$L:$L,0)),"")</f>
        <v/>
      </c>
      <c r="D3264" s="18" t="str">
        <f>IFERROR(INDEX(Sheet1!F:F,MATCH(ROWS($1:3263),$M:$M,0)),"")</f>
        <v/>
      </c>
      <c r="E3264" t="str">
        <f>IFERROR(INDEX(Sheet1!L:L,MATCH(ROWS($1:3263),$M:$M,0)),"")</f>
        <v/>
      </c>
      <c r="L3264">
        <f>IF(ISNA(MATCH(Sheet1!F3264,{"successful"},0)),"-",MAX(Sheet6!L$1:L3263)+1)</f>
        <v>1667</v>
      </c>
      <c r="M3264" t="str">
        <f>IF(ISNA(MATCH(Sheet1!F3264,{"failed","canceled"},0)),"-",MAX(Sheet6!M$1:M3263)+1)</f>
        <v>-</v>
      </c>
    </row>
    <row r="3265" spans="1:13" ht="16" x14ac:dyDescent="0.2">
      <c r="A3265" s="18" t="str">
        <f>IFERROR(INDEX(Sheet1!F:F,MATCH(ROWS($1:3264),$L:$L,0)),"")</f>
        <v/>
      </c>
      <c r="B3265" s="15" t="str">
        <f>IFERROR(INDEX(Sheet1!L:L,MATCH(ROWS($1:3264),$L:$L,0)),"")</f>
        <v/>
      </c>
      <c r="D3265" s="18" t="str">
        <f>IFERROR(INDEX(Sheet1!F:F,MATCH(ROWS($1:3264),$M:$M,0)),"")</f>
        <v/>
      </c>
      <c r="E3265" t="str">
        <f>IFERROR(INDEX(Sheet1!L:L,MATCH(ROWS($1:3264),$M:$M,0)),"")</f>
        <v/>
      </c>
      <c r="L3265">
        <f>IF(ISNA(MATCH(Sheet1!F3265,{"successful"},0)),"-",MAX(Sheet6!L$1:L3264)+1)</f>
        <v>1668</v>
      </c>
      <c r="M3265" t="str">
        <f>IF(ISNA(MATCH(Sheet1!F3265,{"failed","canceled"},0)),"-",MAX(Sheet6!M$1:M3264)+1)</f>
        <v>-</v>
      </c>
    </row>
    <row r="3266" spans="1:13" ht="16" x14ac:dyDescent="0.2">
      <c r="A3266" s="18" t="str">
        <f>IFERROR(INDEX(Sheet1!F:F,MATCH(ROWS($1:3265),$L:$L,0)),"")</f>
        <v/>
      </c>
      <c r="B3266" s="15" t="str">
        <f>IFERROR(INDEX(Sheet1!L:L,MATCH(ROWS($1:3265),$L:$L,0)),"")</f>
        <v/>
      </c>
      <c r="D3266" s="18" t="str">
        <f>IFERROR(INDEX(Sheet1!F:F,MATCH(ROWS($1:3265),$M:$M,0)),"")</f>
        <v/>
      </c>
      <c r="E3266" t="str">
        <f>IFERROR(INDEX(Sheet1!L:L,MATCH(ROWS($1:3265),$M:$M,0)),"")</f>
        <v/>
      </c>
      <c r="L3266">
        <f>IF(ISNA(MATCH(Sheet1!F3266,{"successful"},0)),"-",MAX(Sheet6!L$1:L3265)+1)</f>
        <v>1669</v>
      </c>
      <c r="M3266" t="str">
        <f>IF(ISNA(MATCH(Sheet1!F3266,{"failed","canceled"},0)),"-",MAX(Sheet6!M$1:M3265)+1)</f>
        <v>-</v>
      </c>
    </row>
    <row r="3267" spans="1:13" ht="16" x14ac:dyDescent="0.2">
      <c r="A3267" s="18" t="str">
        <f>IFERROR(INDEX(Sheet1!F:F,MATCH(ROWS($1:3266),$L:$L,0)),"")</f>
        <v/>
      </c>
      <c r="B3267" s="15" t="str">
        <f>IFERROR(INDEX(Sheet1!L:L,MATCH(ROWS($1:3266),$L:$L,0)),"")</f>
        <v/>
      </c>
      <c r="D3267" s="18" t="str">
        <f>IFERROR(INDEX(Sheet1!F:F,MATCH(ROWS($1:3266),$M:$M,0)),"")</f>
        <v/>
      </c>
      <c r="E3267" t="str">
        <f>IFERROR(INDEX(Sheet1!L:L,MATCH(ROWS($1:3266),$M:$M,0)),"")</f>
        <v/>
      </c>
      <c r="L3267">
        <f>IF(ISNA(MATCH(Sheet1!F3267,{"successful"},0)),"-",MAX(Sheet6!L$1:L3266)+1)</f>
        <v>1670</v>
      </c>
      <c r="M3267" t="str">
        <f>IF(ISNA(MATCH(Sheet1!F3267,{"failed","canceled"},0)),"-",MAX(Sheet6!M$1:M3266)+1)</f>
        <v>-</v>
      </c>
    </row>
    <row r="3268" spans="1:13" ht="16" x14ac:dyDescent="0.2">
      <c r="A3268" s="18" t="str">
        <f>IFERROR(INDEX(Sheet1!F:F,MATCH(ROWS($1:3267),$L:$L,0)),"")</f>
        <v/>
      </c>
      <c r="B3268" s="15" t="str">
        <f>IFERROR(INDEX(Sheet1!L:L,MATCH(ROWS($1:3267),$L:$L,0)),"")</f>
        <v/>
      </c>
      <c r="D3268" s="18" t="str">
        <f>IFERROR(INDEX(Sheet1!F:F,MATCH(ROWS($1:3267),$M:$M,0)),"")</f>
        <v/>
      </c>
      <c r="E3268" t="str">
        <f>IFERROR(INDEX(Sheet1!L:L,MATCH(ROWS($1:3267),$M:$M,0)),"")</f>
        <v/>
      </c>
      <c r="L3268">
        <f>IF(ISNA(MATCH(Sheet1!F3268,{"successful"},0)),"-",MAX(Sheet6!L$1:L3267)+1)</f>
        <v>1671</v>
      </c>
      <c r="M3268" t="str">
        <f>IF(ISNA(MATCH(Sheet1!F3268,{"failed","canceled"},0)),"-",MAX(Sheet6!M$1:M3267)+1)</f>
        <v>-</v>
      </c>
    </row>
    <row r="3269" spans="1:13" ht="16" x14ac:dyDescent="0.2">
      <c r="A3269" s="18" t="str">
        <f>IFERROR(INDEX(Sheet1!F:F,MATCH(ROWS($1:3268),$L:$L,0)),"")</f>
        <v/>
      </c>
      <c r="B3269" s="15" t="str">
        <f>IFERROR(INDEX(Sheet1!L:L,MATCH(ROWS($1:3268),$L:$L,0)),"")</f>
        <v/>
      </c>
      <c r="D3269" s="18" t="str">
        <f>IFERROR(INDEX(Sheet1!F:F,MATCH(ROWS($1:3268),$M:$M,0)),"")</f>
        <v/>
      </c>
      <c r="E3269" t="str">
        <f>IFERROR(INDEX(Sheet1!L:L,MATCH(ROWS($1:3268),$M:$M,0)),"")</f>
        <v/>
      </c>
      <c r="L3269">
        <f>IF(ISNA(MATCH(Sheet1!F3269,{"successful"},0)),"-",MAX(Sheet6!L$1:L3268)+1)</f>
        <v>1672</v>
      </c>
      <c r="M3269" t="str">
        <f>IF(ISNA(MATCH(Sheet1!F3269,{"failed","canceled"},0)),"-",MAX(Sheet6!M$1:M3268)+1)</f>
        <v>-</v>
      </c>
    </row>
    <row r="3270" spans="1:13" ht="16" x14ac:dyDescent="0.2">
      <c r="A3270" s="18" t="str">
        <f>IFERROR(INDEX(Sheet1!F:F,MATCH(ROWS($1:3269),$L:$L,0)),"")</f>
        <v/>
      </c>
      <c r="B3270" s="15" t="str">
        <f>IFERROR(INDEX(Sheet1!L:L,MATCH(ROWS($1:3269),$L:$L,0)),"")</f>
        <v/>
      </c>
      <c r="D3270" s="18" t="str">
        <f>IFERROR(INDEX(Sheet1!F:F,MATCH(ROWS($1:3269),$M:$M,0)),"")</f>
        <v/>
      </c>
      <c r="E3270" t="str">
        <f>IFERROR(INDEX(Sheet1!L:L,MATCH(ROWS($1:3269),$M:$M,0)),"")</f>
        <v/>
      </c>
      <c r="L3270">
        <f>IF(ISNA(MATCH(Sheet1!F3270,{"successful"},0)),"-",MAX(Sheet6!L$1:L3269)+1)</f>
        <v>1673</v>
      </c>
      <c r="M3270" t="str">
        <f>IF(ISNA(MATCH(Sheet1!F3270,{"failed","canceled"},0)),"-",MAX(Sheet6!M$1:M3269)+1)</f>
        <v>-</v>
      </c>
    </row>
    <row r="3271" spans="1:13" ht="16" x14ac:dyDescent="0.2">
      <c r="A3271" s="18" t="str">
        <f>IFERROR(INDEX(Sheet1!F:F,MATCH(ROWS($1:3270),$L:$L,0)),"")</f>
        <v/>
      </c>
      <c r="B3271" s="15" t="str">
        <f>IFERROR(INDEX(Sheet1!L:L,MATCH(ROWS($1:3270),$L:$L,0)),"")</f>
        <v/>
      </c>
      <c r="D3271" s="18" t="str">
        <f>IFERROR(INDEX(Sheet1!F:F,MATCH(ROWS($1:3270),$M:$M,0)),"")</f>
        <v/>
      </c>
      <c r="E3271" t="str">
        <f>IFERROR(INDEX(Sheet1!L:L,MATCH(ROWS($1:3270),$M:$M,0)),"")</f>
        <v/>
      </c>
      <c r="L3271">
        <f>IF(ISNA(MATCH(Sheet1!F3271,{"successful"},0)),"-",MAX(Sheet6!L$1:L3270)+1)</f>
        <v>1674</v>
      </c>
      <c r="M3271" t="str">
        <f>IF(ISNA(MATCH(Sheet1!F3271,{"failed","canceled"},0)),"-",MAX(Sheet6!M$1:M3270)+1)</f>
        <v>-</v>
      </c>
    </row>
    <row r="3272" spans="1:13" ht="16" x14ac:dyDescent="0.2">
      <c r="A3272" s="18" t="str">
        <f>IFERROR(INDEX(Sheet1!F:F,MATCH(ROWS($1:3271),$L:$L,0)),"")</f>
        <v/>
      </c>
      <c r="B3272" s="15" t="str">
        <f>IFERROR(INDEX(Sheet1!L:L,MATCH(ROWS($1:3271),$L:$L,0)),"")</f>
        <v/>
      </c>
      <c r="D3272" s="18" t="str">
        <f>IFERROR(INDEX(Sheet1!F:F,MATCH(ROWS($1:3271),$M:$M,0)),"")</f>
        <v/>
      </c>
      <c r="E3272" t="str">
        <f>IFERROR(INDEX(Sheet1!L:L,MATCH(ROWS($1:3271),$M:$M,0)),"")</f>
        <v/>
      </c>
      <c r="L3272">
        <f>IF(ISNA(MATCH(Sheet1!F3272,{"successful"},0)),"-",MAX(Sheet6!L$1:L3271)+1)</f>
        <v>1675</v>
      </c>
      <c r="M3272" t="str">
        <f>IF(ISNA(MATCH(Sheet1!F3272,{"failed","canceled"},0)),"-",MAX(Sheet6!M$1:M3271)+1)</f>
        <v>-</v>
      </c>
    </row>
    <row r="3273" spans="1:13" ht="16" x14ac:dyDescent="0.2">
      <c r="A3273" s="18" t="str">
        <f>IFERROR(INDEX(Sheet1!F:F,MATCH(ROWS($1:3272),$L:$L,0)),"")</f>
        <v/>
      </c>
      <c r="B3273" s="15" t="str">
        <f>IFERROR(INDEX(Sheet1!L:L,MATCH(ROWS($1:3272),$L:$L,0)),"")</f>
        <v/>
      </c>
      <c r="D3273" s="18" t="str">
        <f>IFERROR(INDEX(Sheet1!F:F,MATCH(ROWS($1:3272),$M:$M,0)),"")</f>
        <v/>
      </c>
      <c r="E3273" t="str">
        <f>IFERROR(INDEX(Sheet1!L:L,MATCH(ROWS($1:3272),$M:$M,0)),"")</f>
        <v/>
      </c>
      <c r="L3273">
        <f>IF(ISNA(MATCH(Sheet1!F3273,{"successful"},0)),"-",MAX(Sheet6!L$1:L3272)+1)</f>
        <v>1676</v>
      </c>
      <c r="M3273" t="str">
        <f>IF(ISNA(MATCH(Sheet1!F3273,{"failed","canceled"},0)),"-",MAX(Sheet6!M$1:M3272)+1)</f>
        <v>-</v>
      </c>
    </row>
    <row r="3274" spans="1:13" ht="16" x14ac:dyDescent="0.2">
      <c r="A3274" s="18" t="str">
        <f>IFERROR(INDEX(Sheet1!F:F,MATCH(ROWS($1:3273),$L:$L,0)),"")</f>
        <v/>
      </c>
      <c r="B3274" s="15" t="str">
        <f>IFERROR(INDEX(Sheet1!L:L,MATCH(ROWS($1:3273),$L:$L,0)),"")</f>
        <v/>
      </c>
      <c r="D3274" s="18" t="str">
        <f>IFERROR(INDEX(Sheet1!F:F,MATCH(ROWS($1:3273),$M:$M,0)),"")</f>
        <v/>
      </c>
      <c r="E3274" t="str">
        <f>IFERROR(INDEX(Sheet1!L:L,MATCH(ROWS($1:3273),$M:$M,0)),"")</f>
        <v/>
      </c>
      <c r="L3274">
        <f>IF(ISNA(MATCH(Sheet1!F3274,{"successful"},0)),"-",MAX(Sheet6!L$1:L3273)+1)</f>
        <v>1677</v>
      </c>
      <c r="M3274" t="str">
        <f>IF(ISNA(MATCH(Sheet1!F3274,{"failed","canceled"},0)),"-",MAX(Sheet6!M$1:M3273)+1)</f>
        <v>-</v>
      </c>
    </row>
    <row r="3275" spans="1:13" ht="16" x14ac:dyDescent="0.2">
      <c r="A3275" s="18" t="str">
        <f>IFERROR(INDEX(Sheet1!F:F,MATCH(ROWS($1:3274),$L:$L,0)),"")</f>
        <v/>
      </c>
      <c r="B3275" s="15" t="str">
        <f>IFERROR(INDEX(Sheet1!L:L,MATCH(ROWS($1:3274),$L:$L,0)),"")</f>
        <v/>
      </c>
      <c r="D3275" s="18" t="str">
        <f>IFERROR(INDEX(Sheet1!F:F,MATCH(ROWS($1:3274),$M:$M,0)),"")</f>
        <v/>
      </c>
      <c r="E3275" t="str">
        <f>IFERROR(INDEX(Sheet1!L:L,MATCH(ROWS($1:3274),$M:$M,0)),"")</f>
        <v/>
      </c>
      <c r="L3275">
        <f>IF(ISNA(MATCH(Sheet1!F3275,{"successful"},0)),"-",MAX(Sheet6!L$1:L3274)+1)</f>
        <v>1678</v>
      </c>
      <c r="M3275" t="str">
        <f>IF(ISNA(MATCH(Sheet1!F3275,{"failed","canceled"},0)),"-",MAX(Sheet6!M$1:M3274)+1)</f>
        <v>-</v>
      </c>
    </row>
    <row r="3276" spans="1:13" ht="16" x14ac:dyDescent="0.2">
      <c r="A3276" s="18" t="str">
        <f>IFERROR(INDEX(Sheet1!F:F,MATCH(ROWS($1:3275),$L:$L,0)),"")</f>
        <v/>
      </c>
      <c r="B3276" s="15" t="str">
        <f>IFERROR(INDEX(Sheet1!L:L,MATCH(ROWS($1:3275),$L:$L,0)),"")</f>
        <v/>
      </c>
      <c r="D3276" s="18" t="str">
        <f>IFERROR(INDEX(Sheet1!F:F,MATCH(ROWS($1:3275),$M:$M,0)),"")</f>
        <v/>
      </c>
      <c r="E3276" t="str">
        <f>IFERROR(INDEX(Sheet1!L:L,MATCH(ROWS($1:3275),$M:$M,0)),"")</f>
        <v/>
      </c>
      <c r="L3276">
        <f>IF(ISNA(MATCH(Sheet1!F3276,{"successful"},0)),"-",MAX(Sheet6!L$1:L3275)+1)</f>
        <v>1679</v>
      </c>
      <c r="M3276" t="str">
        <f>IF(ISNA(MATCH(Sheet1!F3276,{"failed","canceled"},0)),"-",MAX(Sheet6!M$1:M3275)+1)</f>
        <v>-</v>
      </c>
    </row>
    <row r="3277" spans="1:13" ht="16" x14ac:dyDescent="0.2">
      <c r="A3277" s="18" t="str">
        <f>IFERROR(INDEX(Sheet1!F:F,MATCH(ROWS($1:3276),$L:$L,0)),"")</f>
        <v/>
      </c>
      <c r="B3277" s="15" t="str">
        <f>IFERROR(INDEX(Sheet1!L:L,MATCH(ROWS($1:3276),$L:$L,0)),"")</f>
        <v/>
      </c>
      <c r="D3277" s="18" t="str">
        <f>IFERROR(INDEX(Sheet1!F:F,MATCH(ROWS($1:3276),$M:$M,0)),"")</f>
        <v/>
      </c>
      <c r="E3277" t="str">
        <f>IFERROR(INDEX(Sheet1!L:L,MATCH(ROWS($1:3276),$M:$M,0)),"")</f>
        <v/>
      </c>
      <c r="L3277">
        <f>IF(ISNA(MATCH(Sheet1!F3277,{"successful"},0)),"-",MAX(Sheet6!L$1:L3276)+1)</f>
        <v>1680</v>
      </c>
      <c r="M3277" t="str">
        <f>IF(ISNA(MATCH(Sheet1!F3277,{"failed","canceled"},0)),"-",MAX(Sheet6!M$1:M3276)+1)</f>
        <v>-</v>
      </c>
    </row>
    <row r="3278" spans="1:13" ht="16" x14ac:dyDescent="0.2">
      <c r="A3278" s="18" t="str">
        <f>IFERROR(INDEX(Sheet1!F:F,MATCH(ROWS($1:3277),$L:$L,0)),"")</f>
        <v/>
      </c>
      <c r="B3278" s="15" t="str">
        <f>IFERROR(INDEX(Sheet1!L:L,MATCH(ROWS($1:3277),$L:$L,0)),"")</f>
        <v/>
      </c>
      <c r="D3278" s="18" t="str">
        <f>IFERROR(INDEX(Sheet1!F:F,MATCH(ROWS($1:3277),$M:$M,0)),"")</f>
        <v/>
      </c>
      <c r="E3278" t="str">
        <f>IFERROR(INDEX(Sheet1!L:L,MATCH(ROWS($1:3277),$M:$M,0)),"")</f>
        <v/>
      </c>
      <c r="L3278">
        <f>IF(ISNA(MATCH(Sheet1!F3278,{"successful"},0)),"-",MAX(Sheet6!L$1:L3277)+1)</f>
        <v>1681</v>
      </c>
      <c r="M3278" t="str">
        <f>IF(ISNA(MATCH(Sheet1!F3278,{"failed","canceled"},0)),"-",MAX(Sheet6!M$1:M3277)+1)</f>
        <v>-</v>
      </c>
    </row>
    <row r="3279" spans="1:13" ht="16" x14ac:dyDescent="0.2">
      <c r="A3279" s="18" t="str">
        <f>IFERROR(INDEX(Sheet1!F:F,MATCH(ROWS($1:3278),$L:$L,0)),"")</f>
        <v/>
      </c>
      <c r="B3279" s="15" t="str">
        <f>IFERROR(INDEX(Sheet1!L:L,MATCH(ROWS($1:3278),$L:$L,0)),"")</f>
        <v/>
      </c>
      <c r="D3279" s="18" t="str">
        <f>IFERROR(INDEX(Sheet1!F:F,MATCH(ROWS($1:3278),$M:$M,0)),"")</f>
        <v/>
      </c>
      <c r="E3279" t="str">
        <f>IFERROR(INDEX(Sheet1!L:L,MATCH(ROWS($1:3278),$M:$M,0)),"")</f>
        <v/>
      </c>
      <c r="L3279">
        <f>IF(ISNA(MATCH(Sheet1!F3279,{"successful"},0)),"-",MAX(Sheet6!L$1:L3278)+1)</f>
        <v>1682</v>
      </c>
      <c r="M3279" t="str">
        <f>IF(ISNA(MATCH(Sheet1!F3279,{"failed","canceled"},0)),"-",MAX(Sheet6!M$1:M3278)+1)</f>
        <v>-</v>
      </c>
    </row>
    <row r="3280" spans="1:13" ht="16" x14ac:dyDescent="0.2">
      <c r="A3280" s="18" t="str">
        <f>IFERROR(INDEX(Sheet1!F:F,MATCH(ROWS($1:3279),$L:$L,0)),"")</f>
        <v/>
      </c>
      <c r="B3280" s="15" t="str">
        <f>IFERROR(INDEX(Sheet1!L:L,MATCH(ROWS($1:3279),$L:$L,0)),"")</f>
        <v/>
      </c>
      <c r="D3280" s="18" t="str">
        <f>IFERROR(INDEX(Sheet1!F:F,MATCH(ROWS($1:3279),$M:$M,0)),"")</f>
        <v/>
      </c>
      <c r="E3280" t="str">
        <f>IFERROR(INDEX(Sheet1!L:L,MATCH(ROWS($1:3279),$M:$M,0)),"")</f>
        <v/>
      </c>
      <c r="L3280">
        <f>IF(ISNA(MATCH(Sheet1!F3280,{"successful"},0)),"-",MAX(Sheet6!L$1:L3279)+1)</f>
        <v>1683</v>
      </c>
      <c r="M3280" t="str">
        <f>IF(ISNA(MATCH(Sheet1!F3280,{"failed","canceled"},0)),"-",MAX(Sheet6!M$1:M3279)+1)</f>
        <v>-</v>
      </c>
    </row>
    <row r="3281" spans="1:13" ht="16" x14ac:dyDescent="0.2">
      <c r="A3281" s="18" t="str">
        <f>IFERROR(INDEX(Sheet1!F:F,MATCH(ROWS($1:3280),$L:$L,0)),"")</f>
        <v/>
      </c>
      <c r="B3281" s="15" t="str">
        <f>IFERROR(INDEX(Sheet1!L:L,MATCH(ROWS($1:3280),$L:$L,0)),"")</f>
        <v/>
      </c>
      <c r="D3281" s="18" t="str">
        <f>IFERROR(INDEX(Sheet1!F:F,MATCH(ROWS($1:3280),$M:$M,0)),"")</f>
        <v/>
      </c>
      <c r="E3281" t="str">
        <f>IFERROR(INDEX(Sheet1!L:L,MATCH(ROWS($1:3280),$M:$M,0)),"")</f>
        <v/>
      </c>
      <c r="L3281">
        <f>IF(ISNA(MATCH(Sheet1!F3281,{"successful"},0)),"-",MAX(Sheet6!L$1:L3280)+1)</f>
        <v>1684</v>
      </c>
      <c r="M3281" t="str">
        <f>IF(ISNA(MATCH(Sheet1!F3281,{"failed","canceled"},0)),"-",MAX(Sheet6!M$1:M3280)+1)</f>
        <v>-</v>
      </c>
    </row>
    <row r="3282" spans="1:13" ht="16" x14ac:dyDescent="0.2">
      <c r="A3282" s="18" t="str">
        <f>IFERROR(INDEX(Sheet1!F:F,MATCH(ROWS($1:3281),$L:$L,0)),"")</f>
        <v/>
      </c>
      <c r="B3282" s="15" t="str">
        <f>IFERROR(INDEX(Sheet1!L:L,MATCH(ROWS($1:3281),$L:$L,0)),"")</f>
        <v/>
      </c>
      <c r="D3282" s="18" t="str">
        <f>IFERROR(INDEX(Sheet1!F:F,MATCH(ROWS($1:3281),$M:$M,0)),"")</f>
        <v/>
      </c>
      <c r="E3282" t="str">
        <f>IFERROR(INDEX(Sheet1!L:L,MATCH(ROWS($1:3281),$M:$M,0)),"")</f>
        <v/>
      </c>
      <c r="L3282">
        <f>IF(ISNA(MATCH(Sheet1!F3282,{"successful"},0)),"-",MAX(Sheet6!L$1:L3281)+1)</f>
        <v>1685</v>
      </c>
      <c r="M3282" t="str">
        <f>IF(ISNA(MATCH(Sheet1!F3282,{"failed","canceled"},0)),"-",MAX(Sheet6!M$1:M3281)+1)</f>
        <v>-</v>
      </c>
    </row>
    <row r="3283" spans="1:13" ht="16" x14ac:dyDescent="0.2">
      <c r="A3283" s="18" t="str">
        <f>IFERROR(INDEX(Sheet1!F:F,MATCH(ROWS($1:3282),$L:$L,0)),"")</f>
        <v/>
      </c>
      <c r="B3283" s="15" t="str">
        <f>IFERROR(INDEX(Sheet1!L:L,MATCH(ROWS($1:3282),$L:$L,0)),"")</f>
        <v/>
      </c>
      <c r="D3283" s="18" t="str">
        <f>IFERROR(INDEX(Sheet1!F:F,MATCH(ROWS($1:3282),$M:$M,0)),"")</f>
        <v/>
      </c>
      <c r="E3283" t="str">
        <f>IFERROR(INDEX(Sheet1!L:L,MATCH(ROWS($1:3282),$M:$M,0)),"")</f>
        <v/>
      </c>
      <c r="L3283">
        <f>IF(ISNA(MATCH(Sheet1!F3283,{"successful"},0)),"-",MAX(Sheet6!L$1:L3282)+1)</f>
        <v>1686</v>
      </c>
      <c r="M3283" t="str">
        <f>IF(ISNA(MATCH(Sheet1!F3283,{"failed","canceled"},0)),"-",MAX(Sheet6!M$1:M3282)+1)</f>
        <v>-</v>
      </c>
    </row>
    <row r="3284" spans="1:13" ht="16" x14ac:dyDescent="0.2">
      <c r="A3284" s="18" t="str">
        <f>IFERROR(INDEX(Sheet1!F:F,MATCH(ROWS($1:3283),$L:$L,0)),"")</f>
        <v/>
      </c>
      <c r="B3284" s="15" t="str">
        <f>IFERROR(INDEX(Sheet1!L:L,MATCH(ROWS($1:3283),$L:$L,0)),"")</f>
        <v/>
      </c>
      <c r="D3284" s="18" t="str">
        <f>IFERROR(INDEX(Sheet1!F:F,MATCH(ROWS($1:3283),$M:$M,0)),"")</f>
        <v/>
      </c>
      <c r="E3284" t="str">
        <f>IFERROR(INDEX(Sheet1!L:L,MATCH(ROWS($1:3283),$M:$M,0)),"")</f>
        <v/>
      </c>
      <c r="L3284">
        <f>IF(ISNA(MATCH(Sheet1!F3284,{"successful"},0)),"-",MAX(Sheet6!L$1:L3283)+1)</f>
        <v>1687</v>
      </c>
      <c r="M3284" t="str">
        <f>IF(ISNA(MATCH(Sheet1!F3284,{"failed","canceled"},0)),"-",MAX(Sheet6!M$1:M3283)+1)</f>
        <v>-</v>
      </c>
    </row>
    <row r="3285" spans="1:13" ht="16" x14ac:dyDescent="0.2">
      <c r="A3285" s="18" t="str">
        <f>IFERROR(INDEX(Sheet1!F:F,MATCH(ROWS($1:3284),$L:$L,0)),"")</f>
        <v/>
      </c>
      <c r="B3285" s="15" t="str">
        <f>IFERROR(INDEX(Sheet1!L:L,MATCH(ROWS($1:3284),$L:$L,0)),"")</f>
        <v/>
      </c>
      <c r="D3285" s="18" t="str">
        <f>IFERROR(INDEX(Sheet1!F:F,MATCH(ROWS($1:3284),$M:$M,0)),"")</f>
        <v/>
      </c>
      <c r="E3285" t="str">
        <f>IFERROR(INDEX(Sheet1!L:L,MATCH(ROWS($1:3284),$M:$M,0)),"")</f>
        <v/>
      </c>
      <c r="L3285">
        <f>IF(ISNA(MATCH(Sheet1!F3285,{"successful"},0)),"-",MAX(Sheet6!L$1:L3284)+1)</f>
        <v>1688</v>
      </c>
      <c r="M3285" t="str">
        <f>IF(ISNA(MATCH(Sheet1!F3285,{"failed","canceled"},0)),"-",MAX(Sheet6!M$1:M3284)+1)</f>
        <v>-</v>
      </c>
    </row>
    <row r="3286" spans="1:13" ht="16" x14ac:dyDescent="0.2">
      <c r="A3286" s="18" t="str">
        <f>IFERROR(INDEX(Sheet1!F:F,MATCH(ROWS($1:3285),$L:$L,0)),"")</f>
        <v/>
      </c>
      <c r="B3286" s="15" t="str">
        <f>IFERROR(INDEX(Sheet1!L:L,MATCH(ROWS($1:3285),$L:$L,0)),"")</f>
        <v/>
      </c>
      <c r="D3286" s="18" t="str">
        <f>IFERROR(INDEX(Sheet1!F:F,MATCH(ROWS($1:3285),$M:$M,0)),"")</f>
        <v/>
      </c>
      <c r="E3286" t="str">
        <f>IFERROR(INDEX(Sheet1!L:L,MATCH(ROWS($1:3285),$M:$M,0)),"")</f>
        <v/>
      </c>
      <c r="L3286">
        <f>IF(ISNA(MATCH(Sheet1!F3286,{"successful"},0)),"-",MAX(Sheet6!L$1:L3285)+1)</f>
        <v>1689</v>
      </c>
      <c r="M3286" t="str">
        <f>IF(ISNA(MATCH(Sheet1!F3286,{"failed","canceled"},0)),"-",MAX(Sheet6!M$1:M3285)+1)</f>
        <v>-</v>
      </c>
    </row>
    <row r="3287" spans="1:13" ht="16" x14ac:dyDescent="0.2">
      <c r="A3287" s="18" t="str">
        <f>IFERROR(INDEX(Sheet1!F:F,MATCH(ROWS($1:3286),$L:$L,0)),"")</f>
        <v/>
      </c>
      <c r="B3287" s="15" t="str">
        <f>IFERROR(INDEX(Sheet1!L:L,MATCH(ROWS($1:3286),$L:$L,0)),"")</f>
        <v/>
      </c>
      <c r="D3287" s="18" t="str">
        <f>IFERROR(INDEX(Sheet1!F:F,MATCH(ROWS($1:3286),$M:$M,0)),"")</f>
        <v/>
      </c>
      <c r="E3287" t="str">
        <f>IFERROR(INDEX(Sheet1!L:L,MATCH(ROWS($1:3286),$M:$M,0)),"")</f>
        <v/>
      </c>
      <c r="L3287">
        <f>IF(ISNA(MATCH(Sheet1!F3287,{"successful"},0)),"-",MAX(Sheet6!L$1:L3286)+1)</f>
        <v>1690</v>
      </c>
      <c r="M3287" t="str">
        <f>IF(ISNA(MATCH(Sheet1!F3287,{"failed","canceled"},0)),"-",MAX(Sheet6!M$1:M3286)+1)</f>
        <v>-</v>
      </c>
    </row>
    <row r="3288" spans="1:13" ht="16" x14ac:dyDescent="0.2">
      <c r="A3288" s="18" t="str">
        <f>IFERROR(INDEX(Sheet1!F:F,MATCH(ROWS($1:3287),$L:$L,0)),"")</f>
        <v/>
      </c>
      <c r="B3288" s="15" t="str">
        <f>IFERROR(INDEX(Sheet1!L:L,MATCH(ROWS($1:3287),$L:$L,0)),"")</f>
        <v/>
      </c>
      <c r="D3288" s="18" t="str">
        <f>IFERROR(INDEX(Sheet1!F:F,MATCH(ROWS($1:3287),$M:$M,0)),"")</f>
        <v/>
      </c>
      <c r="E3288" t="str">
        <f>IFERROR(INDEX(Sheet1!L:L,MATCH(ROWS($1:3287),$M:$M,0)),"")</f>
        <v/>
      </c>
      <c r="L3288">
        <f>IF(ISNA(MATCH(Sheet1!F3288,{"successful"},0)),"-",MAX(Sheet6!L$1:L3287)+1)</f>
        <v>1691</v>
      </c>
      <c r="M3288" t="str">
        <f>IF(ISNA(MATCH(Sheet1!F3288,{"failed","canceled"},0)),"-",MAX(Sheet6!M$1:M3287)+1)</f>
        <v>-</v>
      </c>
    </row>
    <row r="3289" spans="1:13" ht="16" x14ac:dyDescent="0.2">
      <c r="A3289" s="18" t="str">
        <f>IFERROR(INDEX(Sheet1!F:F,MATCH(ROWS($1:3288),$L:$L,0)),"")</f>
        <v/>
      </c>
      <c r="B3289" s="15" t="str">
        <f>IFERROR(INDEX(Sheet1!L:L,MATCH(ROWS($1:3288),$L:$L,0)),"")</f>
        <v/>
      </c>
      <c r="D3289" s="18" t="str">
        <f>IFERROR(INDEX(Sheet1!F:F,MATCH(ROWS($1:3288),$M:$M,0)),"")</f>
        <v/>
      </c>
      <c r="E3289" t="str">
        <f>IFERROR(INDEX(Sheet1!L:L,MATCH(ROWS($1:3288),$M:$M,0)),"")</f>
        <v/>
      </c>
      <c r="L3289">
        <f>IF(ISNA(MATCH(Sheet1!F3289,{"successful"},0)),"-",MAX(Sheet6!L$1:L3288)+1)</f>
        <v>1692</v>
      </c>
      <c r="M3289" t="str">
        <f>IF(ISNA(MATCH(Sheet1!F3289,{"failed","canceled"},0)),"-",MAX(Sheet6!M$1:M3288)+1)</f>
        <v>-</v>
      </c>
    </row>
    <row r="3290" spans="1:13" ht="16" x14ac:dyDescent="0.2">
      <c r="A3290" s="18" t="str">
        <f>IFERROR(INDEX(Sheet1!F:F,MATCH(ROWS($1:3289),$L:$L,0)),"")</f>
        <v/>
      </c>
      <c r="B3290" s="15" t="str">
        <f>IFERROR(INDEX(Sheet1!L:L,MATCH(ROWS($1:3289),$L:$L,0)),"")</f>
        <v/>
      </c>
      <c r="D3290" s="18" t="str">
        <f>IFERROR(INDEX(Sheet1!F:F,MATCH(ROWS($1:3289),$M:$M,0)),"")</f>
        <v/>
      </c>
      <c r="E3290" t="str">
        <f>IFERROR(INDEX(Sheet1!L:L,MATCH(ROWS($1:3289),$M:$M,0)),"")</f>
        <v/>
      </c>
      <c r="L3290">
        <f>IF(ISNA(MATCH(Sheet1!F3290,{"successful"},0)),"-",MAX(Sheet6!L$1:L3289)+1)</f>
        <v>1693</v>
      </c>
      <c r="M3290" t="str">
        <f>IF(ISNA(MATCH(Sheet1!F3290,{"failed","canceled"},0)),"-",MAX(Sheet6!M$1:M3289)+1)</f>
        <v>-</v>
      </c>
    </row>
    <row r="3291" spans="1:13" ht="16" x14ac:dyDescent="0.2">
      <c r="A3291" s="18" t="str">
        <f>IFERROR(INDEX(Sheet1!F:F,MATCH(ROWS($1:3290),$L:$L,0)),"")</f>
        <v/>
      </c>
      <c r="B3291" s="15" t="str">
        <f>IFERROR(INDEX(Sheet1!L:L,MATCH(ROWS($1:3290),$L:$L,0)),"")</f>
        <v/>
      </c>
      <c r="D3291" s="18" t="str">
        <f>IFERROR(INDEX(Sheet1!F:F,MATCH(ROWS($1:3290),$M:$M,0)),"")</f>
        <v/>
      </c>
      <c r="E3291" t="str">
        <f>IFERROR(INDEX(Sheet1!L:L,MATCH(ROWS($1:3290),$M:$M,0)),"")</f>
        <v/>
      </c>
      <c r="L3291">
        <f>IF(ISNA(MATCH(Sheet1!F3291,{"successful"},0)),"-",MAX(Sheet6!L$1:L3290)+1)</f>
        <v>1694</v>
      </c>
      <c r="M3291" t="str">
        <f>IF(ISNA(MATCH(Sheet1!F3291,{"failed","canceled"},0)),"-",MAX(Sheet6!M$1:M3290)+1)</f>
        <v>-</v>
      </c>
    </row>
    <row r="3292" spans="1:13" ht="16" x14ac:dyDescent="0.2">
      <c r="A3292" s="18" t="str">
        <f>IFERROR(INDEX(Sheet1!F:F,MATCH(ROWS($1:3291),$L:$L,0)),"")</f>
        <v/>
      </c>
      <c r="B3292" s="15" t="str">
        <f>IFERROR(INDEX(Sheet1!L:L,MATCH(ROWS($1:3291),$L:$L,0)),"")</f>
        <v/>
      </c>
      <c r="D3292" s="18" t="str">
        <f>IFERROR(INDEX(Sheet1!F:F,MATCH(ROWS($1:3291),$M:$M,0)),"")</f>
        <v/>
      </c>
      <c r="E3292" t="str">
        <f>IFERROR(INDEX(Sheet1!L:L,MATCH(ROWS($1:3291),$M:$M,0)),"")</f>
        <v/>
      </c>
      <c r="L3292">
        <f>IF(ISNA(MATCH(Sheet1!F3292,{"successful"},0)),"-",MAX(Sheet6!L$1:L3291)+1)</f>
        <v>1695</v>
      </c>
      <c r="M3292" t="str">
        <f>IF(ISNA(MATCH(Sheet1!F3292,{"failed","canceled"},0)),"-",MAX(Sheet6!M$1:M3291)+1)</f>
        <v>-</v>
      </c>
    </row>
    <row r="3293" spans="1:13" ht="16" x14ac:dyDescent="0.2">
      <c r="A3293" s="18" t="str">
        <f>IFERROR(INDEX(Sheet1!F:F,MATCH(ROWS($1:3292),$L:$L,0)),"")</f>
        <v/>
      </c>
      <c r="B3293" s="15" t="str">
        <f>IFERROR(INDEX(Sheet1!L:L,MATCH(ROWS($1:3292),$L:$L,0)),"")</f>
        <v/>
      </c>
      <c r="D3293" s="18" t="str">
        <f>IFERROR(INDEX(Sheet1!F:F,MATCH(ROWS($1:3292),$M:$M,0)),"")</f>
        <v/>
      </c>
      <c r="E3293" t="str">
        <f>IFERROR(INDEX(Sheet1!L:L,MATCH(ROWS($1:3292),$M:$M,0)),"")</f>
        <v/>
      </c>
      <c r="L3293">
        <f>IF(ISNA(MATCH(Sheet1!F3293,{"successful"},0)),"-",MAX(Sheet6!L$1:L3292)+1)</f>
        <v>1696</v>
      </c>
      <c r="M3293" t="str">
        <f>IF(ISNA(MATCH(Sheet1!F3293,{"failed","canceled"},0)),"-",MAX(Sheet6!M$1:M3292)+1)</f>
        <v>-</v>
      </c>
    </row>
    <row r="3294" spans="1:13" ht="16" x14ac:dyDescent="0.2">
      <c r="A3294" s="18" t="str">
        <f>IFERROR(INDEX(Sheet1!F:F,MATCH(ROWS($1:3293),$L:$L,0)),"")</f>
        <v/>
      </c>
      <c r="B3294" s="15" t="str">
        <f>IFERROR(INDEX(Sheet1!L:L,MATCH(ROWS($1:3293),$L:$L,0)),"")</f>
        <v/>
      </c>
      <c r="D3294" s="18" t="str">
        <f>IFERROR(INDEX(Sheet1!F:F,MATCH(ROWS($1:3293),$M:$M,0)),"")</f>
        <v/>
      </c>
      <c r="E3294" t="str">
        <f>IFERROR(INDEX(Sheet1!L:L,MATCH(ROWS($1:3293),$M:$M,0)),"")</f>
        <v/>
      </c>
      <c r="L3294">
        <f>IF(ISNA(MATCH(Sheet1!F3294,{"successful"},0)),"-",MAX(Sheet6!L$1:L3293)+1)</f>
        <v>1697</v>
      </c>
      <c r="M3294" t="str">
        <f>IF(ISNA(MATCH(Sheet1!F3294,{"failed","canceled"},0)),"-",MAX(Sheet6!M$1:M3293)+1)</f>
        <v>-</v>
      </c>
    </row>
    <row r="3295" spans="1:13" ht="16" x14ac:dyDescent="0.2">
      <c r="A3295" s="18" t="str">
        <f>IFERROR(INDEX(Sheet1!F:F,MATCH(ROWS($1:3294),$L:$L,0)),"")</f>
        <v/>
      </c>
      <c r="B3295" s="15" t="str">
        <f>IFERROR(INDEX(Sheet1!L:L,MATCH(ROWS($1:3294),$L:$L,0)),"")</f>
        <v/>
      </c>
      <c r="D3295" s="18" t="str">
        <f>IFERROR(INDEX(Sheet1!F:F,MATCH(ROWS($1:3294),$M:$M,0)),"")</f>
        <v/>
      </c>
      <c r="E3295" t="str">
        <f>IFERROR(INDEX(Sheet1!L:L,MATCH(ROWS($1:3294),$M:$M,0)),"")</f>
        <v/>
      </c>
      <c r="L3295">
        <f>IF(ISNA(MATCH(Sheet1!F3295,{"successful"},0)),"-",MAX(Sheet6!L$1:L3294)+1)</f>
        <v>1698</v>
      </c>
      <c r="M3295" t="str">
        <f>IF(ISNA(MATCH(Sheet1!F3295,{"failed","canceled"},0)),"-",MAX(Sheet6!M$1:M3294)+1)</f>
        <v>-</v>
      </c>
    </row>
    <row r="3296" spans="1:13" ht="16" x14ac:dyDescent="0.2">
      <c r="A3296" s="18" t="str">
        <f>IFERROR(INDEX(Sheet1!F:F,MATCH(ROWS($1:3295),$L:$L,0)),"")</f>
        <v/>
      </c>
      <c r="B3296" s="15" t="str">
        <f>IFERROR(INDEX(Sheet1!L:L,MATCH(ROWS($1:3295),$L:$L,0)),"")</f>
        <v/>
      </c>
      <c r="D3296" s="18" t="str">
        <f>IFERROR(INDEX(Sheet1!F:F,MATCH(ROWS($1:3295),$M:$M,0)),"")</f>
        <v/>
      </c>
      <c r="E3296" t="str">
        <f>IFERROR(INDEX(Sheet1!L:L,MATCH(ROWS($1:3295),$M:$M,0)),"")</f>
        <v/>
      </c>
      <c r="L3296">
        <f>IF(ISNA(MATCH(Sheet1!F3296,{"successful"},0)),"-",MAX(Sheet6!L$1:L3295)+1)</f>
        <v>1699</v>
      </c>
      <c r="M3296" t="str">
        <f>IF(ISNA(MATCH(Sheet1!F3296,{"failed","canceled"},0)),"-",MAX(Sheet6!M$1:M3295)+1)</f>
        <v>-</v>
      </c>
    </row>
    <row r="3297" spans="1:13" ht="16" x14ac:dyDescent="0.2">
      <c r="A3297" s="18" t="str">
        <f>IFERROR(INDEX(Sheet1!F:F,MATCH(ROWS($1:3296),$L:$L,0)),"")</f>
        <v/>
      </c>
      <c r="B3297" s="15" t="str">
        <f>IFERROR(INDEX(Sheet1!L:L,MATCH(ROWS($1:3296),$L:$L,0)),"")</f>
        <v/>
      </c>
      <c r="D3297" s="18" t="str">
        <f>IFERROR(INDEX(Sheet1!F:F,MATCH(ROWS($1:3296),$M:$M,0)),"")</f>
        <v/>
      </c>
      <c r="E3297" t="str">
        <f>IFERROR(INDEX(Sheet1!L:L,MATCH(ROWS($1:3296),$M:$M,0)),"")</f>
        <v/>
      </c>
      <c r="L3297">
        <f>IF(ISNA(MATCH(Sheet1!F3297,{"successful"},0)),"-",MAX(Sheet6!L$1:L3296)+1)</f>
        <v>1700</v>
      </c>
      <c r="M3297" t="str">
        <f>IF(ISNA(MATCH(Sheet1!F3297,{"failed","canceled"},0)),"-",MAX(Sheet6!M$1:M3296)+1)</f>
        <v>-</v>
      </c>
    </row>
    <row r="3298" spans="1:13" ht="16" x14ac:dyDescent="0.2">
      <c r="A3298" s="18" t="str">
        <f>IFERROR(INDEX(Sheet1!F:F,MATCH(ROWS($1:3297),$L:$L,0)),"")</f>
        <v/>
      </c>
      <c r="B3298" s="15" t="str">
        <f>IFERROR(INDEX(Sheet1!L:L,MATCH(ROWS($1:3297),$L:$L,0)),"")</f>
        <v/>
      </c>
      <c r="D3298" s="18" t="str">
        <f>IFERROR(INDEX(Sheet1!F:F,MATCH(ROWS($1:3297),$M:$M,0)),"")</f>
        <v/>
      </c>
      <c r="E3298" t="str">
        <f>IFERROR(INDEX(Sheet1!L:L,MATCH(ROWS($1:3297),$M:$M,0)),"")</f>
        <v/>
      </c>
      <c r="L3298">
        <f>IF(ISNA(MATCH(Sheet1!F3298,{"successful"},0)),"-",MAX(Sheet6!L$1:L3297)+1)</f>
        <v>1701</v>
      </c>
      <c r="M3298" t="str">
        <f>IF(ISNA(MATCH(Sheet1!F3298,{"failed","canceled"},0)),"-",MAX(Sheet6!M$1:M3297)+1)</f>
        <v>-</v>
      </c>
    </row>
    <row r="3299" spans="1:13" ht="16" x14ac:dyDescent="0.2">
      <c r="A3299" s="18" t="str">
        <f>IFERROR(INDEX(Sheet1!F:F,MATCH(ROWS($1:3298),$L:$L,0)),"")</f>
        <v/>
      </c>
      <c r="B3299" s="15" t="str">
        <f>IFERROR(INDEX(Sheet1!L:L,MATCH(ROWS($1:3298),$L:$L,0)),"")</f>
        <v/>
      </c>
      <c r="D3299" s="18" t="str">
        <f>IFERROR(INDEX(Sheet1!F:F,MATCH(ROWS($1:3298),$M:$M,0)),"")</f>
        <v/>
      </c>
      <c r="E3299" t="str">
        <f>IFERROR(INDEX(Sheet1!L:L,MATCH(ROWS($1:3298),$M:$M,0)),"")</f>
        <v/>
      </c>
      <c r="L3299">
        <f>IF(ISNA(MATCH(Sheet1!F3299,{"successful"},0)),"-",MAX(Sheet6!L$1:L3298)+1)</f>
        <v>1702</v>
      </c>
      <c r="M3299" t="str">
        <f>IF(ISNA(MATCH(Sheet1!F3299,{"failed","canceled"},0)),"-",MAX(Sheet6!M$1:M3298)+1)</f>
        <v>-</v>
      </c>
    </row>
    <row r="3300" spans="1:13" ht="16" x14ac:dyDescent="0.2">
      <c r="A3300" s="18" t="str">
        <f>IFERROR(INDEX(Sheet1!F:F,MATCH(ROWS($1:3299),$L:$L,0)),"")</f>
        <v/>
      </c>
      <c r="B3300" s="15" t="str">
        <f>IFERROR(INDEX(Sheet1!L:L,MATCH(ROWS($1:3299),$L:$L,0)),"")</f>
        <v/>
      </c>
      <c r="D3300" s="18" t="str">
        <f>IFERROR(INDEX(Sheet1!F:F,MATCH(ROWS($1:3299),$M:$M,0)),"")</f>
        <v/>
      </c>
      <c r="E3300" t="str">
        <f>IFERROR(INDEX(Sheet1!L:L,MATCH(ROWS($1:3299),$M:$M,0)),"")</f>
        <v/>
      </c>
      <c r="L3300">
        <f>IF(ISNA(MATCH(Sheet1!F3300,{"successful"},0)),"-",MAX(Sheet6!L$1:L3299)+1)</f>
        <v>1703</v>
      </c>
      <c r="M3300" t="str">
        <f>IF(ISNA(MATCH(Sheet1!F3300,{"failed","canceled"},0)),"-",MAX(Sheet6!M$1:M3299)+1)</f>
        <v>-</v>
      </c>
    </row>
    <row r="3301" spans="1:13" ht="16" x14ac:dyDescent="0.2">
      <c r="A3301" s="18" t="str">
        <f>IFERROR(INDEX(Sheet1!F:F,MATCH(ROWS($1:3300),$L:$L,0)),"")</f>
        <v/>
      </c>
      <c r="B3301" s="15" t="str">
        <f>IFERROR(INDEX(Sheet1!L:L,MATCH(ROWS($1:3300),$L:$L,0)),"")</f>
        <v/>
      </c>
      <c r="D3301" s="18" t="str">
        <f>IFERROR(INDEX(Sheet1!F:F,MATCH(ROWS($1:3300),$M:$M,0)),"")</f>
        <v/>
      </c>
      <c r="E3301" t="str">
        <f>IFERROR(INDEX(Sheet1!L:L,MATCH(ROWS($1:3300),$M:$M,0)),"")</f>
        <v/>
      </c>
      <c r="L3301">
        <f>IF(ISNA(MATCH(Sheet1!F3301,{"successful"},0)),"-",MAX(Sheet6!L$1:L3300)+1)</f>
        <v>1704</v>
      </c>
      <c r="M3301" t="str">
        <f>IF(ISNA(MATCH(Sheet1!F3301,{"failed","canceled"},0)),"-",MAX(Sheet6!M$1:M3300)+1)</f>
        <v>-</v>
      </c>
    </row>
    <row r="3302" spans="1:13" ht="16" x14ac:dyDescent="0.2">
      <c r="A3302" s="18" t="str">
        <f>IFERROR(INDEX(Sheet1!F:F,MATCH(ROWS($1:3301),$L:$L,0)),"")</f>
        <v/>
      </c>
      <c r="B3302" s="15" t="str">
        <f>IFERROR(INDEX(Sheet1!L:L,MATCH(ROWS($1:3301),$L:$L,0)),"")</f>
        <v/>
      </c>
      <c r="D3302" s="18" t="str">
        <f>IFERROR(INDEX(Sheet1!F:F,MATCH(ROWS($1:3301),$M:$M,0)),"")</f>
        <v/>
      </c>
      <c r="E3302" t="str">
        <f>IFERROR(INDEX(Sheet1!L:L,MATCH(ROWS($1:3301),$M:$M,0)),"")</f>
        <v/>
      </c>
      <c r="L3302">
        <f>IF(ISNA(MATCH(Sheet1!F3302,{"successful"},0)),"-",MAX(Sheet6!L$1:L3301)+1)</f>
        <v>1705</v>
      </c>
      <c r="M3302" t="str">
        <f>IF(ISNA(MATCH(Sheet1!F3302,{"failed","canceled"},0)),"-",MAX(Sheet6!M$1:M3301)+1)</f>
        <v>-</v>
      </c>
    </row>
    <row r="3303" spans="1:13" ht="16" x14ac:dyDescent="0.2">
      <c r="A3303" s="18" t="str">
        <f>IFERROR(INDEX(Sheet1!F:F,MATCH(ROWS($1:3302),$L:$L,0)),"")</f>
        <v/>
      </c>
      <c r="B3303" s="15" t="str">
        <f>IFERROR(INDEX(Sheet1!L:L,MATCH(ROWS($1:3302),$L:$L,0)),"")</f>
        <v/>
      </c>
      <c r="D3303" s="18" t="str">
        <f>IFERROR(INDEX(Sheet1!F:F,MATCH(ROWS($1:3302),$M:$M,0)),"")</f>
        <v/>
      </c>
      <c r="E3303" t="str">
        <f>IFERROR(INDEX(Sheet1!L:L,MATCH(ROWS($1:3302),$M:$M,0)),"")</f>
        <v/>
      </c>
      <c r="L3303">
        <f>IF(ISNA(MATCH(Sheet1!F3303,{"successful"},0)),"-",MAX(Sheet6!L$1:L3302)+1)</f>
        <v>1706</v>
      </c>
      <c r="M3303" t="str">
        <f>IF(ISNA(MATCH(Sheet1!F3303,{"failed","canceled"},0)),"-",MAX(Sheet6!M$1:M3302)+1)</f>
        <v>-</v>
      </c>
    </row>
    <row r="3304" spans="1:13" ht="16" x14ac:dyDescent="0.2">
      <c r="A3304" s="18" t="str">
        <f>IFERROR(INDEX(Sheet1!F:F,MATCH(ROWS($1:3303),$L:$L,0)),"")</f>
        <v/>
      </c>
      <c r="B3304" s="15" t="str">
        <f>IFERROR(INDEX(Sheet1!L:L,MATCH(ROWS($1:3303),$L:$L,0)),"")</f>
        <v/>
      </c>
      <c r="D3304" s="18" t="str">
        <f>IFERROR(INDEX(Sheet1!F:F,MATCH(ROWS($1:3303),$M:$M,0)),"")</f>
        <v/>
      </c>
      <c r="E3304" t="str">
        <f>IFERROR(INDEX(Sheet1!L:L,MATCH(ROWS($1:3303),$M:$M,0)),"")</f>
        <v/>
      </c>
      <c r="L3304">
        <f>IF(ISNA(MATCH(Sheet1!F3304,{"successful"},0)),"-",MAX(Sheet6!L$1:L3303)+1)</f>
        <v>1707</v>
      </c>
      <c r="M3304" t="str">
        <f>IF(ISNA(MATCH(Sheet1!F3304,{"failed","canceled"},0)),"-",MAX(Sheet6!M$1:M3303)+1)</f>
        <v>-</v>
      </c>
    </row>
    <row r="3305" spans="1:13" ht="16" x14ac:dyDescent="0.2">
      <c r="A3305" s="18" t="str">
        <f>IFERROR(INDEX(Sheet1!F:F,MATCH(ROWS($1:3304),$L:$L,0)),"")</f>
        <v/>
      </c>
      <c r="B3305" s="15" t="str">
        <f>IFERROR(INDEX(Sheet1!L:L,MATCH(ROWS($1:3304),$L:$L,0)),"")</f>
        <v/>
      </c>
      <c r="D3305" s="18" t="str">
        <f>IFERROR(INDEX(Sheet1!F:F,MATCH(ROWS($1:3304),$M:$M,0)),"")</f>
        <v/>
      </c>
      <c r="E3305" t="str">
        <f>IFERROR(INDEX(Sheet1!L:L,MATCH(ROWS($1:3304),$M:$M,0)),"")</f>
        <v/>
      </c>
      <c r="L3305">
        <f>IF(ISNA(MATCH(Sheet1!F3305,{"successful"},0)),"-",MAX(Sheet6!L$1:L3304)+1)</f>
        <v>1708</v>
      </c>
      <c r="M3305" t="str">
        <f>IF(ISNA(MATCH(Sheet1!F3305,{"failed","canceled"},0)),"-",MAX(Sheet6!M$1:M3304)+1)</f>
        <v>-</v>
      </c>
    </row>
    <row r="3306" spans="1:13" ht="16" x14ac:dyDescent="0.2">
      <c r="A3306" s="18" t="str">
        <f>IFERROR(INDEX(Sheet1!F:F,MATCH(ROWS($1:3305),$L:$L,0)),"")</f>
        <v/>
      </c>
      <c r="B3306" s="15" t="str">
        <f>IFERROR(INDEX(Sheet1!L:L,MATCH(ROWS($1:3305),$L:$L,0)),"")</f>
        <v/>
      </c>
      <c r="D3306" s="18" t="str">
        <f>IFERROR(INDEX(Sheet1!F:F,MATCH(ROWS($1:3305),$M:$M,0)),"")</f>
        <v/>
      </c>
      <c r="E3306" t="str">
        <f>IFERROR(INDEX(Sheet1!L:L,MATCH(ROWS($1:3305),$M:$M,0)),"")</f>
        <v/>
      </c>
      <c r="L3306">
        <f>IF(ISNA(MATCH(Sheet1!F3306,{"successful"},0)),"-",MAX(Sheet6!L$1:L3305)+1)</f>
        <v>1709</v>
      </c>
      <c r="M3306" t="str">
        <f>IF(ISNA(MATCH(Sheet1!F3306,{"failed","canceled"},0)),"-",MAX(Sheet6!M$1:M3305)+1)</f>
        <v>-</v>
      </c>
    </row>
    <row r="3307" spans="1:13" ht="16" x14ac:dyDescent="0.2">
      <c r="A3307" s="18" t="str">
        <f>IFERROR(INDEX(Sheet1!F:F,MATCH(ROWS($1:3306),$L:$L,0)),"")</f>
        <v/>
      </c>
      <c r="B3307" s="15" t="str">
        <f>IFERROR(INDEX(Sheet1!L:L,MATCH(ROWS($1:3306),$L:$L,0)),"")</f>
        <v/>
      </c>
      <c r="D3307" s="18" t="str">
        <f>IFERROR(INDEX(Sheet1!F:F,MATCH(ROWS($1:3306),$M:$M,0)),"")</f>
        <v/>
      </c>
      <c r="E3307" t="str">
        <f>IFERROR(INDEX(Sheet1!L:L,MATCH(ROWS($1:3306),$M:$M,0)),"")</f>
        <v/>
      </c>
      <c r="L3307">
        <f>IF(ISNA(MATCH(Sheet1!F3307,{"successful"},0)),"-",MAX(Sheet6!L$1:L3306)+1)</f>
        <v>1710</v>
      </c>
      <c r="M3307" t="str">
        <f>IF(ISNA(MATCH(Sheet1!F3307,{"failed","canceled"},0)),"-",MAX(Sheet6!M$1:M3306)+1)</f>
        <v>-</v>
      </c>
    </row>
    <row r="3308" spans="1:13" ht="16" x14ac:dyDescent="0.2">
      <c r="A3308" s="18" t="str">
        <f>IFERROR(INDEX(Sheet1!F:F,MATCH(ROWS($1:3307),$L:$L,0)),"")</f>
        <v/>
      </c>
      <c r="B3308" s="15" t="str">
        <f>IFERROR(INDEX(Sheet1!L:L,MATCH(ROWS($1:3307),$L:$L,0)),"")</f>
        <v/>
      </c>
      <c r="D3308" s="18" t="str">
        <f>IFERROR(INDEX(Sheet1!F:F,MATCH(ROWS($1:3307),$M:$M,0)),"")</f>
        <v/>
      </c>
      <c r="E3308" t="str">
        <f>IFERROR(INDEX(Sheet1!L:L,MATCH(ROWS($1:3307),$M:$M,0)),"")</f>
        <v/>
      </c>
      <c r="L3308">
        <f>IF(ISNA(MATCH(Sheet1!F3308,{"successful"},0)),"-",MAX(Sheet6!L$1:L3307)+1)</f>
        <v>1711</v>
      </c>
      <c r="M3308" t="str">
        <f>IF(ISNA(MATCH(Sheet1!F3308,{"failed","canceled"},0)),"-",MAX(Sheet6!M$1:M3307)+1)</f>
        <v>-</v>
      </c>
    </row>
    <row r="3309" spans="1:13" ht="16" x14ac:dyDescent="0.2">
      <c r="A3309" s="18" t="str">
        <f>IFERROR(INDEX(Sheet1!F:F,MATCH(ROWS($1:3308),$L:$L,0)),"")</f>
        <v/>
      </c>
      <c r="B3309" s="15" t="str">
        <f>IFERROR(INDEX(Sheet1!L:L,MATCH(ROWS($1:3308),$L:$L,0)),"")</f>
        <v/>
      </c>
      <c r="D3309" s="18" t="str">
        <f>IFERROR(INDEX(Sheet1!F:F,MATCH(ROWS($1:3308),$M:$M,0)),"")</f>
        <v/>
      </c>
      <c r="E3309" t="str">
        <f>IFERROR(INDEX(Sheet1!L:L,MATCH(ROWS($1:3308),$M:$M,0)),"")</f>
        <v/>
      </c>
      <c r="L3309">
        <f>IF(ISNA(MATCH(Sheet1!F3309,{"successful"},0)),"-",MAX(Sheet6!L$1:L3308)+1)</f>
        <v>1712</v>
      </c>
      <c r="M3309" t="str">
        <f>IF(ISNA(MATCH(Sheet1!F3309,{"failed","canceled"},0)),"-",MAX(Sheet6!M$1:M3308)+1)</f>
        <v>-</v>
      </c>
    </row>
    <row r="3310" spans="1:13" ht="16" x14ac:dyDescent="0.2">
      <c r="A3310" s="18" t="str">
        <f>IFERROR(INDEX(Sheet1!F:F,MATCH(ROWS($1:3309),$L:$L,0)),"")</f>
        <v/>
      </c>
      <c r="B3310" s="15" t="str">
        <f>IFERROR(INDEX(Sheet1!L:L,MATCH(ROWS($1:3309),$L:$L,0)),"")</f>
        <v/>
      </c>
      <c r="D3310" s="18" t="str">
        <f>IFERROR(INDEX(Sheet1!F:F,MATCH(ROWS($1:3309),$M:$M,0)),"")</f>
        <v/>
      </c>
      <c r="E3310" t="str">
        <f>IFERROR(INDEX(Sheet1!L:L,MATCH(ROWS($1:3309),$M:$M,0)),"")</f>
        <v/>
      </c>
      <c r="L3310">
        <f>IF(ISNA(MATCH(Sheet1!F3310,{"successful"},0)),"-",MAX(Sheet6!L$1:L3309)+1)</f>
        <v>1713</v>
      </c>
      <c r="M3310" t="str">
        <f>IF(ISNA(MATCH(Sheet1!F3310,{"failed","canceled"},0)),"-",MAX(Sheet6!M$1:M3309)+1)</f>
        <v>-</v>
      </c>
    </row>
    <row r="3311" spans="1:13" ht="16" x14ac:dyDescent="0.2">
      <c r="A3311" s="18" t="str">
        <f>IFERROR(INDEX(Sheet1!F:F,MATCH(ROWS($1:3310),$L:$L,0)),"")</f>
        <v/>
      </c>
      <c r="B3311" s="15" t="str">
        <f>IFERROR(INDEX(Sheet1!L:L,MATCH(ROWS($1:3310),$L:$L,0)),"")</f>
        <v/>
      </c>
      <c r="D3311" s="18" t="str">
        <f>IFERROR(INDEX(Sheet1!F:F,MATCH(ROWS($1:3310),$M:$M,0)),"")</f>
        <v/>
      </c>
      <c r="E3311" t="str">
        <f>IFERROR(INDEX(Sheet1!L:L,MATCH(ROWS($1:3310),$M:$M,0)),"")</f>
        <v/>
      </c>
      <c r="L3311">
        <f>IF(ISNA(MATCH(Sheet1!F3311,{"successful"},0)),"-",MAX(Sheet6!L$1:L3310)+1)</f>
        <v>1714</v>
      </c>
      <c r="M3311" t="str">
        <f>IF(ISNA(MATCH(Sheet1!F3311,{"failed","canceled"},0)),"-",MAX(Sheet6!M$1:M3310)+1)</f>
        <v>-</v>
      </c>
    </row>
    <row r="3312" spans="1:13" ht="16" x14ac:dyDescent="0.2">
      <c r="A3312" s="18" t="str">
        <f>IFERROR(INDEX(Sheet1!F:F,MATCH(ROWS($1:3311),$L:$L,0)),"")</f>
        <v/>
      </c>
      <c r="B3312" s="15" t="str">
        <f>IFERROR(INDEX(Sheet1!L:L,MATCH(ROWS($1:3311),$L:$L,0)),"")</f>
        <v/>
      </c>
      <c r="D3312" s="18" t="str">
        <f>IFERROR(INDEX(Sheet1!F:F,MATCH(ROWS($1:3311),$M:$M,0)),"")</f>
        <v/>
      </c>
      <c r="E3312" t="str">
        <f>IFERROR(INDEX(Sheet1!L:L,MATCH(ROWS($1:3311),$M:$M,0)),"")</f>
        <v/>
      </c>
      <c r="L3312">
        <f>IF(ISNA(MATCH(Sheet1!F3312,{"successful"},0)),"-",MAX(Sheet6!L$1:L3311)+1)</f>
        <v>1715</v>
      </c>
      <c r="M3312" t="str">
        <f>IF(ISNA(MATCH(Sheet1!F3312,{"failed","canceled"},0)),"-",MAX(Sheet6!M$1:M3311)+1)</f>
        <v>-</v>
      </c>
    </row>
    <row r="3313" spans="1:13" ht="16" x14ac:dyDescent="0.2">
      <c r="A3313" s="18" t="str">
        <f>IFERROR(INDEX(Sheet1!F:F,MATCH(ROWS($1:3312),$L:$L,0)),"")</f>
        <v/>
      </c>
      <c r="B3313" s="15" t="str">
        <f>IFERROR(INDEX(Sheet1!L:L,MATCH(ROWS($1:3312),$L:$L,0)),"")</f>
        <v/>
      </c>
      <c r="D3313" s="18" t="str">
        <f>IFERROR(INDEX(Sheet1!F:F,MATCH(ROWS($1:3312),$M:$M,0)),"")</f>
        <v/>
      </c>
      <c r="E3313" t="str">
        <f>IFERROR(INDEX(Sheet1!L:L,MATCH(ROWS($1:3312),$M:$M,0)),"")</f>
        <v/>
      </c>
      <c r="L3313">
        <f>IF(ISNA(MATCH(Sheet1!F3313,{"successful"},0)),"-",MAX(Sheet6!L$1:L3312)+1)</f>
        <v>1716</v>
      </c>
      <c r="M3313" t="str">
        <f>IF(ISNA(MATCH(Sheet1!F3313,{"failed","canceled"},0)),"-",MAX(Sheet6!M$1:M3312)+1)</f>
        <v>-</v>
      </c>
    </row>
    <row r="3314" spans="1:13" ht="16" x14ac:dyDescent="0.2">
      <c r="A3314" s="18" t="str">
        <f>IFERROR(INDEX(Sheet1!F:F,MATCH(ROWS($1:3313),$L:$L,0)),"")</f>
        <v/>
      </c>
      <c r="B3314" s="15" t="str">
        <f>IFERROR(INDEX(Sheet1!L:L,MATCH(ROWS($1:3313),$L:$L,0)),"")</f>
        <v/>
      </c>
      <c r="D3314" s="18" t="str">
        <f>IFERROR(INDEX(Sheet1!F:F,MATCH(ROWS($1:3313),$M:$M,0)),"")</f>
        <v/>
      </c>
      <c r="E3314" t="str">
        <f>IFERROR(INDEX(Sheet1!L:L,MATCH(ROWS($1:3313),$M:$M,0)),"")</f>
        <v/>
      </c>
      <c r="L3314">
        <f>IF(ISNA(MATCH(Sheet1!F3314,{"successful"},0)),"-",MAX(Sheet6!L$1:L3313)+1)</f>
        <v>1717</v>
      </c>
      <c r="M3314" t="str">
        <f>IF(ISNA(MATCH(Sheet1!F3314,{"failed","canceled"},0)),"-",MAX(Sheet6!M$1:M3313)+1)</f>
        <v>-</v>
      </c>
    </row>
    <row r="3315" spans="1:13" ht="16" x14ac:dyDescent="0.2">
      <c r="A3315" s="18" t="str">
        <f>IFERROR(INDEX(Sheet1!F:F,MATCH(ROWS($1:3314),$L:$L,0)),"")</f>
        <v/>
      </c>
      <c r="B3315" s="15" t="str">
        <f>IFERROR(INDEX(Sheet1!L:L,MATCH(ROWS($1:3314),$L:$L,0)),"")</f>
        <v/>
      </c>
      <c r="D3315" s="18" t="str">
        <f>IFERROR(INDEX(Sheet1!F:F,MATCH(ROWS($1:3314),$M:$M,0)),"")</f>
        <v/>
      </c>
      <c r="E3315" t="str">
        <f>IFERROR(INDEX(Sheet1!L:L,MATCH(ROWS($1:3314),$M:$M,0)),"")</f>
        <v/>
      </c>
      <c r="L3315">
        <f>IF(ISNA(MATCH(Sheet1!F3315,{"successful"},0)),"-",MAX(Sheet6!L$1:L3314)+1)</f>
        <v>1718</v>
      </c>
      <c r="M3315" t="str">
        <f>IF(ISNA(MATCH(Sheet1!F3315,{"failed","canceled"},0)),"-",MAX(Sheet6!M$1:M3314)+1)</f>
        <v>-</v>
      </c>
    </row>
    <row r="3316" spans="1:13" ht="16" x14ac:dyDescent="0.2">
      <c r="A3316" s="18" t="str">
        <f>IFERROR(INDEX(Sheet1!F:F,MATCH(ROWS($1:3315),$L:$L,0)),"")</f>
        <v/>
      </c>
      <c r="B3316" s="15" t="str">
        <f>IFERROR(INDEX(Sheet1!L:L,MATCH(ROWS($1:3315),$L:$L,0)),"")</f>
        <v/>
      </c>
      <c r="D3316" s="18" t="str">
        <f>IFERROR(INDEX(Sheet1!F:F,MATCH(ROWS($1:3315),$M:$M,0)),"")</f>
        <v/>
      </c>
      <c r="E3316" t="str">
        <f>IFERROR(INDEX(Sheet1!L:L,MATCH(ROWS($1:3315),$M:$M,0)),"")</f>
        <v/>
      </c>
      <c r="L3316">
        <f>IF(ISNA(MATCH(Sheet1!F3316,{"successful"},0)),"-",MAX(Sheet6!L$1:L3315)+1)</f>
        <v>1719</v>
      </c>
      <c r="M3316" t="str">
        <f>IF(ISNA(MATCH(Sheet1!F3316,{"failed","canceled"},0)),"-",MAX(Sheet6!M$1:M3315)+1)</f>
        <v>-</v>
      </c>
    </row>
    <row r="3317" spans="1:13" ht="16" x14ac:dyDescent="0.2">
      <c r="A3317" s="18" t="str">
        <f>IFERROR(INDEX(Sheet1!F:F,MATCH(ROWS($1:3316),$L:$L,0)),"")</f>
        <v/>
      </c>
      <c r="B3317" s="15" t="str">
        <f>IFERROR(INDEX(Sheet1!L:L,MATCH(ROWS($1:3316),$L:$L,0)),"")</f>
        <v/>
      </c>
      <c r="D3317" s="18" t="str">
        <f>IFERROR(INDEX(Sheet1!F:F,MATCH(ROWS($1:3316),$M:$M,0)),"")</f>
        <v/>
      </c>
      <c r="E3317" t="str">
        <f>IFERROR(INDEX(Sheet1!L:L,MATCH(ROWS($1:3316),$M:$M,0)),"")</f>
        <v/>
      </c>
      <c r="L3317">
        <f>IF(ISNA(MATCH(Sheet1!F3317,{"successful"},0)),"-",MAX(Sheet6!L$1:L3316)+1)</f>
        <v>1720</v>
      </c>
      <c r="M3317" t="str">
        <f>IF(ISNA(MATCH(Sheet1!F3317,{"failed","canceled"},0)),"-",MAX(Sheet6!M$1:M3316)+1)</f>
        <v>-</v>
      </c>
    </row>
    <row r="3318" spans="1:13" ht="16" x14ac:dyDescent="0.2">
      <c r="A3318" s="18" t="str">
        <f>IFERROR(INDEX(Sheet1!F:F,MATCH(ROWS($1:3317),$L:$L,0)),"")</f>
        <v/>
      </c>
      <c r="B3318" s="15" t="str">
        <f>IFERROR(INDEX(Sheet1!L:L,MATCH(ROWS($1:3317),$L:$L,0)),"")</f>
        <v/>
      </c>
      <c r="D3318" s="18" t="str">
        <f>IFERROR(INDEX(Sheet1!F:F,MATCH(ROWS($1:3317),$M:$M,0)),"")</f>
        <v/>
      </c>
      <c r="E3318" t="str">
        <f>IFERROR(INDEX(Sheet1!L:L,MATCH(ROWS($1:3317),$M:$M,0)),"")</f>
        <v/>
      </c>
      <c r="L3318">
        <f>IF(ISNA(MATCH(Sheet1!F3318,{"successful"},0)),"-",MAX(Sheet6!L$1:L3317)+1)</f>
        <v>1721</v>
      </c>
      <c r="M3318" t="str">
        <f>IF(ISNA(MATCH(Sheet1!F3318,{"failed","canceled"},0)),"-",MAX(Sheet6!M$1:M3317)+1)</f>
        <v>-</v>
      </c>
    </row>
    <row r="3319" spans="1:13" ht="16" x14ac:dyDescent="0.2">
      <c r="A3319" s="18" t="str">
        <f>IFERROR(INDEX(Sheet1!F:F,MATCH(ROWS($1:3318),$L:$L,0)),"")</f>
        <v/>
      </c>
      <c r="B3319" s="15" t="str">
        <f>IFERROR(INDEX(Sheet1!L:L,MATCH(ROWS($1:3318),$L:$L,0)),"")</f>
        <v/>
      </c>
      <c r="D3319" s="18" t="str">
        <f>IFERROR(INDEX(Sheet1!F:F,MATCH(ROWS($1:3318),$M:$M,0)),"")</f>
        <v/>
      </c>
      <c r="E3319" t="str">
        <f>IFERROR(INDEX(Sheet1!L:L,MATCH(ROWS($1:3318),$M:$M,0)),"")</f>
        <v/>
      </c>
      <c r="L3319">
        <f>IF(ISNA(MATCH(Sheet1!F3319,{"successful"},0)),"-",MAX(Sheet6!L$1:L3318)+1)</f>
        <v>1722</v>
      </c>
      <c r="M3319" t="str">
        <f>IF(ISNA(MATCH(Sheet1!F3319,{"failed","canceled"},0)),"-",MAX(Sheet6!M$1:M3318)+1)</f>
        <v>-</v>
      </c>
    </row>
    <row r="3320" spans="1:13" ht="16" x14ac:dyDescent="0.2">
      <c r="A3320" s="18" t="str">
        <f>IFERROR(INDEX(Sheet1!F:F,MATCH(ROWS($1:3319),$L:$L,0)),"")</f>
        <v/>
      </c>
      <c r="B3320" s="15" t="str">
        <f>IFERROR(INDEX(Sheet1!L:L,MATCH(ROWS($1:3319),$L:$L,0)),"")</f>
        <v/>
      </c>
      <c r="D3320" s="18" t="str">
        <f>IFERROR(INDEX(Sheet1!F:F,MATCH(ROWS($1:3319),$M:$M,0)),"")</f>
        <v/>
      </c>
      <c r="E3320" t="str">
        <f>IFERROR(INDEX(Sheet1!L:L,MATCH(ROWS($1:3319),$M:$M,0)),"")</f>
        <v/>
      </c>
      <c r="L3320">
        <f>IF(ISNA(MATCH(Sheet1!F3320,{"successful"},0)),"-",MAX(Sheet6!L$1:L3319)+1)</f>
        <v>1723</v>
      </c>
      <c r="M3320" t="str">
        <f>IF(ISNA(MATCH(Sheet1!F3320,{"failed","canceled"},0)),"-",MAX(Sheet6!M$1:M3319)+1)</f>
        <v>-</v>
      </c>
    </row>
    <row r="3321" spans="1:13" ht="16" x14ac:dyDescent="0.2">
      <c r="A3321" s="18" t="str">
        <f>IFERROR(INDEX(Sheet1!F:F,MATCH(ROWS($1:3320),$L:$L,0)),"")</f>
        <v/>
      </c>
      <c r="B3321" s="15" t="str">
        <f>IFERROR(INDEX(Sheet1!L:L,MATCH(ROWS($1:3320),$L:$L,0)),"")</f>
        <v/>
      </c>
      <c r="D3321" s="18" t="str">
        <f>IFERROR(INDEX(Sheet1!F:F,MATCH(ROWS($1:3320),$M:$M,0)),"")</f>
        <v/>
      </c>
      <c r="E3321" t="str">
        <f>IFERROR(INDEX(Sheet1!L:L,MATCH(ROWS($1:3320),$M:$M,0)),"")</f>
        <v/>
      </c>
      <c r="L3321">
        <f>IF(ISNA(MATCH(Sheet1!F3321,{"successful"},0)),"-",MAX(Sheet6!L$1:L3320)+1)</f>
        <v>1724</v>
      </c>
      <c r="M3321" t="str">
        <f>IF(ISNA(MATCH(Sheet1!F3321,{"failed","canceled"},0)),"-",MAX(Sheet6!M$1:M3320)+1)</f>
        <v>-</v>
      </c>
    </row>
    <row r="3322" spans="1:13" ht="16" x14ac:dyDescent="0.2">
      <c r="A3322" s="18" t="str">
        <f>IFERROR(INDEX(Sheet1!F:F,MATCH(ROWS($1:3321),$L:$L,0)),"")</f>
        <v/>
      </c>
      <c r="B3322" s="15" t="str">
        <f>IFERROR(INDEX(Sheet1!L:L,MATCH(ROWS($1:3321),$L:$L,0)),"")</f>
        <v/>
      </c>
      <c r="D3322" s="18" t="str">
        <f>IFERROR(INDEX(Sheet1!F:F,MATCH(ROWS($1:3321),$M:$M,0)),"")</f>
        <v/>
      </c>
      <c r="E3322" t="str">
        <f>IFERROR(INDEX(Sheet1!L:L,MATCH(ROWS($1:3321),$M:$M,0)),"")</f>
        <v/>
      </c>
      <c r="L3322">
        <f>IF(ISNA(MATCH(Sheet1!F3322,{"successful"},0)),"-",MAX(Sheet6!L$1:L3321)+1)</f>
        <v>1725</v>
      </c>
      <c r="M3322" t="str">
        <f>IF(ISNA(MATCH(Sheet1!F3322,{"failed","canceled"},0)),"-",MAX(Sheet6!M$1:M3321)+1)</f>
        <v>-</v>
      </c>
    </row>
    <row r="3323" spans="1:13" ht="16" x14ac:dyDescent="0.2">
      <c r="A3323" s="18" t="str">
        <f>IFERROR(INDEX(Sheet1!F:F,MATCH(ROWS($1:3322),$L:$L,0)),"")</f>
        <v/>
      </c>
      <c r="B3323" s="15" t="str">
        <f>IFERROR(INDEX(Sheet1!L:L,MATCH(ROWS($1:3322),$L:$L,0)),"")</f>
        <v/>
      </c>
      <c r="D3323" s="18" t="str">
        <f>IFERROR(INDEX(Sheet1!F:F,MATCH(ROWS($1:3322),$M:$M,0)),"")</f>
        <v/>
      </c>
      <c r="E3323" t="str">
        <f>IFERROR(INDEX(Sheet1!L:L,MATCH(ROWS($1:3322),$M:$M,0)),"")</f>
        <v/>
      </c>
      <c r="L3323">
        <f>IF(ISNA(MATCH(Sheet1!F3323,{"successful"},0)),"-",MAX(Sheet6!L$1:L3322)+1)</f>
        <v>1726</v>
      </c>
      <c r="M3323" t="str">
        <f>IF(ISNA(MATCH(Sheet1!F3323,{"failed","canceled"},0)),"-",MAX(Sheet6!M$1:M3322)+1)</f>
        <v>-</v>
      </c>
    </row>
    <row r="3324" spans="1:13" ht="16" x14ac:dyDescent="0.2">
      <c r="A3324" s="18" t="str">
        <f>IFERROR(INDEX(Sheet1!F:F,MATCH(ROWS($1:3323),$L:$L,0)),"")</f>
        <v/>
      </c>
      <c r="B3324" s="15" t="str">
        <f>IFERROR(INDEX(Sheet1!L:L,MATCH(ROWS($1:3323),$L:$L,0)),"")</f>
        <v/>
      </c>
      <c r="D3324" s="18" t="str">
        <f>IFERROR(INDEX(Sheet1!F:F,MATCH(ROWS($1:3323),$M:$M,0)),"")</f>
        <v/>
      </c>
      <c r="E3324" t="str">
        <f>IFERROR(INDEX(Sheet1!L:L,MATCH(ROWS($1:3323),$M:$M,0)),"")</f>
        <v/>
      </c>
      <c r="L3324">
        <f>IF(ISNA(MATCH(Sheet1!F3324,{"successful"},0)),"-",MAX(Sheet6!L$1:L3323)+1)</f>
        <v>1727</v>
      </c>
      <c r="M3324" t="str">
        <f>IF(ISNA(MATCH(Sheet1!F3324,{"failed","canceled"},0)),"-",MAX(Sheet6!M$1:M3323)+1)</f>
        <v>-</v>
      </c>
    </row>
    <row r="3325" spans="1:13" ht="16" x14ac:dyDescent="0.2">
      <c r="A3325" s="18" t="str">
        <f>IFERROR(INDEX(Sheet1!F:F,MATCH(ROWS($1:3324),$L:$L,0)),"")</f>
        <v/>
      </c>
      <c r="B3325" s="15" t="str">
        <f>IFERROR(INDEX(Sheet1!L:L,MATCH(ROWS($1:3324),$L:$L,0)),"")</f>
        <v/>
      </c>
      <c r="D3325" s="18" t="str">
        <f>IFERROR(INDEX(Sheet1!F:F,MATCH(ROWS($1:3324),$M:$M,0)),"")</f>
        <v/>
      </c>
      <c r="E3325" t="str">
        <f>IFERROR(INDEX(Sheet1!L:L,MATCH(ROWS($1:3324),$M:$M,0)),"")</f>
        <v/>
      </c>
      <c r="L3325">
        <f>IF(ISNA(MATCH(Sheet1!F3325,{"successful"},0)),"-",MAX(Sheet6!L$1:L3324)+1)</f>
        <v>1728</v>
      </c>
      <c r="M3325" t="str">
        <f>IF(ISNA(MATCH(Sheet1!F3325,{"failed","canceled"},0)),"-",MAX(Sheet6!M$1:M3324)+1)</f>
        <v>-</v>
      </c>
    </row>
    <row r="3326" spans="1:13" ht="16" x14ac:dyDescent="0.2">
      <c r="A3326" s="18" t="str">
        <f>IFERROR(INDEX(Sheet1!F:F,MATCH(ROWS($1:3325),$L:$L,0)),"")</f>
        <v/>
      </c>
      <c r="B3326" s="15" t="str">
        <f>IFERROR(INDEX(Sheet1!L:L,MATCH(ROWS($1:3325),$L:$L,0)),"")</f>
        <v/>
      </c>
      <c r="D3326" s="18" t="str">
        <f>IFERROR(INDEX(Sheet1!F:F,MATCH(ROWS($1:3325),$M:$M,0)),"")</f>
        <v/>
      </c>
      <c r="E3326" t="str">
        <f>IFERROR(INDEX(Sheet1!L:L,MATCH(ROWS($1:3325),$M:$M,0)),"")</f>
        <v/>
      </c>
      <c r="L3326">
        <f>IF(ISNA(MATCH(Sheet1!F3326,{"successful"},0)),"-",MAX(Sheet6!L$1:L3325)+1)</f>
        <v>1729</v>
      </c>
      <c r="M3326" t="str">
        <f>IF(ISNA(MATCH(Sheet1!F3326,{"failed","canceled"},0)),"-",MAX(Sheet6!M$1:M3325)+1)</f>
        <v>-</v>
      </c>
    </row>
    <row r="3327" spans="1:13" ht="16" x14ac:dyDescent="0.2">
      <c r="A3327" s="18" t="str">
        <f>IFERROR(INDEX(Sheet1!F:F,MATCH(ROWS($1:3326),$L:$L,0)),"")</f>
        <v/>
      </c>
      <c r="B3327" s="15" t="str">
        <f>IFERROR(INDEX(Sheet1!L:L,MATCH(ROWS($1:3326),$L:$L,0)),"")</f>
        <v/>
      </c>
      <c r="D3327" s="18" t="str">
        <f>IFERROR(INDEX(Sheet1!F:F,MATCH(ROWS($1:3326),$M:$M,0)),"")</f>
        <v/>
      </c>
      <c r="E3327" t="str">
        <f>IFERROR(INDEX(Sheet1!L:L,MATCH(ROWS($1:3326),$M:$M,0)),"")</f>
        <v/>
      </c>
      <c r="L3327">
        <f>IF(ISNA(MATCH(Sheet1!F3327,{"successful"},0)),"-",MAX(Sheet6!L$1:L3326)+1)</f>
        <v>1730</v>
      </c>
      <c r="M3327" t="str">
        <f>IF(ISNA(MATCH(Sheet1!F3327,{"failed","canceled"},0)),"-",MAX(Sheet6!M$1:M3326)+1)</f>
        <v>-</v>
      </c>
    </row>
    <row r="3328" spans="1:13" ht="16" x14ac:dyDescent="0.2">
      <c r="A3328" s="18" t="str">
        <f>IFERROR(INDEX(Sheet1!F:F,MATCH(ROWS($1:3327),$L:$L,0)),"")</f>
        <v/>
      </c>
      <c r="B3328" s="15" t="str">
        <f>IFERROR(INDEX(Sheet1!L:L,MATCH(ROWS($1:3327),$L:$L,0)),"")</f>
        <v/>
      </c>
      <c r="D3328" s="18" t="str">
        <f>IFERROR(INDEX(Sheet1!F:F,MATCH(ROWS($1:3327),$M:$M,0)),"")</f>
        <v/>
      </c>
      <c r="E3328" t="str">
        <f>IFERROR(INDEX(Sheet1!L:L,MATCH(ROWS($1:3327),$M:$M,0)),"")</f>
        <v/>
      </c>
      <c r="L3328">
        <f>IF(ISNA(MATCH(Sheet1!F3328,{"successful"},0)),"-",MAX(Sheet6!L$1:L3327)+1)</f>
        <v>1731</v>
      </c>
      <c r="M3328" t="str">
        <f>IF(ISNA(MATCH(Sheet1!F3328,{"failed","canceled"},0)),"-",MAX(Sheet6!M$1:M3327)+1)</f>
        <v>-</v>
      </c>
    </row>
    <row r="3329" spans="1:13" ht="16" x14ac:dyDescent="0.2">
      <c r="A3329" s="18" t="str">
        <f>IFERROR(INDEX(Sheet1!F:F,MATCH(ROWS($1:3328),$L:$L,0)),"")</f>
        <v/>
      </c>
      <c r="B3329" s="15" t="str">
        <f>IFERROR(INDEX(Sheet1!L:L,MATCH(ROWS($1:3328),$L:$L,0)),"")</f>
        <v/>
      </c>
      <c r="D3329" s="18" t="str">
        <f>IFERROR(INDEX(Sheet1!F:F,MATCH(ROWS($1:3328),$M:$M,0)),"")</f>
        <v/>
      </c>
      <c r="E3329" t="str">
        <f>IFERROR(INDEX(Sheet1!L:L,MATCH(ROWS($1:3328),$M:$M,0)),"")</f>
        <v/>
      </c>
      <c r="L3329">
        <f>IF(ISNA(MATCH(Sheet1!F3329,{"successful"},0)),"-",MAX(Sheet6!L$1:L3328)+1)</f>
        <v>1732</v>
      </c>
      <c r="M3329" t="str">
        <f>IF(ISNA(MATCH(Sheet1!F3329,{"failed","canceled"},0)),"-",MAX(Sheet6!M$1:M3328)+1)</f>
        <v>-</v>
      </c>
    </row>
    <row r="3330" spans="1:13" ht="16" x14ac:dyDescent="0.2">
      <c r="A3330" s="18" t="str">
        <f>IFERROR(INDEX(Sheet1!F:F,MATCH(ROWS($1:3329),$L:$L,0)),"")</f>
        <v/>
      </c>
      <c r="B3330" s="15" t="str">
        <f>IFERROR(INDEX(Sheet1!L:L,MATCH(ROWS($1:3329),$L:$L,0)),"")</f>
        <v/>
      </c>
      <c r="D3330" s="18" t="str">
        <f>IFERROR(INDEX(Sheet1!F:F,MATCH(ROWS($1:3329),$M:$M,0)),"")</f>
        <v/>
      </c>
      <c r="E3330" t="str">
        <f>IFERROR(INDEX(Sheet1!L:L,MATCH(ROWS($1:3329),$M:$M,0)),"")</f>
        <v/>
      </c>
      <c r="L3330">
        <f>IF(ISNA(MATCH(Sheet1!F3330,{"successful"},0)),"-",MAX(Sheet6!L$1:L3329)+1)</f>
        <v>1733</v>
      </c>
      <c r="M3330" t="str">
        <f>IF(ISNA(MATCH(Sheet1!F3330,{"failed","canceled"},0)),"-",MAX(Sheet6!M$1:M3329)+1)</f>
        <v>-</v>
      </c>
    </row>
    <row r="3331" spans="1:13" ht="16" x14ac:dyDescent="0.2">
      <c r="A3331" s="18" t="str">
        <f>IFERROR(INDEX(Sheet1!F:F,MATCH(ROWS($1:3330),$L:$L,0)),"")</f>
        <v/>
      </c>
      <c r="B3331" s="15" t="str">
        <f>IFERROR(INDEX(Sheet1!L:L,MATCH(ROWS($1:3330),$L:$L,0)),"")</f>
        <v/>
      </c>
      <c r="D3331" s="18" t="str">
        <f>IFERROR(INDEX(Sheet1!F:F,MATCH(ROWS($1:3330),$M:$M,0)),"")</f>
        <v/>
      </c>
      <c r="E3331" t="str">
        <f>IFERROR(INDEX(Sheet1!L:L,MATCH(ROWS($1:3330),$M:$M,0)),"")</f>
        <v/>
      </c>
      <c r="L3331">
        <f>IF(ISNA(MATCH(Sheet1!F3331,{"successful"},0)),"-",MAX(Sheet6!L$1:L3330)+1)</f>
        <v>1734</v>
      </c>
      <c r="M3331" t="str">
        <f>IF(ISNA(MATCH(Sheet1!F3331,{"failed","canceled"},0)),"-",MAX(Sheet6!M$1:M3330)+1)</f>
        <v>-</v>
      </c>
    </row>
    <row r="3332" spans="1:13" ht="16" x14ac:dyDescent="0.2">
      <c r="A3332" s="18" t="str">
        <f>IFERROR(INDEX(Sheet1!F:F,MATCH(ROWS($1:3331),$L:$L,0)),"")</f>
        <v/>
      </c>
      <c r="B3332" s="15" t="str">
        <f>IFERROR(INDEX(Sheet1!L:L,MATCH(ROWS($1:3331),$L:$L,0)),"")</f>
        <v/>
      </c>
      <c r="D3332" s="18" t="str">
        <f>IFERROR(INDEX(Sheet1!F:F,MATCH(ROWS($1:3331),$M:$M,0)),"")</f>
        <v/>
      </c>
      <c r="E3332" t="str">
        <f>IFERROR(INDEX(Sheet1!L:L,MATCH(ROWS($1:3331),$M:$M,0)),"")</f>
        <v/>
      </c>
      <c r="L3332">
        <f>IF(ISNA(MATCH(Sheet1!F3332,{"successful"},0)),"-",MAX(Sheet6!L$1:L3331)+1)</f>
        <v>1735</v>
      </c>
      <c r="M3332" t="str">
        <f>IF(ISNA(MATCH(Sheet1!F3332,{"failed","canceled"},0)),"-",MAX(Sheet6!M$1:M3331)+1)</f>
        <v>-</v>
      </c>
    </row>
    <row r="3333" spans="1:13" ht="16" x14ac:dyDescent="0.2">
      <c r="A3333" s="18" t="str">
        <f>IFERROR(INDEX(Sheet1!F:F,MATCH(ROWS($1:3332),$L:$L,0)),"")</f>
        <v/>
      </c>
      <c r="B3333" s="15" t="str">
        <f>IFERROR(INDEX(Sheet1!L:L,MATCH(ROWS($1:3332),$L:$L,0)),"")</f>
        <v/>
      </c>
      <c r="D3333" s="18" t="str">
        <f>IFERROR(INDEX(Sheet1!F:F,MATCH(ROWS($1:3332),$M:$M,0)),"")</f>
        <v/>
      </c>
      <c r="E3333" t="str">
        <f>IFERROR(INDEX(Sheet1!L:L,MATCH(ROWS($1:3332),$M:$M,0)),"")</f>
        <v/>
      </c>
      <c r="L3333">
        <f>IF(ISNA(MATCH(Sheet1!F3333,{"successful"},0)),"-",MAX(Sheet6!L$1:L3332)+1)</f>
        <v>1736</v>
      </c>
      <c r="M3333" t="str">
        <f>IF(ISNA(MATCH(Sheet1!F3333,{"failed","canceled"},0)),"-",MAX(Sheet6!M$1:M3332)+1)</f>
        <v>-</v>
      </c>
    </row>
    <row r="3334" spans="1:13" ht="16" x14ac:dyDescent="0.2">
      <c r="A3334" s="18" t="str">
        <f>IFERROR(INDEX(Sheet1!F:F,MATCH(ROWS($1:3333),$L:$L,0)),"")</f>
        <v/>
      </c>
      <c r="B3334" s="15" t="str">
        <f>IFERROR(INDEX(Sheet1!L:L,MATCH(ROWS($1:3333),$L:$L,0)),"")</f>
        <v/>
      </c>
      <c r="D3334" s="18" t="str">
        <f>IFERROR(INDEX(Sheet1!F:F,MATCH(ROWS($1:3333),$M:$M,0)),"")</f>
        <v/>
      </c>
      <c r="E3334" t="str">
        <f>IFERROR(INDEX(Sheet1!L:L,MATCH(ROWS($1:3333),$M:$M,0)),"")</f>
        <v/>
      </c>
      <c r="L3334">
        <f>IF(ISNA(MATCH(Sheet1!F3334,{"successful"},0)),"-",MAX(Sheet6!L$1:L3333)+1)</f>
        <v>1737</v>
      </c>
      <c r="M3334" t="str">
        <f>IF(ISNA(MATCH(Sheet1!F3334,{"failed","canceled"},0)),"-",MAX(Sheet6!M$1:M3333)+1)</f>
        <v>-</v>
      </c>
    </row>
    <row r="3335" spans="1:13" ht="16" x14ac:dyDescent="0.2">
      <c r="A3335" s="18" t="str">
        <f>IFERROR(INDEX(Sheet1!F:F,MATCH(ROWS($1:3334),$L:$L,0)),"")</f>
        <v/>
      </c>
      <c r="B3335" s="15" t="str">
        <f>IFERROR(INDEX(Sheet1!L:L,MATCH(ROWS($1:3334),$L:$L,0)),"")</f>
        <v/>
      </c>
      <c r="D3335" s="18" t="str">
        <f>IFERROR(INDEX(Sheet1!F:F,MATCH(ROWS($1:3334),$M:$M,0)),"")</f>
        <v/>
      </c>
      <c r="E3335" t="str">
        <f>IFERROR(INDEX(Sheet1!L:L,MATCH(ROWS($1:3334),$M:$M,0)),"")</f>
        <v/>
      </c>
      <c r="L3335">
        <f>IF(ISNA(MATCH(Sheet1!F3335,{"successful"},0)),"-",MAX(Sheet6!L$1:L3334)+1)</f>
        <v>1738</v>
      </c>
      <c r="M3335" t="str">
        <f>IF(ISNA(MATCH(Sheet1!F3335,{"failed","canceled"},0)),"-",MAX(Sheet6!M$1:M3334)+1)</f>
        <v>-</v>
      </c>
    </row>
    <row r="3336" spans="1:13" ht="16" x14ac:dyDescent="0.2">
      <c r="A3336" s="18" t="str">
        <f>IFERROR(INDEX(Sheet1!F:F,MATCH(ROWS($1:3335),$L:$L,0)),"")</f>
        <v/>
      </c>
      <c r="B3336" s="15" t="str">
        <f>IFERROR(INDEX(Sheet1!L:L,MATCH(ROWS($1:3335),$L:$L,0)),"")</f>
        <v/>
      </c>
      <c r="D3336" s="18" t="str">
        <f>IFERROR(INDEX(Sheet1!F:F,MATCH(ROWS($1:3335),$M:$M,0)),"")</f>
        <v/>
      </c>
      <c r="E3336" t="str">
        <f>IFERROR(INDEX(Sheet1!L:L,MATCH(ROWS($1:3335),$M:$M,0)),"")</f>
        <v/>
      </c>
      <c r="L3336">
        <f>IF(ISNA(MATCH(Sheet1!F3336,{"successful"},0)),"-",MAX(Sheet6!L$1:L3335)+1)</f>
        <v>1739</v>
      </c>
      <c r="M3336" t="str">
        <f>IF(ISNA(MATCH(Sheet1!F3336,{"failed","canceled"},0)),"-",MAX(Sheet6!M$1:M3335)+1)</f>
        <v>-</v>
      </c>
    </row>
    <row r="3337" spans="1:13" ht="16" x14ac:dyDescent="0.2">
      <c r="A3337" s="18" t="str">
        <f>IFERROR(INDEX(Sheet1!F:F,MATCH(ROWS($1:3336),$L:$L,0)),"")</f>
        <v/>
      </c>
      <c r="B3337" s="15" t="str">
        <f>IFERROR(INDEX(Sheet1!L:L,MATCH(ROWS($1:3336),$L:$L,0)),"")</f>
        <v/>
      </c>
      <c r="D3337" s="18" t="str">
        <f>IFERROR(INDEX(Sheet1!F:F,MATCH(ROWS($1:3336),$M:$M,0)),"")</f>
        <v/>
      </c>
      <c r="E3337" t="str">
        <f>IFERROR(INDEX(Sheet1!L:L,MATCH(ROWS($1:3336),$M:$M,0)),"")</f>
        <v/>
      </c>
      <c r="L3337">
        <f>IF(ISNA(MATCH(Sheet1!F3337,{"successful"},0)),"-",MAX(Sheet6!L$1:L3336)+1)</f>
        <v>1740</v>
      </c>
      <c r="M3337" t="str">
        <f>IF(ISNA(MATCH(Sheet1!F3337,{"failed","canceled"},0)),"-",MAX(Sheet6!M$1:M3336)+1)</f>
        <v>-</v>
      </c>
    </row>
    <row r="3338" spans="1:13" ht="16" x14ac:dyDescent="0.2">
      <c r="A3338" s="18" t="str">
        <f>IFERROR(INDEX(Sheet1!F:F,MATCH(ROWS($1:3337),$L:$L,0)),"")</f>
        <v/>
      </c>
      <c r="B3338" s="15" t="str">
        <f>IFERROR(INDEX(Sheet1!L:L,MATCH(ROWS($1:3337),$L:$L,0)),"")</f>
        <v/>
      </c>
      <c r="D3338" s="18" t="str">
        <f>IFERROR(INDEX(Sheet1!F:F,MATCH(ROWS($1:3337),$M:$M,0)),"")</f>
        <v/>
      </c>
      <c r="E3338" t="str">
        <f>IFERROR(INDEX(Sheet1!L:L,MATCH(ROWS($1:3337),$M:$M,0)),"")</f>
        <v/>
      </c>
      <c r="L3338">
        <f>IF(ISNA(MATCH(Sheet1!F3338,{"successful"},0)),"-",MAX(Sheet6!L$1:L3337)+1)</f>
        <v>1741</v>
      </c>
      <c r="M3338" t="str">
        <f>IF(ISNA(MATCH(Sheet1!F3338,{"failed","canceled"},0)),"-",MAX(Sheet6!M$1:M3337)+1)</f>
        <v>-</v>
      </c>
    </row>
    <row r="3339" spans="1:13" ht="16" x14ac:dyDescent="0.2">
      <c r="A3339" s="18" t="str">
        <f>IFERROR(INDEX(Sheet1!F:F,MATCH(ROWS($1:3338),$L:$L,0)),"")</f>
        <v/>
      </c>
      <c r="B3339" s="15" t="str">
        <f>IFERROR(INDEX(Sheet1!L:L,MATCH(ROWS($1:3338),$L:$L,0)),"")</f>
        <v/>
      </c>
      <c r="D3339" s="18" t="str">
        <f>IFERROR(INDEX(Sheet1!F:F,MATCH(ROWS($1:3338),$M:$M,0)),"")</f>
        <v/>
      </c>
      <c r="E3339" t="str">
        <f>IFERROR(INDEX(Sheet1!L:L,MATCH(ROWS($1:3338),$M:$M,0)),"")</f>
        <v/>
      </c>
      <c r="L3339">
        <f>IF(ISNA(MATCH(Sheet1!F3339,{"successful"},0)),"-",MAX(Sheet6!L$1:L3338)+1)</f>
        <v>1742</v>
      </c>
      <c r="M3339" t="str">
        <f>IF(ISNA(MATCH(Sheet1!F3339,{"failed","canceled"},0)),"-",MAX(Sheet6!M$1:M3338)+1)</f>
        <v>-</v>
      </c>
    </row>
    <row r="3340" spans="1:13" ht="16" x14ac:dyDescent="0.2">
      <c r="A3340" s="18" t="str">
        <f>IFERROR(INDEX(Sheet1!F:F,MATCH(ROWS($1:3339),$L:$L,0)),"")</f>
        <v/>
      </c>
      <c r="B3340" s="15" t="str">
        <f>IFERROR(INDEX(Sheet1!L:L,MATCH(ROWS($1:3339),$L:$L,0)),"")</f>
        <v/>
      </c>
      <c r="D3340" s="18" t="str">
        <f>IFERROR(INDEX(Sheet1!F:F,MATCH(ROWS($1:3339),$M:$M,0)),"")</f>
        <v/>
      </c>
      <c r="E3340" t="str">
        <f>IFERROR(INDEX(Sheet1!L:L,MATCH(ROWS($1:3339),$M:$M,0)),"")</f>
        <v/>
      </c>
      <c r="L3340">
        <f>IF(ISNA(MATCH(Sheet1!F3340,{"successful"},0)),"-",MAX(Sheet6!L$1:L3339)+1)</f>
        <v>1743</v>
      </c>
      <c r="M3340" t="str">
        <f>IF(ISNA(MATCH(Sheet1!F3340,{"failed","canceled"},0)),"-",MAX(Sheet6!M$1:M3339)+1)</f>
        <v>-</v>
      </c>
    </row>
    <row r="3341" spans="1:13" ht="16" x14ac:dyDescent="0.2">
      <c r="A3341" s="18" t="str">
        <f>IFERROR(INDEX(Sheet1!F:F,MATCH(ROWS($1:3340),$L:$L,0)),"")</f>
        <v/>
      </c>
      <c r="B3341" s="15" t="str">
        <f>IFERROR(INDEX(Sheet1!L:L,MATCH(ROWS($1:3340),$L:$L,0)),"")</f>
        <v/>
      </c>
      <c r="D3341" s="18" t="str">
        <f>IFERROR(INDEX(Sheet1!F:F,MATCH(ROWS($1:3340),$M:$M,0)),"")</f>
        <v/>
      </c>
      <c r="E3341" t="str">
        <f>IFERROR(INDEX(Sheet1!L:L,MATCH(ROWS($1:3340),$M:$M,0)),"")</f>
        <v/>
      </c>
      <c r="L3341">
        <f>IF(ISNA(MATCH(Sheet1!F3341,{"successful"},0)),"-",MAX(Sheet6!L$1:L3340)+1)</f>
        <v>1744</v>
      </c>
      <c r="M3341" t="str">
        <f>IF(ISNA(MATCH(Sheet1!F3341,{"failed","canceled"},0)),"-",MAX(Sheet6!M$1:M3340)+1)</f>
        <v>-</v>
      </c>
    </row>
    <row r="3342" spans="1:13" ht="16" x14ac:dyDescent="0.2">
      <c r="A3342" s="18" t="str">
        <f>IFERROR(INDEX(Sheet1!F:F,MATCH(ROWS($1:3341),$L:$L,0)),"")</f>
        <v/>
      </c>
      <c r="B3342" s="15" t="str">
        <f>IFERROR(INDEX(Sheet1!L:L,MATCH(ROWS($1:3341),$L:$L,0)),"")</f>
        <v/>
      </c>
      <c r="D3342" s="18" t="str">
        <f>IFERROR(INDEX(Sheet1!F:F,MATCH(ROWS($1:3341),$M:$M,0)),"")</f>
        <v/>
      </c>
      <c r="E3342" t="str">
        <f>IFERROR(INDEX(Sheet1!L:L,MATCH(ROWS($1:3341),$M:$M,0)),"")</f>
        <v/>
      </c>
      <c r="L3342">
        <f>IF(ISNA(MATCH(Sheet1!F3342,{"successful"},0)),"-",MAX(Sheet6!L$1:L3341)+1)</f>
        <v>1745</v>
      </c>
      <c r="M3342" t="str">
        <f>IF(ISNA(MATCH(Sheet1!F3342,{"failed","canceled"},0)),"-",MAX(Sheet6!M$1:M3341)+1)</f>
        <v>-</v>
      </c>
    </row>
    <row r="3343" spans="1:13" ht="16" x14ac:dyDescent="0.2">
      <c r="A3343" s="18" t="str">
        <f>IFERROR(INDEX(Sheet1!F:F,MATCH(ROWS($1:3342),$L:$L,0)),"")</f>
        <v/>
      </c>
      <c r="B3343" s="15" t="str">
        <f>IFERROR(INDEX(Sheet1!L:L,MATCH(ROWS($1:3342),$L:$L,0)),"")</f>
        <v/>
      </c>
      <c r="D3343" s="18" t="str">
        <f>IFERROR(INDEX(Sheet1!F:F,MATCH(ROWS($1:3342),$M:$M,0)),"")</f>
        <v/>
      </c>
      <c r="E3343" t="str">
        <f>IFERROR(INDEX(Sheet1!L:L,MATCH(ROWS($1:3342),$M:$M,0)),"")</f>
        <v/>
      </c>
      <c r="L3343">
        <f>IF(ISNA(MATCH(Sheet1!F3343,{"successful"},0)),"-",MAX(Sheet6!L$1:L3342)+1)</f>
        <v>1746</v>
      </c>
      <c r="M3343" t="str">
        <f>IF(ISNA(MATCH(Sheet1!F3343,{"failed","canceled"},0)),"-",MAX(Sheet6!M$1:M3342)+1)</f>
        <v>-</v>
      </c>
    </row>
    <row r="3344" spans="1:13" ht="16" x14ac:dyDescent="0.2">
      <c r="A3344" s="18" t="str">
        <f>IFERROR(INDEX(Sheet1!F:F,MATCH(ROWS($1:3343),$L:$L,0)),"")</f>
        <v/>
      </c>
      <c r="B3344" s="15" t="str">
        <f>IFERROR(INDEX(Sheet1!L:L,MATCH(ROWS($1:3343),$L:$L,0)),"")</f>
        <v/>
      </c>
      <c r="D3344" s="18" t="str">
        <f>IFERROR(INDEX(Sheet1!F:F,MATCH(ROWS($1:3343),$M:$M,0)),"")</f>
        <v/>
      </c>
      <c r="E3344" t="str">
        <f>IFERROR(INDEX(Sheet1!L:L,MATCH(ROWS($1:3343),$M:$M,0)),"")</f>
        <v/>
      </c>
      <c r="L3344">
        <f>IF(ISNA(MATCH(Sheet1!F3344,{"successful"},0)),"-",MAX(Sheet6!L$1:L3343)+1)</f>
        <v>1747</v>
      </c>
      <c r="M3344" t="str">
        <f>IF(ISNA(MATCH(Sheet1!F3344,{"failed","canceled"},0)),"-",MAX(Sheet6!M$1:M3343)+1)</f>
        <v>-</v>
      </c>
    </row>
    <row r="3345" spans="1:13" ht="16" x14ac:dyDescent="0.2">
      <c r="A3345" s="18" t="str">
        <f>IFERROR(INDEX(Sheet1!F:F,MATCH(ROWS($1:3344),$L:$L,0)),"")</f>
        <v/>
      </c>
      <c r="B3345" s="15" t="str">
        <f>IFERROR(INDEX(Sheet1!L:L,MATCH(ROWS($1:3344),$L:$L,0)),"")</f>
        <v/>
      </c>
      <c r="D3345" s="18" t="str">
        <f>IFERROR(INDEX(Sheet1!F:F,MATCH(ROWS($1:3344),$M:$M,0)),"")</f>
        <v/>
      </c>
      <c r="E3345" t="str">
        <f>IFERROR(INDEX(Sheet1!L:L,MATCH(ROWS($1:3344),$M:$M,0)),"")</f>
        <v/>
      </c>
      <c r="L3345">
        <f>IF(ISNA(MATCH(Sheet1!F3345,{"successful"},0)),"-",MAX(Sheet6!L$1:L3344)+1)</f>
        <v>1748</v>
      </c>
      <c r="M3345" t="str">
        <f>IF(ISNA(MATCH(Sheet1!F3345,{"failed","canceled"},0)),"-",MAX(Sheet6!M$1:M3344)+1)</f>
        <v>-</v>
      </c>
    </row>
    <row r="3346" spans="1:13" ht="16" x14ac:dyDescent="0.2">
      <c r="A3346" s="18" t="str">
        <f>IFERROR(INDEX(Sheet1!F:F,MATCH(ROWS($1:3345),$L:$L,0)),"")</f>
        <v/>
      </c>
      <c r="B3346" s="15" t="str">
        <f>IFERROR(INDEX(Sheet1!L:L,MATCH(ROWS($1:3345),$L:$L,0)),"")</f>
        <v/>
      </c>
      <c r="D3346" s="18" t="str">
        <f>IFERROR(INDEX(Sheet1!F:F,MATCH(ROWS($1:3345),$M:$M,0)),"")</f>
        <v/>
      </c>
      <c r="E3346" t="str">
        <f>IFERROR(INDEX(Sheet1!L:L,MATCH(ROWS($1:3345),$M:$M,0)),"")</f>
        <v/>
      </c>
      <c r="L3346">
        <f>IF(ISNA(MATCH(Sheet1!F3346,{"successful"},0)),"-",MAX(Sheet6!L$1:L3345)+1)</f>
        <v>1749</v>
      </c>
      <c r="M3346" t="str">
        <f>IF(ISNA(MATCH(Sheet1!F3346,{"failed","canceled"},0)),"-",MAX(Sheet6!M$1:M3345)+1)</f>
        <v>-</v>
      </c>
    </row>
    <row r="3347" spans="1:13" ht="16" x14ac:dyDescent="0.2">
      <c r="A3347" s="18" t="str">
        <f>IFERROR(INDEX(Sheet1!F:F,MATCH(ROWS($1:3346),$L:$L,0)),"")</f>
        <v/>
      </c>
      <c r="B3347" s="15" t="str">
        <f>IFERROR(INDEX(Sheet1!L:L,MATCH(ROWS($1:3346),$L:$L,0)),"")</f>
        <v/>
      </c>
      <c r="D3347" s="18" t="str">
        <f>IFERROR(INDEX(Sheet1!F:F,MATCH(ROWS($1:3346),$M:$M,0)),"")</f>
        <v/>
      </c>
      <c r="E3347" t="str">
        <f>IFERROR(INDEX(Sheet1!L:L,MATCH(ROWS($1:3346),$M:$M,0)),"")</f>
        <v/>
      </c>
      <c r="L3347">
        <f>IF(ISNA(MATCH(Sheet1!F3347,{"successful"},0)),"-",MAX(Sheet6!L$1:L3346)+1)</f>
        <v>1750</v>
      </c>
      <c r="M3347" t="str">
        <f>IF(ISNA(MATCH(Sheet1!F3347,{"failed","canceled"},0)),"-",MAX(Sheet6!M$1:M3346)+1)</f>
        <v>-</v>
      </c>
    </row>
    <row r="3348" spans="1:13" ht="16" x14ac:dyDescent="0.2">
      <c r="A3348" s="18" t="str">
        <f>IFERROR(INDEX(Sheet1!F:F,MATCH(ROWS($1:3347),$L:$L,0)),"")</f>
        <v/>
      </c>
      <c r="B3348" s="15" t="str">
        <f>IFERROR(INDEX(Sheet1!L:L,MATCH(ROWS($1:3347),$L:$L,0)),"")</f>
        <v/>
      </c>
      <c r="D3348" s="18" t="str">
        <f>IFERROR(INDEX(Sheet1!F:F,MATCH(ROWS($1:3347),$M:$M,0)),"")</f>
        <v/>
      </c>
      <c r="E3348" t="str">
        <f>IFERROR(INDEX(Sheet1!L:L,MATCH(ROWS($1:3347),$M:$M,0)),"")</f>
        <v/>
      </c>
      <c r="L3348">
        <f>IF(ISNA(MATCH(Sheet1!F3348,{"successful"},0)),"-",MAX(Sheet6!L$1:L3347)+1)</f>
        <v>1751</v>
      </c>
      <c r="M3348" t="str">
        <f>IF(ISNA(MATCH(Sheet1!F3348,{"failed","canceled"},0)),"-",MAX(Sheet6!M$1:M3347)+1)</f>
        <v>-</v>
      </c>
    </row>
    <row r="3349" spans="1:13" ht="16" x14ac:dyDescent="0.2">
      <c r="A3349" s="18" t="str">
        <f>IFERROR(INDEX(Sheet1!F:F,MATCH(ROWS($1:3348),$L:$L,0)),"")</f>
        <v/>
      </c>
      <c r="B3349" s="15" t="str">
        <f>IFERROR(INDEX(Sheet1!L:L,MATCH(ROWS($1:3348),$L:$L,0)),"")</f>
        <v/>
      </c>
      <c r="D3349" s="18" t="str">
        <f>IFERROR(INDEX(Sheet1!F:F,MATCH(ROWS($1:3348),$M:$M,0)),"")</f>
        <v/>
      </c>
      <c r="E3349" t="str">
        <f>IFERROR(INDEX(Sheet1!L:L,MATCH(ROWS($1:3348),$M:$M,0)),"")</f>
        <v/>
      </c>
      <c r="L3349">
        <f>IF(ISNA(MATCH(Sheet1!F3349,{"successful"},0)),"-",MAX(Sheet6!L$1:L3348)+1)</f>
        <v>1752</v>
      </c>
      <c r="M3349" t="str">
        <f>IF(ISNA(MATCH(Sheet1!F3349,{"failed","canceled"},0)),"-",MAX(Sheet6!M$1:M3348)+1)</f>
        <v>-</v>
      </c>
    </row>
    <row r="3350" spans="1:13" ht="16" x14ac:dyDescent="0.2">
      <c r="A3350" s="18" t="str">
        <f>IFERROR(INDEX(Sheet1!F:F,MATCH(ROWS($1:3349),$L:$L,0)),"")</f>
        <v/>
      </c>
      <c r="B3350" s="15" t="str">
        <f>IFERROR(INDEX(Sheet1!L:L,MATCH(ROWS($1:3349),$L:$L,0)),"")</f>
        <v/>
      </c>
      <c r="D3350" s="18" t="str">
        <f>IFERROR(INDEX(Sheet1!F:F,MATCH(ROWS($1:3349),$M:$M,0)),"")</f>
        <v/>
      </c>
      <c r="E3350" t="str">
        <f>IFERROR(INDEX(Sheet1!L:L,MATCH(ROWS($1:3349),$M:$M,0)),"")</f>
        <v/>
      </c>
      <c r="L3350">
        <f>IF(ISNA(MATCH(Sheet1!F3350,{"successful"},0)),"-",MAX(Sheet6!L$1:L3349)+1)</f>
        <v>1753</v>
      </c>
      <c r="M3350" t="str">
        <f>IF(ISNA(MATCH(Sheet1!F3350,{"failed","canceled"},0)),"-",MAX(Sheet6!M$1:M3349)+1)</f>
        <v>-</v>
      </c>
    </row>
    <row r="3351" spans="1:13" ht="16" x14ac:dyDescent="0.2">
      <c r="A3351" s="18" t="str">
        <f>IFERROR(INDEX(Sheet1!F:F,MATCH(ROWS($1:3350),$L:$L,0)),"")</f>
        <v/>
      </c>
      <c r="B3351" s="15" t="str">
        <f>IFERROR(INDEX(Sheet1!L:L,MATCH(ROWS($1:3350),$L:$L,0)),"")</f>
        <v/>
      </c>
      <c r="D3351" s="18" t="str">
        <f>IFERROR(INDEX(Sheet1!F:F,MATCH(ROWS($1:3350),$M:$M,0)),"")</f>
        <v/>
      </c>
      <c r="E3351" t="str">
        <f>IFERROR(INDEX(Sheet1!L:L,MATCH(ROWS($1:3350),$M:$M,0)),"")</f>
        <v/>
      </c>
      <c r="L3351">
        <f>IF(ISNA(MATCH(Sheet1!F3351,{"successful"},0)),"-",MAX(Sheet6!L$1:L3350)+1)</f>
        <v>1754</v>
      </c>
      <c r="M3351" t="str">
        <f>IF(ISNA(MATCH(Sheet1!F3351,{"failed","canceled"},0)),"-",MAX(Sheet6!M$1:M3350)+1)</f>
        <v>-</v>
      </c>
    </row>
    <row r="3352" spans="1:13" ht="16" x14ac:dyDescent="0.2">
      <c r="A3352" s="18" t="str">
        <f>IFERROR(INDEX(Sheet1!F:F,MATCH(ROWS($1:3351),$L:$L,0)),"")</f>
        <v/>
      </c>
      <c r="B3352" s="15" t="str">
        <f>IFERROR(INDEX(Sheet1!L:L,MATCH(ROWS($1:3351),$L:$L,0)),"")</f>
        <v/>
      </c>
      <c r="D3352" s="18" t="str">
        <f>IFERROR(INDEX(Sheet1!F:F,MATCH(ROWS($1:3351),$M:$M,0)),"")</f>
        <v/>
      </c>
      <c r="E3352" t="str">
        <f>IFERROR(INDEX(Sheet1!L:L,MATCH(ROWS($1:3351),$M:$M,0)),"")</f>
        <v/>
      </c>
      <c r="L3352">
        <f>IF(ISNA(MATCH(Sheet1!F3352,{"successful"},0)),"-",MAX(Sheet6!L$1:L3351)+1)</f>
        <v>1755</v>
      </c>
      <c r="M3352" t="str">
        <f>IF(ISNA(MATCH(Sheet1!F3352,{"failed","canceled"},0)),"-",MAX(Sheet6!M$1:M3351)+1)</f>
        <v>-</v>
      </c>
    </row>
    <row r="3353" spans="1:13" ht="16" x14ac:dyDescent="0.2">
      <c r="A3353" s="18" t="str">
        <f>IFERROR(INDEX(Sheet1!F:F,MATCH(ROWS($1:3352),$L:$L,0)),"")</f>
        <v/>
      </c>
      <c r="B3353" s="15" t="str">
        <f>IFERROR(INDEX(Sheet1!L:L,MATCH(ROWS($1:3352),$L:$L,0)),"")</f>
        <v/>
      </c>
      <c r="D3353" s="18" t="str">
        <f>IFERROR(INDEX(Sheet1!F:F,MATCH(ROWS($1:3352),$M:$M,0)),"")</f>
        <v/>
      </c>
      <c r="E3353" t="str">
        <f>IFERROR(INDEX(Sheet1!L:L,MATCH(ROWS($1:3352),$M:$M,0)),"")</f>
        <v/>
      </c>
      <c r="L3353">
        <f>IF(ISNA(MATCH(Sheet1!F3353,{"successful"},0)),"-",MAX(Sheet6!L$1:L3352)+1)</f>
        <v>1756</v>
      </c>
      <c r="M3353" t="str">
        <f>IF(ISNA(MATCH(Sheet1!F3353,{"failed","canceled"},0)),"-",MAX(Sheet6!M$1:M3352)+1)</f>
        <v>-</v>
      </c>
    </row>
    <row r="3354" spans="1:13" ht="16" x14ac:dyDescent="0.2">
      <c r="A3354" s="18" t="str">
        <f>IFERROR(INDEX(Sheet1!F:F,MATCH(ROWS($1:3353),$L:$L,0)),"")</f>
        <v/>
      </c>
      <c r="B3354" s="15" t="str">
        <f>IFERROR(INDEX(Sheet1!L:L,MATCH(ROWS($1:3353),$L:$L,0)),"")</f>
        <v/>
      </c>
      <c r="D3354" s="18" t="str">
        <f>IFERROR(INDEX(Sheet1!F:F,MATCH(ROWS($1:3353),$M:$M,0)),"")</f>
        <v/>
      </c>
      <c r="E3354" t="str">
        <f>IFERROR(INDEX(Sheet1!L:L,MATCH(ROWS($1:3353),$M:$M,0)),"")</f>
        <v/>
      </c>
      <c r="L3354">
        <f>IF(ISNA(MATCH(Sheet1!F3354,{"successful"},0)),"-",MAX(Sheet6!L$1:L3353)+1)</f>
        <v>1757</v>
      </c>
      <c r="M3354" t="str">
        <f>IF(ISNA(MATCH(Sheet1!F3354,{"failed","canceled"},0)),"-",MAX(Sheet6!M$1:M3353)+1)</f>
        <v>-</v>
      </c>
    </row>
    <row r="3355" spans="1:13" ht="16" x14ac:dyDescent="0.2">
      <c r="A3355" s="18" t="str">
        <f>IFERROR(INDEX(Sheet1!F:F,MATCH(ROWS($1:3354),$L:$L,0)),"")</f>
        <v/>
      </c>
      <c r="B3355" s="15" t="str">
        <f>IFERROR(INDEX(Sheet1!L:L,MATCH(ROWS($1:3354),$L:$L,0)),"")</f>
        <v/>
      </c>
      <c r="D3355" s="18" t="str">
        <f>IFERROR(INDEX(Sheet1!F:F,MATCH(ROWS($1:3354),$M:$M,0)),"")</f>
        <v/>
      </c>
      <c r="E3355" t="str">
        <f>IFERROR(INDEX(Sheet1!L:L,MATCH(ROWS($1:3354),$M:$M,0)),"")</f>
        <v/>
      </c>
      <c r="L3355">
        <f>IF(ISNA(MATCH(Sheet1!F3355,{"successful"},0)),"-",MAX(Sheet6!L$1:L3354)+1)</f>
        <v>1758</v>
      </c>
      <c r="M3355" t="str">
        <f>IF(ISNA(MATCH(Sheet1!F3355,{"failed","canceled"},0)),"-",MAX(Sheet6!M$1:M3354)+1)</f>
        <v>-</v>
      </c>
    </row>
    <row r="3356" spans="1:13" ht="16" x14ac:dyDescent="0.2">
      <c r="A3356" s="18" t="str">
        <f>IFERROR(INDEX(Sheet1!F:F,MATCH(ROWS($1:3355),$L:$L,0)),"")</f>
        <v/>
      </c>
      <c r="B3356" s="15" t="str">
        <f>IFERROR(INDEX(Sheet1!L:L,MATCH(ROWS($1:3355),$L:$L,0)),"")</f>
        <v/>
      </c>
      <c r="D3356" s="18" t="str">
        <f>IFERROR(INDEX(Sheet1!F:F,MATCH(ROWS($1:3355),$M:$M,0)),"")</f>
        <v/>
      </c>
      <c r="E3356" t="str">
        <f>IFERROR(INDEX(Sheet1!L:L,MATCH(ROWS($1:3355),$M:$M,0)),"")</f>
        <v/>
      </c>
      <c r="L3356">
        <f>IF(ISNA(MATCH(Sheet1!F3356,{"successful"},0)),"-",MAX(Sheet6!L$1:L3355)+1)</f>
        <v>1759</v>
      </c>
      <c r="M3356" t="str">
        <f>IF(ISNA(MATCH(Sheet1!F3356,{"failed","canceled"},0)),"-",MAX(Sheet6!M$1:M3355)+1)</f>
        <v>-</v>
      </c>
    </row>
    <row r="3357" spans="1:13" ht="16" x14ac:dyDescent="0.2">
      <c r="A3357" s="18" t="str">
        <f>IFERROR(INDEX(Sheet1!F:F,MATCH(ROWS($1:3356),$L:$L,0)),"")</f>
        <v/>
      </c>
      <c r="B3357" s="15" t="str">
        <f>IFERROR(INDEX(Sheet1!L:L,MATCH(ROWS($1:3356),$L:$L,0)),"")</f>
        <v/>
      </c>
      <c r="D3357" s="18" t="str">
        <f>IFERROR(INDEX(Sheet1!F:F,MATCH(ROWS($1:3356),$M:$M,0)),"")</f>
        <v/>
      </c>
      <c r="E3357" t="str">
        <f>IFERROR(INDEX(Sheet1!L:L,MATCH(ROWS($1:3356),$M:$M,0)),"")</f>
        <v/>
      </c>
      <c r="L3357">
        <f>IF(ISNA(MATCH(Sheet1!F3357,{"successful"},0)),"-",MAX(Sheet6!L$1:L3356)+1)</f>
        <v>1760</v>
      </c>
      <c r="M3357" t="str">
        <f>IF(ISNA(MATCH(Sheet1!F3357,{"failed","canceled"},0)),"-",MAX(Sheet6!M$1:M3356)+1)</f>
        <v>-</v>
      </c>
    </row>
    <row r="3358" spans="1:13" ht="16" x14ac:dyDescent="0.2">
      <c r="A3358" s="18" t="str">
        <f>IFERROR(INDEX(Sheet1!F:F,MATCH(ROWS($1:3357),$L:$L,0)),"")</f>
        <v/>
      </c>
      <c r="B3358" s="15" t="str">
        <f>IFERROR(INDEX(Sheet1!L:L,MATCH(ROWS($1:3357),$L:$L,0)),"")</f>
        <v/>
      </c>
      <c r="D3358" s="18" t="str">
        <f>IFERROR(INDEX(Sheet1!F:F,MATCH(ROWS($1:3357),$M:$M,0)),"")</f>
        <v/>
      </c>
      <c r="E3358" t="str">
        <f>IFERROR(INDEX(Sheet1!L:L,MATCH(ROWS($1:3357),$M:$M,0)),"")</f>
        <v/>
      </c>
      <c r="L3358">
        <f>IF(ISNA(MATCH(Sheet1!F3358,{"successful"},0)),"-",MAX(Sheet6!L$1:L3357)+1)</f>
        <v>1761</v>
      </c>
      <c r="M3358" t="str">
        <f>IF(ISNA(MATCH(Sheet1!F3358,{"failed","canceled"},0)),"-",MAX(Sheet6!M$1:M3357)+1)</f>
        <v>-</v>
      </c>
    </row>
    <row r="3359" spans="1:13" ht="16" x14ac:dyDescent="0.2">
      <c r="A3359" s="18" t="str">
        <f>IFERROR(INDEX(Sheet1!F:F,MATCH(ROWS($1:3358),$L:$L,0)),"")</f>
        <v/>
      </c>
      <c r="B3359" s="15" t="str">
        <f>IFERROR(INDEX(Sheet1!L:L,MATCH(ROWS($1:3358),$L:$L,0)),"")</f>
        <v/>
      </c>
      <c r="D3359" s="18" t="str">
        <f>IFERROR(INDEX(Sheet1!F:F,MATCH(ROWS($1:3358),$M:$M,0)),"")</f>
        <v/>
      </c>
      <c r="E3359" t="str">
        <f>IFERROR(INDEX(Sheet1!L:L,MATCH(ROWS($1:3358),$M:$M,0)),"")</f>
        <v/>
      </c>
      <c r="L3359">
        <f>IF(ISNA(MATCH(Sheet1!F3359,{"successful"},0)),"-",MAX(Sheet6!L$1:L3358)+1)</f>
        <v>1762</v>
      </c>
      <c r="M3359" t="str">
        <f>IF(ISNA(MATCH(Sheet1!F3359,{"failed","canceled"},0)),"-",MAX(Sheet6!M$1:M3358)+1)</f>
        <v>-</v>
      </c>
    </row>
    <row r="3360" spans="1:13" ht="16" x14ac:dyDescent="0.2">
      <c r="A3360" s="18" t="str">
        <f>IFERROR(INDEX(Sheet1!F:F,MATCH(ROWS($1:3359),$L:$L,0)),"")</f>
        <v/>
      </c>
      <c r="B3360" s="15" t="str">
        <f>IFERROR(INDEX(Sheet1!L:L,MATCH(ROWS($1:3359),$L:$L,0)),"")</f>
        <v/>
      </c>
      <c r="D3360" s="18" t="str">
        <f>IFERROR(INDEX(Sheet1!F:F,MATCH(ROWS($1:3359),$M:$M,0)),"")</f>
        <v/>
      </c>
      <c r="E3360" t="str">
        <f>IFERROR(INDEX(Sheet1!L:L,MATCH(ROWS($1:3359),$M:$M,0)),"")</f>
        <v/>
      </c>
      <c r="L3360">
        <f>IF(ISNA(MATCH(Sheet1!F3360,{"successful"},0)),"-",MAX(Sheet6!L$1:L3359)+1)</f>
        <v>1763</v>
      </c>
      <c r="M3360" t="str">
        <f>IF(ISNA(MATCH(Sheet1!F3360,{"failed","canceled"},0)),"-",MAX(Sheet6!M$1:M3359)+1)</f>
        <v>-</v>
      </c>
    </row>
    <row r="3361" spans="1:13" ht="16" x14ac:dyDescent="0.2">
      <c r="A3361" s="18" t="str">
        <f>IFERROR(INDEX(Sheet1!F:F,MATCH(ROWS($1:3360),$L:$L,0)),"")</f>
        <v/>
      </c>
      <c r="B3361" s="15" t="str">
        <f>IFERROR(INDEX(Sheet1!L:L,MATCH(ROWS($1:3360),$L:$L,0)),"")</f>
        <v/>
      </c>
      <c r="D3361" s="18" t="str">
        <f>IFERROR(INDEX(Sheet1!F:F,MATCH(ROWS($1:3360),$M:$M,0)),"")</f>
        <v/>
      </c>
      <c r="E3361" t="str">
        <f>IFERROR(INDEX(Sheet1!L:L,MATCH(ROWS($1:3360),$M:$M,0)),"")</f>
        <v/>
      </c>
      <c r="L3361">
        <f>IF(ISNA(MATCH(Sheet1!F3361,{"successful"},0)),"-",MAX(Sheet6!L$1:L3360)+1)</f>
        <v>1764</v>
      </c>
      <c r="M3361" t="str">
        <f>IF(ISNA(MATCH(Sheet1!F3361,{"failed","canceled"},0)),"-",MAX(Sheet6!M$1:M3360)+1)</f>
        <v>-</v>
      </c>
    </row>
    <row r="3362" spans="1:13" ht="16" x14ac:dyDescent="0.2">
      <c r="A3362" s="18" t="str">
        <f>IFERROR(INDEX(Sheet1!F:F,MATCH(ROWS($1:3361),$L:$L,0)),"")</f>
        <v/>
      </c>
      <c r="B3362" s="15" t="str">
        <f>IFERROR(INDEX(Sheet1!L:L,MATCH(ROWS($1:3361),$L:$L,0)),"")</f>
        <v/>
      </c>
      <c r="D3362" s="18" t="str">
        <f>IFERROR(INDEX(Sheet1!F:F,MATCH(ROWS($1:3361),$M:$M,0)),"")</f>
        <v/>
      </c>
      <c r="E3362" t="str">
        <f>IFERROR(INDEX(Sheet1!L:L,MATCH(ROWS($1:3361),$M:$M,0)),"")</f>
        <v/>
      </c>
      <c r="L3362">
        <f>IF(ISNA(MATCH(Sheet1!F3362,{"successful"},0)),"-",MAX(Sheet6!L$1:L3361)+1)</f>
        <v>1765</v>
      </c>
      <c r="M3362" t="str">
        <f>IF(ISNA(MATCH(Sheet1!F3362,{"failed","canceled"},0)),"-",MAX(Sheet6!M$1:M3361)+1)</f>
        <v>-</v>
      </c>
    </row>
    <row r="3363" spans="1:13" ht="16" x14ac:dyDescent="0.2">
      <c r="A3363" s="18" t="str">
        <f>IFERROR(INDEX(Sheet1!F:F,MATCH(ROWS($1:3362),$L:$L,0)),"")</f>
        <v/>
      </c>
      <c r="B3363" s="15" t="str">
        <f>IFERROR(INDEX(Sheet1!L:L,MATCH(ROWS($1:3362),$L:$L,0)),"")</f>
        <v/>
      </c>
      <c r="D3363" s="18" t="str">
        <f>IFERROR(INDEX(Sheet1!F:F,MATCH(ROWS($1:3362),$M:$M,0)),"")</f>
        <v/>
      </c>
      <c r="E3363" t="str">
        <f>IFERROR(INDEX(Sheet1!L:L,MATCH(ROWS($1:3362),$M:$M,0)),"")</f>
        <v/>
      </c>
      <c r="L3363">
        <f>IF(ISNA(MATCH(Sheet1!F3363,{"successful"},0)),"-",MAX(Sheet6!L$1:L3362)+1)</f>
        <v>1766</v>
      </c>
      <c r="M3363" t="str">
        <f>IF(ISNA(MATCH(Sheet1!F3363,{"failed","canceled"},0)),"-",MAX(Sheet6!M$1:M3362)+1)</f>
        <v>-</v>
      </c>
    </row>
    <row r="3364" spans="1:13" ht="16" x14ac:dyDescent="0.2">
      <c r="A3364" s="18" t="str">
        <f>IFERROR(INDEX(Sheet1!F:F,MATCH(ROWS($1:3363),$L:$L,0)),"")</f>
        <v/>
      </c>
      <c r="B3364" s="15" t="str">
        <f>IFERROR(INDEX(Sheet1!L:L,MATCH(ROWS($1:3363),$L:$L,0)),"")</f>
        <v/>
      </c>
      <c r="D3364" s="18" t="str">
        <f>IFERROR(INDEX(Sheet1!F:F,MATCH(ROWS($1:3363),$M:$M,0)),"")</f>
        <v/>
      </c>
      <c r="E3364" t="str">
        <f>IFERROR(INDEX(Sheet1!L:L,MATCH(ROWS($1:3363),$M:$M,0)),"")</f>
        <v/>
      </c>
      <c r="L3364">
        <f>IF(ISNA(MATCH(Sheet1!F3364,{"successful"},0)),"-",MAX(Sheet6!L$1:L3363)+1)</f>
        <v>1767</v>
      </c>
      <c r="M3364" t="str">
        <f>IF(ISNA(MATCH(Sheet1!F3364,{"failed","canceled"},0)),"-",MAX(Sheet6!M$1:M3363)+1)</f>
        <v>-</v>
      </c>
    </row>
    <row r="3365" spans="1:13" ht="16" x14ac:dyDescent="0.2">
      <c r="A3365" s="18" t="str">
        <f>IFERROR(INDEX(Sheet1!F:F,MATCH(ROWS($1:3364),$L:$L,0)),"")</f>
        <v/>
      </c>
      <c r="B3365" s="15" t="str">
        <f>IFERROR(INDEX(Sheet1!L:L,MATCH(ROWS($1:3364),$L:$L,0)),"")</f>
        <v/>
      </c>
      <c r="D3365" s="18" t="str">
        <f>IFERROR(INDEX(Sheet1!F:F,MATCH(ROWS($1:3364),$M:$M,0)),"")</f>
        <v/>
      </c>
      <c r="E3365" t="str">
        <f>IFERROR(INDEX(Sheet1!L:L,MATCH(ROWS($1:3364),$M:$M,0)),"")</f>
        <v/>
      </c>
      <c r="L3365">
        <f>IF(ISNA(MATCH(Sheet1!F3365,{"successful"},0)),"-",MAX(Sheet6!L$1:L3364)+1)</f>
        <v>1768</v>
      </c>
      <c r="M3365" t="str">
        <f>IF(ISNA(MATCH(Sheet1!F3365,{"failed","canceled"},0)),"-",MAX(Sheet6!M$1:M3364)+1)</f>
        <v>-</v>
      </c>
    </row>
    <row r="3366" spans="1:13" ht="16" x14ac:dyDescent="0.2">
      <c r="A3366" s="18" t="str">
        <f>IFERROR(INDEX(Sheet1!F:F,MATCH(ROWS($1:3365),$L:$L,0)),"")</f>
        <v/>
      </c>
      <c r="B3366" s="15" t="str">
        <f>IFERROR(INDEX(Sheet1!L:L,MATCH(ROWS($1:3365),$L:$L,0)),"")</f>
        <v/>
      </c>
      <c r="D3366" s="18" t="str">
        <f>IFERROR(INDEX(Sheet1!F:F,MATCH(ROWS($1:3365),$M:$M,0)),"")</f>
        <v/>
      </c>
      <c r="E3366" t="str">
        <f>IFERROR(INDEX(Sheet1!L:L,MATCH(ROWS($1:3365),$M:$M,0)),"")</f>
        <v/>
      </c>
      <c r="L3366">
        <f>IF(ISNA(MATCH(Sheet1!F3366,{"successful"},0)),"-",MAX(Sheet6!L$1:L3365)+1)</f>
        <v>1769</v>
      </c>
      <c r="M3366" t="str">
        <f>IF(ISNA(MATCH(Sheet1!F3366,{"failed","canceled"},0)),"-",MAX(Sheet6!M$1:M3365)+1)</f>
        <v>-</v>
      </c>
    </row>
    <row r="3367" spans="1:13" ht="16" x14ac:dyDescent="0.2">
      <c r="A3367" s="18" t="str">
        <f>IFERROR(INDEX(Sheet1!F:F,MATCH(ROWS($1:3366),$L:$L,0)),"")</f>
        <v/>
      </c>
      <c r="B3367" s="15" t="str">
        <f>IFERROR(INDEX(Sheet1!L:L,MATCH(ROWS($1:3366),$L:$L,0)),"")</f>
        <v/>
      </c>
      <c r="D3367" s="18" t="str">
        <f>IFERROR(INDEX(Sheet1!F:F,MATCH(ROWS($1:3366),$M:$M,0)),"")</f>
        <v/>
      </c>
      <c r="E3367" t="str">
        <f>IFERROR(INDEX(Sheet1!L:L,MATCH(ROWS($1:3366),$M:$M,0)),"")</f>
        <v/>
      </c>
      <c r="L3367">
        <f>IF(ISNA(MATCH(Sheet1!F3367,{"successful"},0)),"-",MAX(Sheet6!L$1:L3366)+1)</f>
        <v>1770</v>
      </c>
      <c r="M3367" t="str">
        <f>IF(ISNA(MATCH(Sheet1!F3367,{"failed","canceled"},0)),"-",MAX(Sheet6!M$1:M3366)+1)</f>
        <v>-</v>
      </c>
    </row>
    <row r="3368" spans="1:13" ht="16" x14ac:dyDescent="0.2">
      <c r="A3368" s="18" t="str">
        <f>IFERROR(INDEX(Sheet1!F:F,MATCH(ROWS($1:3367),$L:$L,0)),"")</f>
        <v/>
      </c>
      <c r="B3368" s="15" t="str">
        <f>IFERROR(INDEX(Sheet1!L:L,MATCH(ROWS($1:3367),$L:$L,0)),"")</f>
        <v/>
      </c>
      <c r="D3368" s="18" t="str">
        <f>IFERROR(INDEX(Sheet1!F:F,MATCH(ROWS($1:3367),$M:$M,0)),"")</f>
        <v/>
      </c>
      <c r="E3368" t="str">
        <f>IFERROR(INDEX(Sheet1!L:L,MATCH(ROWS($1:3367),$M:$M,0)),"")</f>
        <v/>
      </c>
      <c r="L3368">
        <f>IF(ISNA(MATCH(Sheet1!F3368,{"successful"},0)),"-",MAX(Sheet6!L$1:L3367)+1)</f>
        <v>1771</v>
      </c>
      <c r="M3368" t="str">
        <f>IF(ISNA(MATCH(Sheet1!F3368,{"failed","canceled"},0)),"-",MAX(Sheet6!M$1:M3367)+1)</f>
        <v>-</v>
      </c>
    </row>
    <row r="3369" spans="1:13" ht="16" x14ac:dyDescent="0.2">
      <c r="A3369" s="18" t="str">
        <f>IFERROR(INDEX(Sheet1!F:F,MATCH(ROWS($1:3368),$L:$L,0)),"")</f>
        <v/>
      </c>
      <c r="B3369" s="15" t="str">
        <f>IFERROR(INDEX(Sheet1!L:L,MATCH(ROWS($1:3368),$L:$L,0)),"")</f>
        <v/>
      </c>
      <c r="D3369" s="18" t="str">
        <f>IFERROR(INDEX(Sheet1!F:F,MATCH(ROWS($1:3368),$M:$M,0)),"")</f>
        <v/>
      </c>
      <c r="E3369" t="str">
        <f>IFERROR(INDEX(Sheet1!L:L,MATCH(ROWS($1:3368),$M:$M,0)),"")</f>
        <v/>
      </c>
      <c r="L3369">
        <f>IF(ISNA(MATCH(Sheet1!F3369,{"successful"},0)),"-",MAX(Sheet6!L$1:L3368)+1)</f>
        <v>1772</v>
      </c>
      <c r="M3369" t="str">
        <f>IF(ISNA(MATCH(Sheet1!F3369,{"failed","canceled"},0)),"-",MAX(Sheet6!M$1:M3368)+1)</f>
        <v>-</v>
      </c>
    </row>
    <row r="3370" spans="1:13" ht="16" x14ac:dyDescent="0.2">
      <c r="A3370" s="18" t="str">
        <f>IFERROR(INDEX(Sheet1!F:F,MATCH(ROWS($1:3369),$L:$L,0)),"")</f>
        <v/>
      </c>
      <c r="B3370" s="15" t="str">
        <f>IFERROR(INDEX(Sheet1!L:L,MATCH(ROWS($1:3369),$L:$L,0)),"")</f>
        <v/>
      </c>
      <c r="D3370" s="18" t="str">
        <f>IFERROR(INDEX(Sheet1!F:F,MATCH(ROWS($1:3369),$M:$M,0)),"")</f>
        <v/>
      </c>
      <c r="E3370" t="str">
        <f>IFERROR(INDEX(Sheet1!L:L,MATCH(ROWS($1:3369),$M:$M,0)),"")</f>
        <v/>
      </c>
      <c r="L3370">
        <f>IF(ISNA(MATCH(Sheet1!F3370,{"successful"},0)),"-",MAX(Sheet6!L$1:L3369)+1)</f>
        <v>1773</v>
      </c>
      <c r="M3370" t="str">
        <f>IF(ISNA(MATCH(Sheet1!F3370,{"failed","canceled"},0)),"-",MAX(Sheet6!M$1:M3369)+1)</f>
        <v>-</v>
      </c>
    </row>
    <row r="3371" spans="1:13" ht="16" x14ac:dyDescent="0.2">
      <c r="A3371" s="18" t="str">
        <f>IFERROR(INDEX(Sheet1!F:F,MATCH(ROWS($1:3370),$L:$L,0)),"")</f>
        <v/>
      </c>
      <c r="B3371" s="15" t="str">
        <f>IFERROR(INDEX(Sheet1!L:L,MATCH(ROWS($1:3370),$L:$L,0)),"")</f>
        <v/>
      </c>
      <c r="D3371" s="18" t="str">
        <f>IFERROR(INDEX(Sheet1!F:F,MATCH(ROWS($1:3370),$M:$M,0)),"")</f>
        <v/>
      </c>
      <c r="E3371" t="str">
        <f>IFERROR(INDEX(Sheet1!L:L,MATCH(ROWS($1:3370),$M:$M,0)),"")</f>
        <v/>
      </c>
      <c r="L3371">
        <f>IF(ISNA(MATCH(Sheet1!F3371,{"successful"},0)),"-",MAX(Sheet6!L$1:L3370)+1)</f>
        <v>1774</v>
      </c>
      <c r="M3371" t="str">
        <f>IF(ISNA(MATCH(Sheet1!F3371,{"failed","canceled"},0)),"-",MAX(Sheet6!M$1:M3370)+1)</f>
        <v>-</v>
      </c>
    </row>
    <row r="3372" spans="1:13" ht="16" x14ac:dyDescent="0.2">
      <c r="A3372" s="18" t="str">
        <f>IFERROR(INDEX(Sheet1!F:F,MATCH(ROWS($1:3371),$L:$L,0)),"")</f>
        <v/>
      </c>
      <c r="B3372" s="15" t="str">
        <f>IFERROR(INDEX(Sheet1!L:L,MATCH(ROWS($1:3371),$L:$L,0)),"")</f>
        <v/>
      </c>
      <c r="D3372" s="18" t="str">
        <f>IFERROR(INDEX(Sheet1!F:F,MATCH(ROWS($1:3371),$M:$M,0)),"")</f>
        <v/>
      </c>
      <c r="E3372" t="str">
        <f>IFERROR(INDEX(Sheet1!L:L,MATCH(ROWS($1:3371),$M:$M,0)),"")</f>
        <v/>
      </c>
      <c r="L3372">
        <f>IF(ISNA(MATCH(Sheet1!F3372,{"successful"},0)),"-",MAX(Sheet6!L$1:L3371)+1)</f>
        <v>1775</v>
      </c>
      <c r="M3372" t="str">
        <f>IF(ISNA(MATCH(Sheet1!F3372,{"failed","canceled"},0)),"-",MAX(Sheet6!M$1:M3371)+1)</f>
        <v>-</v>
      </c>
    </row>
    <row r="3373" spans="1:13" ht="16" x14ac:dyDescent="0.2">
      <c r="A3373" s="18" t="str">
        <f>IFERROR(INDEX(Sheet1!F:F,MATCH(ROWS($1:3372),$L:$L,0)),"")</f>
        <v/>
      </c>
      <c r="B3373" s="15" t="str">
        <f>IFERROR(INDEX(Sheet1!L:L,MATCH(ROWS($1:3372),$L:$L,0)),"")</f>
        <v/>
      </c>
      <c r="D3373" s="18" t="str">
        <f>IFERROR(INDEX(Sheet1!F:F,MATCH(ROWS($1:3372),$M:$M,0)),"")</f>
        <v/>
      </c>
      <c r="E3373" t="str">
        <f>IFERROR(INDEX(Sheet1!L:L,MATCH(ROWS($1:3372),$M:$M,0)),"")</f>
        <v/>
      </c>
      <c r="L3373">
        <f>IF(ISNA(MATCH(Sheet1!F3373,{"successful"},0)),"-",MAX(Sheet6!L$1:L3372)+1)</f>
        <v>1776</v>
      </c>
      <c r="M3373" t="str">
        <f>IF(ISNA(MATCH(Sheet1!F3373,{"failed","canceled"},0)),"-",MAX(Sheet6!M$1:M3372)+1)</f>
        <v>-</v>
      </c>
    </row>
    <row r="3374" spans="1:13" ht="16" x14ac:dyDescent="0.2">
      <c r="A3374" s="18" t="str">
        <f>IFERROR(INDEX(Sheet1!F:F,MATCH(ROWS($1:3373),$L:$L,0)),"")</f>
        <v/>
      </c>
      <c r="B3374" s="15" t="str">
        <f>IFERROR(INDEX(Sheet1!L:L,MATCH(ROWS($1:3373),$L:$L,0)),"")</f>
        <v/>
      </c>
      <c r="D3374" s="18" t="str">
        <f>IFERROR(INDEX(Sheet1!F:F,MATCH(ROWS($1:3373),$M:$M,0)),"")</f>
        <v/>
      </c>
      <c r="E3374" t="str">
        <f>IFERROR(INDEX(Sheet1!L:L,MATCH(ROWS($1:3373),$M:$M,0)),"")</f>
        <v/>
      </c>
      <c r="L3374">
        <f>IF(ISNA(MATCH(Sheet1!F3374,{"successful"},0)),"-",MAX(Sheet6!L$1:L3373)+1)</f>
        <v>1777</v>
      </c>
      <c r="M3374" t="str">
        <f>IF(ISNA(MATCH(Sheet1!F3374,{"failed","canceled"},0)),"-",MAX(Sheet6!M$1:M3373)+1)</f>
        <v>-</v>
      </c>
    </row>
    <row r="3375" spans="1:13" ht="16" x14ac:dyDescent="0.2">
      <c r="A3375" s="18" t="str">
        <f>IFERROR(INDEX(Sheet1!F:F,MATCH(ROWS($1:3374),$L:$L,0)),"")</f>
        <v/>
      </c>
      <c r="B3375" s="15" t="str">
        <f>IFERROR(INDEX(Sheet1!L:L,MATCH(ROWS($1:3374),$L:$L,0)),"")</f>
        <v/>
      </c>
      <c r="D3375" s="18" t="str">
        <f>IFERROR(INDEX(Sheet1!F:F,MATCH(ROWS($1:3374),$M:$M,0)),"")</f>
        <v/>
      </c>
      <c r="E3375" t="str">
        <f>IFERROR(INDEX(Sheet1!L:L,MATCH(ROWS($1:3374),$M:$M,0)),"")</f>
        <v/>
      </c>
      <c r="L3375">
        <f>IF(ISNA(MATCH(Sheet1!F3375,{"successful"},0)),"-",MAX(Sheet6!L$1:L3374)+1)</f>
        <v>1778</v>
      </c>
      <c r="M3375" t="str">
        <f>IF(ISNA(MATCH(Sheet1!F3375,{"failed","canceled"},0)),"-",MAX(Sheet6!M$1:M3374)+1)</f>
        <v>-</v>
      </c>
    </row>
    <row r="3376" spans="1:13" ht="16" x14ac:dyDescent="0.2">
      <c r="A3376" s="18" t="str">
        <f>IFERROR(INDEX(Sheet1!F:F,MATCH(ROWS($1:3375),$L:$L,0)),"")</f>
        <v/>
      </c>
      <c r="B3376" s="15" t="str">
        <f>IFERROR(INDEX(Sheet1!L:L,MATCH(ROWS($1:3375),$L:$L,0)),"")</f>
        <v/>
      </c>
      <c r="D3376" s="18" t="str">
        <f>IFERROR(INDEX(Sheet1!F:F,MATCH(ROWS($1:3375),$M:$M,0)),"")</f>
        <v/>
      </c>
      <c r="E3376" t="str">
        <f>IFERROR(INDEX(Sheet1!L:L,MATCH(ROWS($1:3375),$M:$M,0)),"")</f>
        <v/>
      </c>
      <c r="L3376">
        <f>IF(ISNA(MATCH(Sheet1!F3376,{"successful"},0)),"-",MAX(Sheet6!L$1:L3375)+1)</f>
        <v>1779</v>
      </c>
      <c r="M3376" t="str">
        <f>IF(ISNA(MATCH(Sheet1!F3376,{"failed","canceled"},0)),"-",MAX(Sheet6!M$1:M3375)+1)</f>
        <v>-</v>
      </c>
    </row>
    <row r="3377" spans="1:13" ht="16" x14ac:dyDescent="0.2">
      <c r="A3377" s="18" t="str">
        <f>IFERROR(INDEX(Sheet1!F:F,MATCH(ROWS($1:3376),$L:$L,0)),"")</f>
        <v/>
      </c>
      <c r="B3377" s="15" t="str">
        <f>IFERROR(INDEX(Sheet1!L:L,MATCH(ROWS($1:3376),$L:$L,0)),"")</f>
        <v/>
      </c>
      <c r="D3377" s="18" t="str">
        <f>IFERROR(INDEX(Sheet1!F:F,MATCH(ROWS($1:3376),$M:$M,0)),"")</f>
        <v/>
      </c>
      <c r="E3377" t="str">
        <f>IFERROR(INDEX(Sheet1!L:L,MATCH(ROWS($1:3376),$M:$M,0)),"")</f>
        <v/>
      </c>
      <c r="L3377">
        <f>IF(ISNA(MATCH(Sheet1!F3377,{"successful"},0)),"-",MAX(Sheet6!L$1:L3376)+1)</f>
        <v>1780</v>
      </c>
      <c r="M3377" t="str">
        <f>IF(ISNA(MATCH(Sheet1!F3377,{"failed","canceled"},0)),"-",MAX(Sheet6!M$1:M3376)+1)</f>
        <v>-</v>
      </c>
    </row>
    <row r="3378" spans="1:13" ht="16" x14ac:dyDescent="0.2">
      <c r="A3378" s="18" t="str">
        <f>IFERROR(INDEX(Sheet1!F:F,MATCH(ROWS($1:3377),$L:$L,0)),"")</f>
        <v/>
      </c>
      <c r="B3378" s="15" t="str">
        <f>IFERROR(INDEX(Sheet1!L:L,MATCH(ROWS($1:3377),$L:$L,0)),"")</f>
        <v/>
      </c>
      <c r="D3378" s="18" t="str">
        <f>IFERROR(INDEX(Sheet1!F:F,MATCH(ROWS($1:3377),$M:$M,0)),"")</f>
        <v/>
      </c>
      <c r="E3378" t="str">
        <f>IFERROR(INDEX(Sheet1!L:L,MATCH(ROWS($1:3377),$M:$M,0)),"")</f>
        <v/>
      </c>
      <c r="L3378">
        <f>IF(ISNA(MATCH(Sheet1!F3378,{"successful"},0)),"-",MAX(Sheet6!L$1:L3377)+1)</f>
        <v>1781</v>
      </c>
      <c r="M3378" t="str">
        <f>IF(ISNA(MATCH(Sheet1!F3378,{"failed","canceled"},0)),"-",MAX(Sheet6!M$1:M3377)+1)</f>
        <v>-</v>
      </c>
    </row>
    <row r="3379" spans="1:13" ht="16" x14ac:dyDescent="0.2">
      <c r="A3379" s="18" t="str">
        <f>IFERROR(INDEX(Sheet1!F:F,MATCH(ROWS($1:3378),$L:$L,0)),"")</f>
        <v/>
      </c>
      <c r="B3379" s="15" t="str">
        <f>IFERROR(INDEX(Sheet1!L:L,MATCH(ROWS($1:3378),$L:$L,0)),"")</f>
        <v/>
      </c>
      <c r="D3379" s="18" t="str">
        <f>IFERROR(INDEX(Sheet1!F:F,MATCH(ROWS($1:3378),$M:$M,0)),"")</f>
        <v/>
      </c>
      <c r="E3379" t="str">
        <f>IFERROR(INDEX(Sheet1!L:L,MATCH(ROWS($1:3378),$M:$M,0)),"")</f>
        <v/>
      </c>
      <c r="L3379">
        <f>IF(ISNA(MATCH(Sheet1!F3379,{"successful"},0)),"-",MAX(Sheet6!L$1:L3378)+1)</f>
        <v>1782</v>
      </c>
      <c r="M3379" t="str">
        <f>IF(ISNA(MATCH(Sheet1!F3379,{"failed","canceled"},0)),"-",MAX(Sheet6!M$1:M3378)+1)</f>
        <v>-</v>
      </c>
    </row>
    <row r="3380" spans="1:13" ht="16" x14ac:dyDescent="0.2">
      <c r="A3380" s="18" t="str">
        <f>IFERROR(INDEX(Sheet1!F:F,MATCH(ROWS($1:3379),$L:$L,0)),"")</f>
        <v/>
      </c>
      <c r="B3380" s="15" t="str">
        <f>IFERROR(INDEX(Sheet1!L:L,MATCH(ROWS($1:3379),$L:$L,0)),"")</f>
        <v/>
      </c>
      <c r="D3380" s="18" t="str">
        <f>IFERROR(INDEX(Sheet1!F:F,MATCH(ROWS($1:3379),$M:$M,0)),"")</f>
        <v/>
      </c>
      <c r="E3380" t="str">
        <f>IFERROR(INDEX(Sheet1!L:L,MATCH(ROWS($1:3379),$M:$M,0)),"")</f>
        <v/>
      </c>
      <c r="L3380">
        <f>IF(ISNA(MATCH(Sheet1!F3380,{"successful"},0)),"-",MAX(Sheet6!L$1:L3379)+1)</f>
        <v>1783</v>
      </c>
      <c r="M3380" t="str">
        <f>IF(ISNA(MATCH(Sheet1!F3380,{"failed","canceled"},0)),"-",MAX(Sheet6!M$1:M3379)+1)</f>
        <v>-</v>
      </c>
    </row>
    <row r="3381" spans="1:13" ht="16" x14ac:dyDescent="0.2">
      <c r="A3381" s="18" t="str">
        <f>IFERROR(INDEX(Sheet1!F:F,MATCH(ROWS($1:3380),$L:$L,0)),"")</f>
        <v/>
      </c>
      <c r="B3381" s="15" t="str">
        <f>IFERROR(INDEX(Sheet1!L:L,MATCH(ROWS($1:3380),$L:$L,0)),"")</f>
        <v/>
      </c>
      <c r="D3381" s="18" t="str">
        <f>IFERROR(INDEX(Sheet1!F:F,MATCH(ROWS($1:3380),$M:$M,0)),"")</f>
        <v/>
      </c>
      <c r="E3381" t="str">
        <f>IFERROR(INDEX(Sheet1!L:L,MATCH(ROWS($1:3380),$M:$M,0)),"")</f>
        <v/>
      </c>
      <c r="L3381">
        <f>IF(ISNA(MATCH(Sheet1!F3381,{"successful"},0)),"-",MAX(Sheet6!L$1:L3380)+1)</f>
        <v>1784</v>
      </c>
      <c r="M3381" t="str">
        <f>IF(ISNA(MATCH(Sheet1!F3381,{"failed","canceled"},0)),"-",MAX(Sheet6!M$1:M3380)+1)</f>
        <v>-</v>
      </c>
    </row>
    <row r="3382" spans="1:13" ht="16" x14ac:dyDescent="0.2">
      <c r="A3382" s="18" t="str">
        <f>IFERROR(INDEX(Sheet1!F:F,MATCH(ROWS($1:3381),$L:$L,0)),"")</f>
        <v/>
      </c>
      <c r="B3382" s="15" t="str">
        <f>IFERROR(INDEX(Sheet1!L:L,MATCH(ROWS($1:3381),$L:$L,0)),"")</f>
        <v/>
      </c>
      <c r="D3382" s="18" t="str">
        <f>IFERROR(INDEX(Sheet1!F:F,MATCH(ROWS($1:3381),$M:$M,0)),"")</f>
        <v/>
      </c>
      <c r="E3382" t="str">
        <f>IFERROR(INDEX(Sheet1!L:L,MATCH(ROWS($1:3381),$M:$M,0)),"")</f>
        <v/>
      </c>
      <c r="L3382">
        <f>IF(ISNA(MATCH(Sheet1!F3382,{"successful"},0)),"-",MAX(Sheet6!L$1:L3381)+1)</f>
        <v>1785</v>
      </c>
      <c r="M3382" t="str">
        <f>IF(ISNA(MATCH(Sheet1!F3382,{"failed","canceled"},0)),"-",MAX(Sheet6!M$1:M3381)+1)</f>
        <v>-</v>
      </c>
    </row>
    <row r="3383" spans="1:13" ht="16" x14ac:dyDescent="0.2">
      <c r="A3383" s="18" t="str">
        <f>IFERROR(INDEX(Sheet1!F:F,MATCH(ROWS($1:3382),$L:$L,0)),"")</f>
        <v/>
      </c>
      <c r="B3383" s="15" t="str">
        <f>IFERROR(INDEX(Sheet1!L:L,MATCH(ROWS($1:3382),$L:$L,0)),"")</f>
        <v/>
      </c>
      <c r="D3383" s="18" t="str">
        <f>IFERROR(INDEX(Sheet1!F:F,MATCH(ROWS($1:3382),$M:$M,0)),"")</f>
        <v/>
      </c>
      <c r="E3383" t="str">
        <f>IFERROR(INDEX(Sheet1!L:L,MATCH(ROWS($1:3382),$M:$M,0)),"")</f>
        <v/>
      </c>
      <c r="L3383">
        <f>IF(ISNA(MATCH(Sheet1!F3383,{"successful"},0)),"-",MAX(Sheet6!L$1:L3382)+1)</f>
        <v>1786</v>
      </c>
      <c r="M3383" t="str">
        <f>IF(ISNA(MATCH(Sheet1!F3383,{"failed","canceled"},0)),"-",MAX(Sheet6!M$1:M3382)+1)</f>
        <v>-</v>
      </c>
    </row>
    <row r="3384" spans="1:13" ht="16" x14ac:dyDescent="0.2">
      <c r="A3384" s="18" t="str">
        <f>IFERROR(INDEX(Sheet1!F:F,MATCH(ROWS($1:3383),$L:$L,0)),"")</f>
        <v/>
      </c>
      <c r="B3384" s="15" t="str">
        <f>IFERROR(INDEX(Sheet1!L:L,MATCH(ROWS($1:3383),$L:$L,0)),"")</f>
        <v/>
      </c>
      <c r="D3384" s="18" t="str">
        <f>IFERROR(INDEX(Sheet1!F:F,MATCH(ROWS($1:3383),$M:$M,0)),"")</f>
        <v/>
      </c>
      <c r="E3384" t="str">
        <f>IFERROR(INDEX(Sheet1!L:L,MATCH(ROWS($1:3383),$M:$M,0)),"")</f>
        <v/>
      </c>
      <c r="L3384">
        <f>IF(ISNA(MATCH(Sheet1!F3384,{"successful"},0)),"-",MAX(Sheet6!L$1:L3383)+1)</f>
        <v>1787</v>
      </c>
      <c r="M3384" t="str">
        <f>IF(ISNA(MATCH(Sheet1!F3384,{"failed","canceled"},0)),"-",MAX(Sheet6!M$1:M3383)+1)</f>
        <v>-</v>
      </c>
    </row>
    <row r="3385" spans="1:13" ht="16" x14ac:dyDescent="0.2">
      <c r="A3385" s="18" t="str">
        <f>IFERROR(INDEX(Sheet1!F:F,MATCH(ROWS($1:3384),$L:$L,0)),"")</f>
        <v/>
      </c>
      <c r="B3385" s="15" t="str">
        <f>IFERROR(INDEX(Sheet1!L:L,MATCH(ROWS($1:3384),$L:$L,0)),"")</f>
        <v/>
      </c>
      <c r="D3385" s="18" t="str">
        <f>IFERROR(INDEX(Sheet1!F:F,MATCH(ROWS($1:3384),$M:$M,0)),"")</f>
        <v/>
      </c>
      <c r="E3385" t="str">
        <f>IFERROR(INDEX(Sheet1!L:L,MATCH(ROWS($1:3384),$M:$M,0)),"")</f>
        <v/>
      </c>
      <c r="L3385">
        <f>IF(ISNA(MATCH(Sheet1!F3385,{"successful"},0)),"-",MAX(Sheet6!L$1:L3384)+1)</f>
        <v>1788</v>
      </c>
      <c r="M3385" t="str">
        <f>IF(ISNA(MATCH(Sheet1!F3385,{"failed","canceled"},0)),"-",MAX(Sheet6!M$1:M3384)+1)</f>
        <v>-</v>
      </c>
    </row>
    <row r="3386" spans="1:13" ht="16" x14ac:dyDescent="0.2">
      <c r="A3386" s="18" t="str">
        <f>IFERROR(INDEX(Sheet1!F:F,MATCH(ROWS($1:3385),$L:$L,0)),"")</f>
        <v/>
      </c>
      <c r="B3386" s="15" t="str">
        <f>IFERROR(INDEX(Sheet1!L:L,MATCH(ROWS($1:3385),$L:$L,0)),"")</f>
        <v/>
      </c>
      <c r="D3386" s="18" t="str">
        <f>IFERROR(INDEX(Sheet1!F:F,MATCH(ROWS($1:3385),$M:$M,0)),"")</f>
        <v/>
      </c>
      <c r="E3386" t="str">
        <f>IFERROR(INDEX(Sheet1!L:L,MATCH(ROWS($1:3385),$M:$M,0)),"")</f>
        <v/>
      </c>
      <c r="L3386">
        <f>IF(ISNA(MATCH(Sheet1!F3386,{"successful"},0)),"-",MAX(Sheet6!L$1:L3385)+1)</f>
        <v>1789</v>
      </c>
      <c r="M3386" t="str">
        <f>IF(ISNA(MATCH(Sheet1!F3386,{"failed","canceled"},0)),"-",MAX(Sheet6!M$1:M3385)+1)</f>
        <v>-</v>
      </c>
    </row>
    <row r="3387" spans="1:13" ht="16" x14ac:dyDescent="0.2">
      <c r="A3387" s="18" t="str">
        <f>IFERROR(INDEX(Sheet1!F:F,MATCH(ROWS($1:3386),$L:$L,0)),"")</f>
        <v/>
      </c>
      <c r="B3387" s="15" t="str">
        <f>IFERROR(INDEX(Sheet1!L:L,MATCH(ROWS($1:3386),$L:$L,0)),"")</f>
        <v/>
      </c>
      <c r="D3387" s="18" t="str">
        <f>IFERROR(INDEX(Sheet1!F:F,MATCH(ROWS($1:3386),$M:$M,0)),"")</f>
        <v/>
      </c>
      <c r="E3387" t="str">
        <f>IFERROR(INDEX(Sheet1!L:L,MATCH(ROWS($1:3386),$M:$M,0)),"")</f>
        <v/>
      </c>
      <c r="L3387">
        <f>IF(ISNA(MATCH(Sheet1!F3387,{"successful"},0)),"-",MAX(Sheet6!L$1:L3386)+1)</f>
        <v>1790</v>
      </c>
      <c r="M3387" t="str">
        <f>IF(ISNA(MATCH(Sheet1!F3387,{"failed","canceled"},0)),"-",MAX(Sheet6!M$1:M3386)+1)</f>
        <v>-</v>
      </c>
    </row>
    <row r="3388" spans="1:13" ht="16" x14ac:dyDescent="0.2">
      <c r="A3388" s="18" t="str">
        <f>IFERROR(INDEX(Sheet1!F:F,MATCH(ROWS($1:3387),$L:$L,0)),"")</f>
        <v/>
      </c>
      <c r="B3388" s="15" t="str">
        <f>IFERROR(INDEX(Sheet1!L:L,MATCH(ROWS($1:3387),$L:$L,0)),"")</f>
        <v/>
      </c>
      <c r="D3388" s="18" t="str">
        <f>IFERROR(INDEX(Sheet1!F:F,MATCH(ROWS($1:3387),$M:$M,0)),"")</f>
        <v/>
      </c>
      <c r="E3388" t="str">
        <f>IFERROR(INDEX(Sheet1!L:L,MATCH(ROWS($1:3387),$M:$M,0)),"")</f>
        <v/>
      </c>
      <c r="L3388">
        <f>IF(ISNA(MATCH(Sheet1!F3388,{"successful"},0)),"-",MAX(Sheet6!L$1:L3387)+1)</f>
        <v>1791</v>
      </c>
      <c r="M3388" t="str">
        <f>IF(ISNA(MATCH(Sheet1!F3388,{"failed","canceled"},0)),"-",MAX(Sheet6!M$1:M3387)+1)</f>
        <v>-</v>
      </c>
    </row>
    <row r="3389" spans="1:13" ht="16" x14ac:dyDescent="0.2">
      <c r="A3389" s="18" t="str">
        <f>IFERROR(INDEX(Sheet1!F:F,MATCH(ROWS($1:3388),$L:$L,0)),"")</f>
        <v/>
      </c>
      <c r="B3389" s="15" t="str">
        <f>IFERROR(INDEX(Sheet1!L:L,MATCH(ROWS($1:3388),$L:$L,0)),"")</f>
        <v/>
      </c>
      <c r="D3389" s="18" t="str">
        <f>IFERROR(INDEX(Sheet1!F:F,MATCH(ROWS($1:3388),$M:$M,0)),"")</f>
        <v/>
      </c>
      <c r="E3389" t="str">
        <f>IFERROR(INDEX(Sheet1!L:L,MATCH(ROWS($1:3388),$M:$M,0)),"")</f>
        <v/>
      </c>
      <c r="L3389">
        <f>IF(ISNA(MATCH(Sheet1!F3389,{"successful"},0)),"-",MAX(Sheet6!L$1:L3388)+1)</f>
        <v>1792</v>
      </c>
      <c r="M3389" t="str">
        <f>IF(ISNA(MATCH(Sheet1!F3389,{"failed","canceled"},0)),"-",MAX(Sheet6!M$1:M3388)+1)</f>
        <v>-</v>
      </c>
    </row>
    <row r="3390" spans="1:13" ht="16" x14ac:dyDescent="0.2">
      <c r="A3390" s="18" t="str">
        <f>IFERROR(INDEX(Sheet1!F:F,MATCH(ROWS($1:3389),$L:$L,0)),"")</f>
        <v/>
      </c>
      <c r="B3390" s="15" t="str">
        <f>IFERROR(INDEX(Sheet1!L:L,MATCH(ROWS($1:3389),$L:$L,0)),"")</f>
        <v/>
      </c>
      <c r="D3390" s="18" t="str">
        <f>IFERROR(INDEX(Sheet1!F:F,MATCH(ROWS($1:3389),$M:$M,0)),"")</f>
        <v/>
      </c>
      <c r="E3390" t="str">
        <f>IFERROR(INDEX(Sheet1!L:L,MATCH(ROWS($1:3389),$M:$M,0)),"")</f>
        <v/>
      </c>
      <c r="L3390">
        <f>IF(ISNA(MATCH(Sheet1!F3390,{"successful"},0)),"-",MAX(Sheet6!L$1:L3389)+1)</f>
        <v>1793</v>
      </c>
      <c r="M3390" t="str">
        <f>IF(ISNA(MATCH(Sheet1!F3390,{"failed","canceled"},0)),"-",MAX(Sheet6!M$1:M3389)+1)</f>
        <v>-</v>
      </c>
    </row>
    <row r="3391" spans="1:13" ht="16" x14ac:dyDescent="0.2">
      <c r="A3391" s="18" t="str">
        <f>IFERROR(INDEX(Sheet1!F:F,MATCH(ROWS($1:3390),$L:$L,0)),"")</f>
        <v/>
      </c>
      <c r="B3391" s="15" t="str">
        <f>IFERROR(INDEX(Sheet1!L:L,MATCH(ROWS($1:3390),$L:$L,0)),"")</f>
        <v/>
      </c>
      <c r="D3391" s="18" t="str">
        <f>IFERROR(INDEX(Sheet1!F:F,MATCH(ROWS($1:3390),$M:$M,0)),"")</f>
        <v/>
      </c>
      <c r="E3391" t="str">
        <f>IFERROR(INDEX(Sheet1!L:L,MATCH(ROWS($1:3390),$M:$M,0)),"")</f>
        <v/>
      </c>
      <c r="L3391">
        <f>IF(ISNA(MATCH(Sheet1!F3391,{"successful"},0)),"-",MAX(Sheet6!L$1:L3390)+1)</f>
        <v>1794</v>
      </c>
      <c r="M3391" t="str">
        <f>IF(ISNA(MATCH(Sheet1!F3391,{"failed","canceled"},0)),"-",MAX(Sheet6!M$1:M3390)+1)</f>
        <v>-</v>
      </c>
    </row>
    <row r="3392" spans="1:13" ht="16" x14ac:dyDescent="0.2">
      <c r="A3392" s="18" t="str">
        <f>IFERROR(INDEX(Sheet1!F:F,MATCH(ROWS($1:3391),$L:$L,0)),"")</f>
        <v/>
      </c>
      <c r="B3392" s="15" t="str">
        <f>IFERROR(INDEX(Sheet1!L:L,MATCH(ROWS($1:3391),$L:$L,0)),"")</f>
        <v/>
      </c>
      <c r="D3392" s="18" t="str">
        <f>IFERROR(INDEX(Sheet1!F:F,MATCH(ROWS($1:3391),$M:$M,0)),"")</f>
        <v/>
      </c>
      <c r="E3392" t="str">
        <f>IFERROR(INDEX(Sheet1!L:L,MATCH(ROWS($1:3391),$M:$M,0)),"")</f>
        <v/>
      </c>
      <c r="L3392">
        <f>IF(ISNA(MATCH(Sheet1!F3392,{"successful"},0)),"-",MAX(Sheet6!L$1:L3391)+1)</f>
        <v>1795</v>
      </c>
      <c r="M3392" t="str">
        <f>IF(ISNA(MATCH(Sheet1!F3392,{"failed","canceled"},0)),"-",MAX(Sheet6!M$1:M3391)+1)</f>
        <v>-</v>
      </c>
    </row>
    <row r="3393" spans="1:13" ht="16" x14ac:dyDescent="0.2">
      <c r="A3393" s="18" t="str">
        <f>IFERROR(INDEX(Sheet1!F:F,MATCH(ROWS($1:3392),$L:$L,0)),"")</f>
        <v/>
      </c>
      <c r="B3393" s="15" t="str">
        <f>IFERROR(INDEX(Sheet1!L:L,MATCH(ROWS($1:3392),$L:$L,0)),"")</f>
        <v/>
      </c>
      <c r="D3393" s="18" t="str">
        <f>IFERROR(INDEX(Sheet1!F:F,MATCH(ROWS($1:3392),$M:$M,0)),"")</f>
        <v/>
      </c>
      <c r="E3393" t="str">
        <f>IFERROR(INDEX(Sheet1!L:L,MATCH(ROWS($1:3392),$M:$M,0)),"")</f>
        <v/>
      </c>
      <c r="L3393">
        <f>IF(ISNA(MATCH(Sheet1!F3393,{"successful"},0)),"-",MAX(Sheet6!L$1:L3392)+1)</f>
        <v>1796</v>
      </c>
      <c r="M3393" t="str">
        <f>IF(ISNA(MATCH(Sheet1!F3393,{"failed","canceled"},0)),"-",MAX(Sheet6!M$1:M3392)+1)</f>
        <v>-</v>
      </c>
    </row>
    <row r="3394" spans="1:13" ht="16" x14ac:dyDescent="0.2">
      <c r="A3394" s="18" t="str">
        <f>IFERROR(INDEX(Sheet1!F:F,MATCH(ROWS($1:3393),$L:$L,0)),"")</f>
        <v/>
      </c>
      <c r="B3394" s="15" t="str">
        <f>IFERROR(INDEX(Sheet1!L:L,MATCH(ROWS($1:3393),$L:$L,0)),"")</f>
        <v/>
      </c>
      <c r="D3394" s="18" t="str">
        <f>IFERROR(INDEX(Sheet1!F:F,MATCH(ROWS($1:3393),$M:$M,0)),"")</f>
        <v/>
      </c>
      <c r="E3394" t="str">
        <f>IFERROR(INDEX(Sheet1!L:L,MATCH(ROWS($1:3393),$M:$M,0)),"")</f>
        <v/>
      </c>
      <c r="L3394">
        <f>IF(ISNA(MATCH(Sheet1!F3394,{"successful"},0)),"-",MAX(Sheet6!L$1:L3393)+1)</f>
        <v>1797</v>
      </c>
      <c r="M3394" t="str">
        <f>IF(ISNA(MATCH(Sheet1!F3394,{"failed","canceled"},0)),"-",MAX(Sheet6!M$1:M3393)+1)</f>
        <v>-</v>
      </c>
    </row>
    <row r="3395" spans="1:13" ht="16" x14ac:dyDescent="0.2">
      <c r="A3395" s="18" t="str">
        <f>IFERROR(INDEX(Sheet1!F:F,MATCH(ROWS($1:3394),$L:$L,0)),"")</f>
        <v/>
      </c>
      <c r="B3395" s="15" t="str">
        <f>IFERROR(INDEX(Sheet1!L:L,MATCH(ROWS($1:3394),$L:$L,0)),"")</f>
        <v/>
      </c>
      <c r="D3395" s="18" t="str">
        <f>IFERROR(INDEX(Sheet1!F:F,MATCH(ROWS($1:3394),$M:$M,0)),"")</f>
        <v/>
      </c>
      <c r="E3395" t="str">
        <f>IFERROR(INDEX(Sheet1!L:L,MATCH(ROWS($1:3394),$M:$M,0)),"")</f>
        <v/>
      </c>
      <c r="L3395">
        <f>IF(ISNA(MATCH(Sheet1!F3395,{"successful"},0)),"-",MAX(Sheet6!L$1:L3394)+1)</f>
        <v>1798</v>
      </c>
      <c r="M3395" t="str">
        <f>IF(ISNA(MATCH(Sheet1!F3395,{"failed","canceled"},0)),"-",MAX(Sheet6!M$1:M3394)+1)</f>
        <v>-</v>
      </c>
    </row>
    <row r="3396" spans="1:13" ht="16" x14ac:dyDescent="0.2">
      <c r="A3396" s="18" t="str">
        <f>IFERROR(INDEX(Sheet1!F:F,MATCH(ROWS($1:3395),$L:$L,0)),"")</f>
        <v/>
      </c>
      <c r="B3396" s="15" t="str">
        <f>IFERROR(INDEX(Sheet1!L:L,MATCH(ROWS($1:3395),$L:$L,0)),"")</f>
        <v/>
      </c>
      <c r="D3396" s="18" t="str">
        <f>IFERROR(INDEX(Sheet1!F:F,MATCH(ROWS($1:3395),$M:$M,0)),"")</f>
        <v/>
      </c>
      <c r="E3396" t="str">
        <f>IFERROR(INDEX(Sheet1!L:L,MATCH(ROWS($1:3395),$M:$M,0)),"")</f>
        <v/>
      </c>
      <c r="L3396">
        <f>IF(ISNA(MATCH(Sheet1!F3396,{"successful"},0)),"-",MAX(Sheet6!L$1:L3395)+1)</f>
        <v>1799</v>
      </c>
      <c r="M3396" t="str">
        <f>IF(ISNA(MATCH(Sheet1!F3396,{"failed","canceled"},0)),"-",MAX(Sheet6!M$1:M3395)+1)</f>
        <v>-</v>
      </c>
    </row>
    <row r="3397" spans="1:13" ht="16" x14ac:dyDescent="0.2">
      <c r="A3397" s="18" t="str">
        <f>IFERROR(INDEX(Sheet1!F:F,MATCH(ROWS($1:3396),$L:$L,0)),"")</f>
        <v/>
      </c>
      <c r="B3397" s="15" t="str">
        <f>IFERROR(INDEX(Sheet1!L:L,MATCH(ROWS($1:3396),$L:$L,0)),"")</f>
        <v/>
      </c>
      <c r="D3397" s="18" t="str">
        <f>IFERROR(INDEX(Sheet1!F:F,MATCH(ROWS($1:3396),$M:$M,0)),"")</f>
        <v/>
      </c>
      <c r="E3397" t="str">
        <f>IFERROR(INDEX(Sheet1!L:L,MATCH(ROWS($1:3396),$M:$M,0)),"")</f>
        <v/>
      </c>
      <c r="L3397">
        <f>IF(ISNA(MATCH(Sheet1!F3397,{"successful"},0)),"-",MAX(Sheet6!L$1:L3396)+1)</f>
        <v>1800</v>
      </c>
      <c r="M3397" t="str">
        <f>IF(ISNA(MATCH(Sheet1!F3397,{"failed","canceled"},0)),"-",MAX(Sheet6!M$1:M3396)+1)</f>
        <v>-</v>
      </c>
    </row>
    <row r="3398" spans="1:13" ht="16" x14ac:dyDescent="0.2">
      <c r="A3398" s="18" t="str">
        <f>IFERROR(INDEX(Sheet1!F:F,MATCH(ROWS($1:3397),$L:$L,0)),"")</f>
        <v/>
      </c>
      <c r="B3398" s="15" t="str">
        <f>IFERROR(INDEX(Sheet1!L:L,MATCH(ROWS($1:3397),$L:$L,0)),"")</f>
        <v/>
      </c>
      <c r="D3398" s="18" t="str">
        <f>IFERROR(INDEX(Sheet1!F:F,MATCH(ROWS($1:3397),$M:$M,0)),"")</f>
        <v/>
      </c>
      <c r="E3398" t="str">
        <f>IFERROR(INDEX(Sheet1!L:L,MATCH(ROWS($1:3397),$M:$M,0)),"")</f>
        <v/>
      </c>
      <c r="L3398">
        <f>IF(ISNA(MATCH(Sheet1!F3398,{"successful"},0)),"-",MAX(Sheet6!L$1:L3397)+1)</f>
        <v>1801</v>
      </c>
      <c r="M3398" t="str">
        <f>IF(ISNA(MATCH(Sheet1!F3398,{"failed","canceled"},0)),"-",MAX(Sheet6!M$1:M3397)+1)</f>
        <v>-</v>
      </c>
    </row>
    <row r="3399" spans="1:13" ht="16" x14ac:dyDescent="0.2">
      <c r="A3399" s="18" t="str">
        <f>IFERROR(INDEX(Sheet1!F:F,MATCH(ROWS($1:3398),$L:$L,0)),"")</f>
        <v/>
      </c>
      <c r="B3399" s="15" t="str">
        <f>IFERROR(INDEX(Sheet1!L:L,MATCH(ROWS($1:3398),$L:$L,0)),"")</f>
        <v/>
      </c>
      <c r="D3399" s="18" t="str">
        <f>IFERROR(INDEX(Sheet1!F:F,MATCH(ROWS($1:3398),$M:$M,0)),"")</f>
        <v/>
      </c>
      <c r="E3399" t="str">
        <f>IFERROR(INDEX(Sheet1!L:L,MATCH(ROWS($1:3398),$M:$M,0)),"")</f>
        <v/>
      </c>
      <c r="L3399">
        <f>IF(ISNA(MATCH(Sheet1!F3399,{"successful"},0)),"-",MAX(Sheet6!L$1:L3398)+1)</f>
        <v>1802</v>
      </c>
      <c r="M3399" t="str">
        <f>IF(ISNA(MATCH(Sheet1!F3399,{"failed","canceled"},0)),"-",MAX(Sheet6!M$1:M3398)+1)</f>
        <v>-</v>
      </c>
    </row>
    <row r="3400" spans="1:13" ht="16" x14ac:dyDescent="0.2">
      <c r="A3400" s="18" t="str">
        <f>IFERROR(INDEX(Sheet1!F:F,MATCH(ROWS($1:3399),$L:$L,0)),"")</f>
        <v/>
      </c>
      <c r="B3400" s="15" t="str">
        <f>IFERROR(INDEX(Sheet1!L:L,MATCH(ROWS($1:3399),$L:$L,0)),"")</f>
        <v/>
      </c>
      <c r="D3400" s="18" t="str">
        <f>IFERROR(INDEX(Sheet1!F:F,MATCH(ROWS($1:3399),$M:$M,0)),"")</f>
        <v/>
      </c>
      <c r="E3400" t="str">
        <f>IFERROR(INDEX(Sheet1!L:L,MATCH(ROWS($1:3399),$M:$M,0)),"")</f>
        <v/>
      </c>
      <c r="L3400">
        <f>IF(ISNA(MATCH(Sheet1!F3400,{"successful"},0)),"-",MAX(Sheet6!L$1:L3399)+1)</f>
        <v>1803</v>
      </c>
      <c r="M3400" t="str">
        <f>IF(ISNA(MATCH(Sheet1!F3400,{"failed","canceled"},0)),"-",MAX(Sheet6!M$1:M3399)+1)</f>
        <v>-</v>
      </c>
    </row>
    <row r="3401" spans="1:13" ht="16" x14ac:dyDescent="0.2">
      <c r="A3401" s="18" t="str">
        <f>IFERROR(INDEX(Sheet1!F:F,MATCH(ROWS($1:3400),$L:$L,0)),"")</f>
        <v/>
      </c>
      <c r="B3401" s="15" t="str">
        <f>IFERROR(INDEX(Sheet1!L:L,MATCH(ROWS($1:3400),$L:$L,0)),"")</f>
        <v/>
      </c>
      <c r="D3401" s="18" t="str">
        <f>IFERROR(INDEX(Sheet1!F:F,MATCH(ROWS($1:3400),$M:$M,0)),"")</f>
        <v/>
      </c>
      <c r="E3401" t="str">
        <f>IFERROR(INDEX(Sheet1!L:L,MATCH(ROWS($1:3400),$M:$M,0)),"")</f>
        <v/>
      </c>
      <c r="L3401">
        <f>IF(ISNA(MATCH(Sheet1!F3401,{"successful"},0)),"-",MAX(Sheet6!L$1:L3400)+1)</f>
        <v>1804</v>
      </c>
      <c r="M3401" t="str">
        <f>IF(ISNA(MATCH(Sheet1!F3401,{"failed","canceled"},0)),"-",MAX(Sheet6!M$1:M3400)+1)</f>
        <v>-</v>
      </c>
    </row>
    <row r="3402" spans="1:13" ht="16" x14ac:dyDescent="0.2">
      <c r="A3402" s="18" t="str">
        <f>IFERROR(INDEX(Sheet1!F:F,MATCH(ROWS($1:3401),$L:$L,0)),"")</f>
        <v/>
      </c>
      <c r="B3402" s="15" t="str">
        <f>IFERROR(INDEX(Sheet1!L:L,MATCH(ROWS($1:3401),$L:$L,0)),"")</f>
        <v/>
      </c>
      <c r="D3402" s="18" t="str">
        <f>IFERROR(INDEX(Sheet1!F:F,MATCH(ROWS($1:3401),$M:$M,0)),"")</f>
        <v/>
      </c>
      <c r="E3402" t="str">
        <f>IFERROR(INDEX(Sheet1!L:L,MATCH(ROWS($1:3401),$M:$M,0)),"")</f>
        <v/>
      </c>
      <c r="L3402">
        <f>IF(ISNA(MATCH(Sheet1!F3402,{"successful"},0)),"-",MAX(Sheet6!L$1:L3401)+1)</f>
        <v>1805</v>
      </c>
      <c r="M3402" t="str">
        <f>IF(ISNA(MATCH(Sheet1!F3402,{"failed","canceled"},0)),"-",MAX(Sheet6!M$1:M3401)+1)</f>
        <v>-</v>
      </c>
    </row>
    <row r="3403" spans="1:13" ht="16" x14ac:dyDescent="0.2">
      <c r="A3403" s="18" t="str">
        <f>IFERROR(INDEX(Sheet1!F:F,MATCH(ROWS($1:3402),$L:$L,0)),"")</f>
        <v/>
      </c>
      <c r="B3403" s="15" t="str">
        <f>IFERROR(INDEX(Sheet1!L:L,MATCH(ROWS($1:3402),$L:$L,0)),"")</f>
        <v/>
      </c>
      <c r="D3403" s="18" t="str">
        <f>IFERROR(INDEX(Sheet1!F:F,MATCH(ROWS($1:3402),$M:$M,0)),"")</f>
        <v/>
      </c>
      <c r="E3403" t="str">
        <f>IFERROR(INDEX(Sheet1!L:L,MATCH(ROWS($1:3402),$M:$M,0)),"")</f>
        <v/>
      </c>
      <c r="L3403">
        <f>IF(ISNA(MATCH(Sheet1!F3403,{"successful"},0)),"-",MAX(Sheet6!L$1:L3402)+1)</f>
        <v>1806</v>
      </c>
      <c r="M3403" t="str">
        <f>IF(ISNA(MATCH(Sheet1!F3403,{"failed","canceled"},0)),"-",MAX(Sheet6!M$1:M3402)+1)</f>
        <v>-</v>
      </c>
    </row>
    <row r="3404" spans="1:13" ht="16" x14ac:dyDescent="0.2">
      <c r="A3404" s="18" t="str">
        <f>IFERROR(INDEX(Sheet1!F:F,MATCH(ROWS($1:3403),$L:$L,0)),"")</f>
        <v/>
      </c>
      <c r="B3404" s="15" t="str">
        <f>IFERROR(INDEX(Sheet1!L:L,MATCH(ROWS($1:3403),$L:$L,0)),"")</f>
        <v/>
      </c>
      <c r="D3404" s="18" t="str">
        <f>IFERROR(INDEX(Sheet1!F:F,MATCH(ROWS($1:3403),$M:$M,0)),"")</f>
        <v/>
      </c>
      <c r="E3404" t="str">
        <f>IFERROR(INDEX(Sheet1!L:L,MATCH(ROWS($1:3403),$M:$M,0)),"")</f>
        <v/>
      </c>
      <c r="L3404">
        <f>IF(ISNA(MATCH(Sheet1!F3404,{"successful"},0)),"-",MAX(Sheet6!L$1:L3403)+1)</f>
        <v>1807</v>
      </c>
      <c r="M3404" t="str">
        <f>IF(ISNA(MATCH(Sheet1!F3404,{"failed","canceled"},0)),"-",MAX(Sheet6!M$1:M3403)+1)</f>
        <v>-</v>
      </c>
    </row>
    <row r="3405" spans="1:13" ht="16" x14ac:dyDescent="0.2">
      <c r="A3405" s="18" t="str">
        <f>IFERROR(INDEX(Sheet1!F:F,MATCH(ROWS($1:3404),$L:$L,0)),"")</f>
        <v/>
      </c>
      <c r="B3405" s="15" t="str">
        <f>IFERROR(INDEX(Sheet1!L:L,MATCH(ROWS($1:3404),$L:$L,0)),"")</f>
        <v/>
      </c>
      <c r="D3405" s="18" t="str">
        <f>IFERROR(INDEX(Sheet1!F:F,MATCH(ROWS($1:3404),$M:$M,0)),"")</f>
        <v/>
      </c>
      <c r="E3405" t="str">
        <f>IFERROR(INDEX(Sheet1!L:L,MATCH(ROWS($1:3404),$M:$M,0)),"")</f>
        <v/>
      </c>
      <c r="L3405">
        <f>IF(ISNA(MATCH(Sheet1!F3405,{"successful"},0)),"-",MAX(Sheet6!L$1:L3404)+1)</f>
        <v>1808</v>
      </c>
      <c r="M3405" t="str">
        <f>IF(ISNA(MATCH(Sheet1!F3405,{"failed","canceled"},0)),"-",MAX(Sheet6!M$1:M3404)+1)</f>
        <v>-</v>
      </c>
    </row>
    <row r="3406" spans="1:13" ht="16" x14ac:dyDescent="0.2">
      <c r="A3406" s="18" t="str">
        <f>IFERROR(INDEX(Sheet1!F:F,MATCH(ROWS($1:3405),$L:$L,0)),"")</f>
        <v/>
      </c>
      <c r="B3406" s="15" t="str">
        <f>IFERROR(INDEX(Sheet1!L:L,MATCH(ROWS($1:3405),$L:$L,0)),"")</f>
        <v/>
      </c>
      <c r="D3406" s="18" t="str">
        <f>IFERROR(INDEX(Sheet1!F:F,MATCH(ROWS($1:3405),$M:$M,0)),"")</f>
        <v/>
      </c>
      <c r="E3406" t="str">
        <f>IFERROR(INDEX(Sheet1!L:L,MATCH(ROWS($1:3405),$M:$M,0)),"")</f>
        <v/>
      </c>
      <c r="L3406">
        <f>IF(ISNA(MATCH(Sheet1!F3406,{"successful"},0)),"-",MAX(Sheet6!L$1:L3405)+1)</f>
        <v>1809</v>
      </c>
      <c r="M3406" t="str">
        <f>IF(ISNA(MATCH(Sheet1!F3406,{"failed","canceled"},0)),"-",MAX(Sheet6!M$1:M3405)+1)</f>
        <v>-</v>
      </c>
    </row>
    <row r="3407" spans="1:13" ht="16" x14ac:dyDescent="0.2">
      <c r="A3407" s="18" t="str">
        <f>IFERROR(INDEX(Sheet1!F:F,MATCH(ROWS($1:3406),$L:$L,0)),"")</f>
        <v/>
      </c>
      <c r="B3407" s="15" t="str">
        <f>IFERROR(INDEX(Sheet1!L:L,MATCH(ROWS($1:3406),$L:$L,0)),"")</f>
        <v/>
      </c>
      <c r="D3407" s="18" t="str">
        <f>IFERROR(INDEX(Sheet1!F:F,MATCH(ROWS($1:3406),$M:$M,0)),"")</f>
        <v/>
      </c>
      <c r="E3407" t="str">
        <f>IFERROR(INDEX(Sheet1!L:L,MATCH(ROWS($1:3406),$M:$M,0)),"")</f>
        <v/>
      </c>
      <c r="L3407">
        <f>IF(ISNA(MATCH(Sheet1!F3407,{"successful"},0)),"-",MAX(Sheet6!L$1:L3406)+1)</f>
        <v>1810</v>
      </c>
      <c r="M3407" t="str">
        <f>IF(ISNA(MATCH(Sheet1!F3407,{"failed","canceled"},0)),"-",MAX(Sheet6!M$1:M3406)+1)</f>
        <v>-</v>
      </c>
    </row>
    <row r="3408" spans="1:13" ht="16" x14ac:dyDescent="0.2">
      <c r="A3408" s="18" t="str">
        <f>IFERROR(INDEX(Sheet1!F:F,MATCH(ROWS($1:3407),$L:$L,0)),"")</f>
        <v/>
      </c>
      <c r="B3408" s="15" t="str">
        <f>IFERROR(INDEX(Sheet1!L:L,MATCH(ROWS($1:3407),$L:$L,0)),"")</f>
        <v/>
      </c>
      <c r="D3408" s="18" t="str">
        <f>IFERROR(INDEX(Sheet1!F:F,MATCH(ROWS($1:3407),$M:$M,0)),"")</f>
        <v/>
      </c>
      <c r="E3408" t="str">
        <f>IFERROR(INDEX(Sheet1!L:L,MATCH(ROWS($1:3407),$M:$M,0)),"")</f>
        <v/>
      </c>
      <c r="L3408">
        <f>IF(ISNA(MATCH(Sheet1!F3408,{"successful"},0)),"-",MAX(Sheet6!L$1:L3407)+1)</f>
        <v>1811</v>
      </c>
      <c r="M3408" t="str">
        <f>IF(ISNA(MATCH(Sheet1!F3408,{"failed","canceled"},0)),"-",MAX(Sheet6!M$1:M3407)+1)</f>
        <v>-</v>
      </c>
    </row>
    <row r="3409" spans="1:13" ht="16" x14ac:dyDescent="0.2">
      <c r="A3409" s="18" t="str">
        <f>IFERROR(INDEX(Sheet1!F:F,MATCH(ROWS($1:3408),$L:$L,0)),"")</f>
        <v/>
      </c>
      <c r="B3409" s="15" t="str">
        <f>IFERROR(INDEX(Sheet1!L:L,MATCH(ROWS($1:3408),$L:$L,0)),"")</f>
        <v/>
      </c>
      <c r="D3409" s="18" t="str">
        <f>IFERROR(INDEX(Sheet1!F:F,MATCH(ROWS($1:3408),$M:$M,0)),"")</f>
        <v/>
      </c>
      <c r="E3409" t="str">
        <f>IFERROR(INDEX(Sheet1!L:L,MATCH(ROWS($1:3408),$M:$M,0)),"")</f>
        <v/>
      </c>
      <c r="L3409">
        <f>IF(ISNA(MATCH(Sheet1!F3409,{"successful"},0)),"-",MAX(Sheet6!L$1:L3408)+1)</f>
        <v>1812</v>
      </c>
      <c r="M3409" t="str">
        <f>IF(ISNA(MATCH(Sheet1!F3409,{"failed","canceled"},0)),"-",MAX(Sheet6!M$1:M3408)+1)</f>
        <v>-</v>
      </c>
    </row>
    <row r="3410" spans="1:13" ht="16" x14ac:dyDescent="0.2">
      <c r="A3410" s="18" t="str">
        <f>IFERROR(INDEX(Sheet1!F:F,MATCH(ROWS($1:3409),$L:$L,0)),"")</f>
        <v/>
      </c>
      <c r="B3410" s="15" t="str">
        <f>IFERROR(INDEX(Sheet1!L:L,MATCH(ROWS($1:3409),$L:$L,0)),"")</f>
        <v/>
      </c>
      <c r="D3410" s="18" t="str">
        <f>IFERROR(INDEX(Sheet1!F:F,MATCH(ROWS($1:3409),$M:$M,0)),"")</f>
        <v/>
      </c>
      <c r="E3410" t="str">
        <f>IFERROR(INDEX(Sheet1!L:L,MATCH(ROWS($1:3409),$M:$M,0)),"")</f>
        <v/>
      </c>
      <c r="L3410">
        <f>IF(ISNA(MATCH(Sheet1!F3410,{"successful"},0)),"-",MAX(Sheet6!L$1:L3409)+1)</f>
        <v>1813</v>
      </c>
      <c r="M3410" t="str">
        <f>IF(ISNA(MATCH(Sheet1!F3410,{"failed","canceled"},0)),"-",MAX(Sheet6!M$1:M3409)+1)</f>
        <v>-</v>
      </c>
    </row>
    <row r="3411" spans="1:13" ht="16" x14ac:dyDescent="0.2">
      <c r="A3411" s="18" t="str">
        <f>IFERROR(INDEX(Sheet1!F:F,MATCH(ROWS($1:3410),$L:$L,0)),"")</f>
        <v/>
      </c>
      <c r="B3411" s="15" t="str">
        <f>IFERROR(INDEX(Sheet1!L:L,MATCH(ROWS($1:3410),$L:$L,0)),"")</f>
        <v/>
      </c>
      <c r="D3411" s="18" t="str">
        <f>IFERROR(INDEX(Sheet1!F:F,MATCH(ROWS($1:3410),$M:$M,0)),"")</f>
        <v/>
      </c>
      <c r="E3411" t="str">
        <f>IFERROR(INDEX(Sheet1!L:L,MATCH(ROWS($1:3410),$M:$M,0)),"")</f>
        <v/>
      </c>
      <c r="L3411">
        <f>IF(ISNA(MATCH(Sheet1!F3411,{"successful"},0)),"-",MAX(Sheet6!L$1:L3410)+1)</f>
        <v>1814</v>
      </c>
      <c r="M3411" t="str">
        <f>IF(ISNA(MATCH(Sheet1!F3411,{"failed","canceled"},0)),"-",MAX(Sheet6!M$1:M3410)+1)</f>
        <v>-</v>
      </c>
    </row>
    <row r="3412" spans="1:13" ht="16" x14ac:dyDescent="0.2">
      <c r="A3412" s="18" t="str">
        <f>IFERROR(INDEX(Sheet1!F:F,MATCH(ROWS($1:3411),$L:$L,0)),"")</f>
        <v/>
      </c>
      <c r="B3412" s="15" t="str">
        <f>IFERROR(INDEX(Sheet1!L:L,MATCH(ROWS($1:3411),$L:$L,0)),"")</f>
        <v/>
      </c>
      <c r="D3412" s="18" t="str">
        <f>IFERROR(INDEX(Sheet1!F:F,MATCH(ROWS($1:3411),$M:$M,0)),"")</f>
        <v/>
      </c>
      <c r="E3412" t="str">
        <f>IFERROR(INDEX(Sheet1!L:L,MATCH(ROWS($1:3411),$M:$M,0)),"")</f>
        <v/>
      </c>
      <c r="L3412">
        <f>IF(ISNA(MATCH(Sheet1!F3412,{"successful"},0)),"-",MAX(Sheet6!L$1:L3411)+1)</f>
        <v>1815</v>
      </c>
      <c r="M3412" t="str">
        <f>IF(ISNA(MATCH(Sheet1!F3412,{"failed","canceled"},0)),"-",MAX(Sheet6!M$1:M3411)+1)</f>
        <v>-</v>
      </c>
    </row>
    <row r="3413" spans="1:13" ht="16" x14ac:dyDescent="0.2">
      <c r="A3413" s="18" t="str">
        <f>IFERROR(INDEX(Sheet1!F:F,MATCH(ROWS($1:3412),$L:$L,0)),"")</f>
        <v/>
      </c>
      <c r="B3413" s="15" t="str">
        <f>IFERROR(INDEX(Sheet1!L:L,MATCH(ROWS($1:3412),$L:$L,0)),"")</f>
        <v/>
      </c>
      <c r="D3413" s="18" t="str">
        <f>IFERROR(INDEX(Sheet1!F:F,MATCH(ROWS($1:3412),$M:$M,0)),"")</f>
        <v/>
      </c>
      <c r="E3413" t="str">
        <f>IFERROR(INDEX(Sheet1!L:L,MATCH(ROWS($1:3412),$M:$M,0)),"")</f>
        <v/>
      </c>
      <c r="L3413">
        <f>IF(ISNA(MATCH(Sheet1!F3413,{"successful"},0)),"-",MAX(Sheet6!L$1:L3412)+1)</f>
        <v>1816</v>
      </c>
      <c r="M3413" t="str">
        <f>IF(ISNA(MATCH(Sheet1!F3413,{"failed","canceled"},0)),"-",MAX(Sheet6!M$1:M3412)+1)</f>
        <v>-</v>
      </c>
    </row>
    <row r="3414" spans="1:13" ht="16" x14ac:dyDescent="0.2">
      <c r="A3414" s="18" t="str">
        <f>IFERROR(INDEX(Sheet1!F:F,MATCH(ROWS($1:3413),$L:$L,0)),"")</f>
        <v/>
      </c>
      <c r="B3414" s="15" t="str">
        <f>IFERROR(INDEX(Sheet1!L:L,MATCH(ROWS($1:3413),$L:$L,0)),"")</f>
        <v/>
      </c>
      <c r="D3414" s="18" t="str">
        <f>IFERROR(INDEX(Sheet1!F:F,MATCH(ROWS($1:3413),$M:$M,0)),"")</f>
        <v/>
      </c>
      <c r="E3414" t="str">
        <f>IFERROR(INDEX(Sheet1!L:L,MATCH(ROWS($1:3413),$M:$M,0)),"")</f>
        <v/>
      </c>
      <c r="L3414">
        <f>IF(ISNA(MATCH(Sheet1!F3414,{"successful"},0)),"-",MAX(Sheet6!L$1:L3413)+1)</f>
        <v>1817</v>
      </c>
      <c r="M3414" t="str">
        <f>IF(ISNA(MATCH(Sheet1!F3414,{"failed","canceled"},0)),"-",MAX(Sheet6!M$1:M3413)+1)</f>
        <v>-</v>
      </c>
    </row>
    <row r="3415" spans="1:13" ht="16" x14ac:dyDescent="0.2">
      <c r="A3415" s="18" t="str">
        <f>IFERROR(INDEX(Sheet1!F:F,MATCH(ROWS($1:3414),$L:$L,0)),"")</f>
        <v/>
      </c>
      <c r="B3415" s="15" t="str">
        <f>IFERROR(INDEX(Sheet1!L:L,MATCH(ROWS($1:3414),$L:$L,0)),"")</f>
        <v/>
      </c>
      <c r="D3415" s="18" t="str">
        <f>IFERROR(INDEX(Sheet1!F:F,MATCH(ROWS($1:3414),$M:$M,0)),"")</f>
        <v/>
      </c>
      <c r="E3415" t="str">
        <f>IFERROR(INDEX(Sheet1!L:L,MATCH(ROWS($1:3414),$M:$M,0)),"")</f>
        <v/>
      </c>
      <c r="L3415">
        <f>IF(ISNA(MATCH(Sheet1!F3415,{"successful"},0)),"-",MAX(Sheet6!L$1:L3414)+1)</f>
        <v>1818</v>
      </c>
      <c r="M3415" t="str">
        <f>IF(ISNA(MATCH(Sheet1!F3415,{"failed","canceled"},0)),"-",MAX(Sheet6!M$1:M3414)+1)</f>
        <v>-</v>
      </c>
    </row>
    <row r="3416" spans="1:13" ht="16" x14ac:dyDescent="0.2">
      <c r="A3416" s="18" t="str">
        <f>IFERROR(INDEX(Sheet1!F:F,MATCH(ROWS($1:3415),$L:$L,0)),"")</f>
        <v/>
      </c>
      <c r="B3416" s="15" t="str">
        <f>IFERROR(INDEX(Sheet1!L:L,MATCH(ROWS($1:3415),$L:$L,0)),"")</f>
        <v/>
      </c>
      <c r="D3416" s="18" t="str">
        <f>IFERROR(INDEX(Sheet1!F:F,MATCH(ROWS($1:3415),$M:$M,0)),"")</f>
        <v/>
      </c>
      <c r="E3416" t="str">
        <f>IFERROR(INDEX(Sheet1!L:L,MATCH(ROWS($1:3415),$M:$M,0)),"")</f>
        <v/>
      </c>
      <c r="L3416">
        <f>IF(ISNA(MATCH(Sheet1!F3416,{"successful"},0)),"-",MAX(Sheet6!L$1:L3415)+1)</f>
        <v>1819</v>
      </c>
      <c r="M3416" t="str">
        <f>IF(ISNA(MATCH(Sheet1!F3416,{"failed","canceled"},0)),"-",MAX(Sheet6!M$1:M3415)+1)</f>
        <v>-</v>
      </c>
    </row>
    <row r="3417" spans="1:13" ht="16" x14ac:dyDescent="0.2">
      <c r="A3417" s="18" t="str">
        <f>IFERROR(INDEX(Sheet1!F:F,MATCH(ROWS($1:3416),$L:$L,0)),"")</f>
        <v/>
      </c>
      <c r="B3417" s="15" t="str">
        <f>IFERROR(INDEX(Sheet1!L:L,MATCH(ROWS($1:3416),$L:$L,0)),"")</f>
        <v/>
      </c>
      <c r="D3417" s="18" t="str">
        <f>IFERROR(INDEX(Sheet1!F:F,MATCH(ROWS($1:3416),$M:$M,0)),"")</f>
        <v/>
      </c>
      <c r="E3417" t="str">
        <f>IFERROR(INDEX(Sheet1!L:L,MATCH(ROWS($1:3416),$M:$M,0)),"")</f>
        <v/>
      </c>
      <c r="L3417">
        <f>IF(ISNA(MATCH(Sheet1!F3417,{"successful"},0)),"-",MAX(Sheet6!L$1:L3416)+1)</f>
        <v>1820</v>
      </c>
      <c r="M3417" t="str">
        <f>IF(ISNA(MATCH(Sheet1!F3417,{"failed","canceled"},0)),"-",MAX(Sheet6!M$1:M3416)+1)</f>
        <v>-</v>
      </c>
    </row>
    <row r="3418" spans="1:13" ht="16" x14ac:dyDescent="0.2">
      <c r="A3418" s="18" t="str">
        <f>IFERROR(INDEX(Sheet1!F:F,MATCH(ROWS($1:3417),$L:$L,0)),"")</f>
        <v/>
      </c>
      <c r="B3418" s="15" t="str">
        <f>IFERROR(INDEX(Sheet1!L:L,MATCH(ROWS($1:3417),$L:$L,0)),"")</f>
        <v/>
      </c>
      <c r="D3418" s="18" t="str">
        <f>IFERROR(INDEX(Sheet1!F:F,MATCH(ROWS($1:3417),$M:$M,0)),"")</f>
        <v/>
      </c>
      <c r="E3418" t="str">
        <f>IFERROR(INDEX(Sheet1!L:L,MATCH(ROWS($1:3417),$M:$M,0)),"")</f>
        <v/>
      </c>
      <c r="L3418">
        <f>IF(ISNA(MATCH(Sheet1!F3418,{"successful"},0)),"-",MAX(Sheet6!L$1:L3417)+1)</f>
        <v>1821</v>
      </c>
      <c r="M3418" t="str">
        <f>IF(ISNA(MATCH(Sheet1!F3418,{"failed","canceled"},0)),"-",MAX(Sheet6!M$1:M3417)+1)</f>
        <v>-</v>
      </c>
    </row>
    <row r="3419" spans="1:13" ht="16" x14ac:dyDescent="0.2">
      <c r="A3419" s="18" t="str">
        <f>IFERROR(INDEX(Sheet1!F:F,MATCH(ROWS($1:3418),$L:$L,0)),"")</f>
        <v/>
      </c>
      <c r="B3419" s="15" t="str">
        <f>IFERROR(INDEX(Sheet1!L:L,MATCH(ROWS($1:3418),$L:$L,0)),"")</f>
        <v/>
      </c>
      <c r="D3419" s="18" t="str">
        <f>IFERROR(INDEX(Sheet1!F:F,MATCH(ROWS($1:3418),$M:$M,0)),"")</f>
        <v/>
      </c>
      <c r="E3419" t="str">
        <f>IFERROR(INDEX(Sheet1!L:L,MATCH(ROWS($1:3418),$M:$M,0)),"")</f>
        <v/>
      </c>
      <c r="L3419">
        <f>IF(ISNA(MATCH(Sheet1!F3419,{"successful"},0)),"-",MAX(Sheet6!L$1:L3418)+1)</f>
        <v>1822</v>
      </c>
      <c r="M3419" t="str">
        <f>IF(ISNA(MATCH(Sheet1!F3419,{"failed","canceled"},0)),"-",MAX(Sheet6!M$1:M3418)+1)</f>
        <v>-</v>
      </c>
    </row>
    <row r="3420" spans="1:13" ht="16" x14ac:dyDescent="0.2">
      <c r="A3420" s="18" t="str">
        <f>IFERROR(INDEX(Sheet1!F:F,MATCH(ROWS($1:3419),$L:$L,0)),"")</f>
        <v/>
      </c>
      <c r="B3420" s="15" t="str">
        <f>IFERROR(INDEX(Sheet1!L:L,MATCH(ROWS($1:3419),$L:$L,0)),"")</f>
        <v/>
      </c>
      <c r="D3420" s="18" t="str">
        <f>IFERROR(INDEX(Sheet1!F:F,MATCH(ROWS($1:3419),$M:$M,0)),"")</f>
        <v/>
      </c>
      <c r="E3420" t="str">
        <f>IFERROR(INDEX(Sheet1!L:L,MATCH(ROWS($1:3419),$M:$M,0)),"")</f>
        <v/>
      </c>
      <c r="L3420">
        <f>IF(ISNA(MATCH(Sheet1!F3420,{"successful"},0)),"-",MAX(Sheet6!L$1:L3419)+1)</f>
        <v>1823</v>
      </c>
      <c r="M3420" t="str">
        <f>IF(ISNA(MATCH(Sheet1!F3420,{"failed","canceled"},0)),"-",MAX(Sheet6!M$1:M3419)+1)</f>
        <v>-</v>
      </c>
    </row>
    <row r="3421" spans="1:13" ht="16" x14ac:dyDescent="0.2">
      <c r="A3421" s="18" t="str">
        <f>IFERROR(INDEX(Sheet1!F:F,MATCH(ROWS($1:3420),$L:$L,0)),"")</f>
        <v/>
      </c>
      <c r="B3421" s="15" t="str">
        <f>IFERROR(INDEX(Sheet1!L:L,MATCH(ROWS($1:3420),$L:$L,0)),"")</f>
        <v/>
      </c>
      <c r="D3421" s="18" t="str">
        <f>IFERROR(INDEX(Sheet1!F:F,MATCH(ROWS($1:3420),$M:$M,0)),"")</f>
        <v/>
      </c>
      <c r="E3421" t="str">
        <f>IFERROR(INDEX(Sheet1!L:L,MATCH(ROWS($1:3420),$M:$M,0)),"")</f>
        <v/>
      </c>
      <c r="L3421">
        <f>IF(ISNA(MATCH(Sheet1!F3421,{"successful"},0)),"-",MAX(Sheet6!L$1:L3420)+1)</f>
        <v>1824</v>
      </c>
      <c r="M3421" t="str">
        <f>IF(ISNA(MATCH(Sheet1!F3421,{"failed","canceled"},0)),"-",MAX(Sheet6!M$1:M3420)+1)</f>
        <v>-</v>
      </c>
    </row>
    <row r="3422" spans="1:13" ht="16" x14ac:dyDescent="0.2">
      <c r="A3422" s="18" t="str">
        <f>IFERROR(INDEX(Sheet1!F:F,MATCH(ROWS($1:3421),$L:$L,0)),"")</f>
        <v/>
      </c>
      <c r="B3422" s="15" t="str">
        <f>IFERROR(INDEX(Sheet1!L:L,MATCH(ROWS($1:3421),$L:$L,0)),"")</f>
        <v/>
      </c>
      <c r="D3422" s="18" t="str">
        <f>IFERROR(INDEX(Sheet1!F:F,MATCH(ROWS($1:3421),$M:$M,0)),"")</f>
        <v/>
      </c>
      <c r="E3422" t="str">
        <f>IFERROR(INDEX(Sheet1!L:L,MATCH(ROWS($1:3421),$M:$M,0)),"")</f>
        <v/>
      </c>
      <c r="L3422">
        <f>IF(ISNA(MATCH(Sheet1!F3422,{"successful"},0)),"-",MAX(Sheet6!L$1:L3421)+1)</f>
        <v>1825</v>
      </c>
      <c r="M3422" t="str">
        <f>IF(ISNA(MATCH(Sheet1!F3422,{"failed","canceled"},0)),"-",MAX(Sheet6!M$1:M3421)+1)</f>
        <v>-</v>
      </c>
    </row>
    <row r="3423" spans="1:13" ht="16" x14ac:dyDescent="0.2">
      <c r="A3423" s="18" t="str">
        <f>IFERROR(INDEX(Sheet1!F:F,MATCH(ROWS($1:3422),$L:$L,0)),"")</f>
        <v/>
      </c>
      <c r="B3423" s="15" t="str">
        <f>IFERROR(INDEX(Sheet1!L:L,MATCH(ROWS($1:3422),$L:$L,0)),"")</f>
        <v/>
      </c>
      <c r="D3423" s="18" t="str">
        <f>IFERROR(INDEX(Sheet1!F:F,MATCH(ROWS($1:3422),$M:$M,0)),"")</f>
        <v/>
      </c>
      <c r="E3423" t="str">
        <f>IFERROR(INDEX(Sheet1!L:L,MATCH(ROWS($1:3422),$M:$M,0)),"")</f>
        <v/>
      </c>
      <c r="L3423">
        <f>IF(ISNA(MATCH(Sheet1!F3423,{"successful"},0)),"-",MAX(Sheet6!L$1:L3422)+1)</f>
        <v>1826</v>
      </c>
      <c r="M3423" t="str">
        <f>IF(ISNA(MATCH(Sheet1!F3423,{"failed","canceled"},0)),"-",MAX(Sheet6!M$1:M3422)+1)</f>
        <v>-</v>
      </c>
    </row>
    <row r="3424" spans="1:13" ht="16" x14ac:dyDescent="0.2">
      <c r="A3424" s="18" t="str">
        <f>IFERROR(INDEX(Sheet1!F:F,MATCH(ROWS($1:3423),$L:$L,0)),"")</f>
        <v/>
      </c>
      <c r="B3424" s="15" t="str">
        <f>IFERROR(INDEX(Sheet1!L:L,MATCH(ROWS($1:3423),$L:$L,0)),"")</f>
        <v/>
      </c>
      <c r="D3424" s="18" t="str">
        <f>IFERROR(INDEX(Sheet1!F:F,MATCH(ROWS($1:3423),$M:$M,0)),"")</f>
        <v/>
      </c>
      <c r="E3424" t="str">
        <f>IFERROR(INDEX(Sheet1!L:L,MATCH(ROWS($1:3423),$M:$M,0)),"")</f>
        <v/>
      </c>
      <c r="L3424">
        <f>IF(ISNA(MATCH(Sheet1!F3424,{"successful"},0)),"-",MAX(Sheet6!L$1:L3423)+1)</f>
        <v>1827</v>
      </c>
      <c r="M3424" t="str">
        <f>IF(ISNA(MATCH(Sheet1!F3424,{"failed","canceled"},0)),"-",MAX(Sheet6!M$1:M3423)+1)</f>
        <v>-</v>
      </c>
    </row>
    <row r="3425" spans="1:13" ht="16" x14ac:dyDescent="0.2">
      <c r="A3425" s="18" t="str">
        <f>IFERROR(INDEX(Sheet1!F:F,MATCH(ROWS($1:3424),$L:$L,0)),"")</f>
        <v/>
      </c>
      <c r="B3425" s="15" t="str">
        <f>IFERROR(INDEX(Sheet1!L:L,MATCH(ROWS($1:3424),$L:$L,0)),"")</f>
        <v/>
      </c>
      <c r="D3425" s="18" t="str">
        <f>IFERROR(INDEX(Sheet1!F:F,MATCH(ROWS($1:3424),$M:$M,0)),"")</f>
        <v/>
      </c>
      <c r="E3425" t="str">
        <f>IFERROR(INDEX(Sheet1!L:L,MATCH(ROWS($1:3424),$M:$M,0)),"")</f>
        <v/>
      </c>
      <c r="L3425">
        <f>IF(ISNA(MATCH(Sheet1!F3425,{"successful"},0)),"-",MAX(Sheet6!L$1:L3424)+1)</f>
        <v>1828</v>
      </c>
      <c r="M3425" t="str">
        <f>IF(ISNA(MATCH(Sheet1!F3425,{"failed","canceled"},0)),"-",MAX(Sheet6!M$1:M3424)+1)</f>
        <v>-</v>
      </c>
    </row>
    <row r="3426" spans="1:13" ht="16" x14ac:dyDescent="0.2">
      <c r="A3426" s="18" t="str">
        <f>IFERROR(INDEX(Sheet1!F:F,MATCH(ROWS($1:3425),$L:$L,0)),"")</f>
        <v/>
      </c>
      <c r="B3426" s="15" t="str">
        <f>IFERROR(INDEX(Sheet1!L:L,MATCH(ROWS($1:3425),$L:$L,0)),"")</f>
        <v/>
      </c>
      <c r="D3426" s="18" t="str">
        <f>IFERROR(INDEX(Sheet1!F:F,MATCH(ROWS($1:3425),$M:$M,0)),"")</f>
        <v/>
      </c>
      <c r="E3426" t="str">
        <f>IFERROR(INDEX(Sheet1!L:L,MATCH(ROWS($1:3425),$M:$M,0)),"")</f>
        <v/>
      </c>
      <c r="L3426">
        <f>IF(ISNA(MATCH(Sheet1!F3426,{"successful"},0)),"-",MAX(Sheet6!L$1:L3425)+1)</f>
        <v>1829</v>
      </c>
      <c r="M3426" t="str">
        <f>IF(ISNA(MATCH(Sheet1!F3426,{"failed","canceled"},0)),"-",MAX(Sheet6!M$1:M3425)+1)</f>
        <v>-</v>
      </c>
    </row>
    <row r="3427" spans="1:13" ht="16" x14ac:dyDescent="0.2">
      <c r="A3427" s="18" t="str">
        <f>IFERROR(INDEX(Sheet1!F:F,MATCH(ROWS($1:3426),$L:$L,0)),"")</f>
        <v/>
      </c>
      <c r="B3427" s="15" t="str">
        <f>IFERROR(INDEX(Sheet1!L:L,MATCH(ROWS($1:3426),$L:$L,0)),"")</f>
        <v/>
      </c>
      <c r="D3427" s="18" t="str">
        <f>IFERROR(INDEX(Sheet1!F:F,MATCH(ROWS($1:3426),$M:$M,0)),"")</f>
        <v/>
      </c>
      <c r="E3427" t="str">
        <f>IFERROR(INDEX(Sheet1!L:L,MATCH(ROWS($1:3426),$M:$M,0)),"")</f>
        <v/>
      </c>
      <c r="L3427">
        <f>IF(ISNA(MATCH(Sheet1!F3427,{"successful"},0)),"-",MAX(Sheet6!L$1:L3426)+1)</f>
        <v>1830</v>
      </c>
      <c r="M3427" t="str">
        <f>IF(ISNA(MATCH(Sheet1!F3427,{"failed","canceled"},0)),"-",MAX(Sheet6!M$1:M3426)+1)</f>
        <v>-</v>
      </c>
    </row>
    <row r="3428" spans="1:13" ht="16" x14ac:dyDescent="0.2">
      <c r="A3428" s="18" t="str">
        <f>IFERROR(INDEX(Sheet1!F:F,MATCH(ROWS($1:3427),$L:$L,0)),"")</f>
        <v/>
      </c>
      <c r="B3428" s="15" t="str">
        <f>IFERROR(INDEX(Sheet1!L:L,MATCH(ROWS($1:3427),$L:$L,0)),"")</f>
        <v/>
      </c>
      <c r="D3428" s="18" t="str">
        <f>IFERROR(INDEX(Sheet1!F:F,MATCH(ROWS($1:3427),$M:$M,0)),"")</f>
        <v/>
      </c>
      <c r="E3428" t="str">
        <f>IFERROR(INDEX(Sheet1!L:L,MATCH(ROWS($1:3427),$M:$M,0)),"")</f>
        <v/>
      </c>
      <c r="L3428">
        <f>IF(ISNA(MATCH(Sheet1!F3428,{"successful"},0)),"-",MAX(Sheet6!L$1:L3427)+1)</f>
        <v>1831</v>
      </c>
      <c r="M3428" t="str">
        <f>IF(ISNA(MATCH(Sheet1!F3428,{"failed","canceled"},0)),"-",MAX(Sheet6!M$1:M3427)+1)</f>
        <v>-</v>
      </c>
    </row>
    <row r="3429" spans="1:13" ht="16" x14ac:dyDescent="0.2">
      <c r="A3429" s="18" t="str">
        <f>IFERROR(INDEX(Sheet1!F:F,MATCH(ROWS($1:3428),$L:$L,0)),"")</f>
        <v/>
      </c>
      <c r="B3429" s="15" t="str">
        <f>IFERROR(INDEX(Sheet1!L:L,MATCH(ROWS($1:3428),$L:$L,0)),"")</f>
        <v/>
      </c>
      <c r="D3429" s="18" t="str">
        <f>IFERROR(INDEX(Sheet1!F:F,MATCH(ROWS($1:3428),$M:$M,0)),"")</f>
        <v/>
      </c>
      <c r="E3429" t="str">
        <f>IFERROR(INDEX(Sheet1!L:L,MATCH(ROWS($1:3428),$M:$M,0)),"")</f>
        <v/>
      </c>
      <c r="L3429">
        <f>IF(ISNA(MATCH(Sheet1!F3429,{"successful"},0)),"-",MAX(Sheet6!L$1:L3428)+1)</f>
        <v>1832</v>
      </c>
      <c r="M3429" t="str">
        <f>IF(ISNA(MATCH(Sheet1!F3429,{"failed","canceled"},0)),"-",MAX(Sheet6!M$1:M3428)+1)</f>
        <v>-</v>
      </c>
    </row>
    <row r="3430" spans="1:13" ht="16" x14ac:dyDescent="0.2">
      <c r="A3430" s="18" t="str">
        <f>IFERROR(INDEX(Sheet1!F:F,MATCH(ROWS($1:3429),$L:$L,0)),"")</f>
        <v/>
      </c>
      <c r="B3430" s="15" t="str">
        <f>IFERROR(INDEX(Sheet1!L:L,MATCH(ROWS($1:3429),$L:$L,0)),"")</f>
        <v/>
      </c>
      <c r="D3430" s="18" t="str">
        <f>IFERROR(INDEX(Sheet1!F:F,MATCH(ROWS($1:3429),$M:$M,0)),"")</f>
        <v/>
      </c>
      <c r="E3430" t="str">
        <f>IFERROR(INDEX(Sheet1!L:L,MATCH(ROWS($1:3429),$M:$M,0)),"")</f>
        <v/>
      </c>
      <c r="L3430">
        <f>IF(ISNA(MATCH(Sheet1!F3430,{"successful"},0)),"-",MAX(Sheet6!L$1:L3429)+1)</f>
        <v>1833</v>
      </c>
      <c r="M3430" t="str">
        <f>IF(ISNA(MATCH(Sheet1!F3430,{"failed","canceled"},0)),"-",MAX(Sheet6!M$1:M3429)+1)</f>
        <v>-</v>
      </c>
    </row>
    <row r="3431" spans="1:13" ht="16" x14ac:dyDescent="0.2">
      <c r="A3431" s="18" t="str">
        <f>IFERROR(INDEX(Sheet1!F:F,MATCH(ROWS($1:3430),$L:$L,0)),"")</f>
        <v/>
      </c>
      <c r="B3431" s="15" t="str">
        <f>IFERROR(INDEX(Sheet1!L:L,MATCH(ROWS($1:3430),$L:$L,0)),"")</f>
        <v/>
      </c>
      <c r="D3431" s="18" t="str">
        <f>IFERROR(INDEX(Sheet1!F:F,MATCH(ROWS($1:3430),$M:$M,0)),"")</f>
        <v/>
      </c>
      <c r="E3431" t="str">
        <f>IFERROR(INDEX(Sheet1!L:L,MATCH(ROWS($1:3430),$M:$M,0)),"")</f>
        <v/>
      </c>
      <c r="L3431">
        <f>IF(ISNA(MATCH(Sheet1!F3431,{"successful"},0)),"-",MAX(Sheet6!L$1:L3430)+1)</f>
        <v>1834</v>
      </c>
      <c r="M3431" t="str">
        <f>IF(ISNA(MATCH(Sheet1!F3431,{"failed","canceled"},0)),"-",MAX(Sheet6!M$1:M3430)+1)</f>
        <v>-</v>
      </c>
    </row>
    <row r="3432" spans="1:13" ht="16" x14ac:dyDescent="0.2">
      <c r="A3432" s="18" t="str">
        <f>IFERROR(INDEX(Sheet1!F:F,MATCH(ROWS($1:3431),$L:$L,0)),"")</f>
        <v/>
      </c>
      <c r="B3432" s="15" t="str">
        <f>IFERROR(INDEX(Sheet1!L:L,MATCH(ROWS($1:3431),$L:$L,0)),"")</f>
        <v/>
      </c>
      <c r="D3432" s="18" t="str">
        <f>IFERROR(INDEX(Sheet1!F:F,MATCH(ROWS($1:3431),$M:$M,0)),"")</f>
        <v/>
      </c>
      <c r="E3432" t="str">
        <f>IFERROR(INDEX(Sheet1!L:L,MATCH(ROWS($1:3431),$M:$M,0)),"")</f>
        <v/>
      </c>
      <c r="L3432">
        <f>IF(ISNA(MATCH(Sheet1!F3432,{"successful"},0)),"-",MAX(Sheet6!L$1:L3431)+1)</f>
        <v>1835</v>
      </c>
      <c r="M3432" t="str">
        <f>IF(ISNA(MATCH(Sheet1!F3432,{"failed","canceled"},0)),"-",MAX(Sheet6!M$1:M3431)+1)</f>
        <v>-</v>
      </c>
    </row>
    <row r="3433" spans="1:13" ht="16" x14ac:dyDescent="0.2">
      <c r="A3433" s="18" t="str">
        <f>IFERROR(INDEX(Sheet1!F:F,MATCH(ROWS($1:3432),$L:$L,0)),"")</f>
        <v/>
      </c>
      <c r="B3433" s="15" t="str">
        <f>IFERROR(INDEX(Sheet1!L:L,MATCH(ROWS($1:3432),$L:$L,0)),"")</f>
        <v/>
      </c>
      <c r="D3433" s="18" t="str">
        <f>IFERROR(INDEX(Sheet1!F:F,MATCH(ROWS($1:3432),$M:$M,0)),"")</f>
        <v/>
      </c>
      <c r="E3433" t="str">
        <f>IFERROR(INDEX(Sheet1!L:L,MATCH(ROWS($1:3432),$M:$M,0)),"")</f>
        <v/>
      </c>
      <c r="L3433">
        <f>IF(ISNA(MATCH(Sheet1!F3433,{"successful"},0)),"-",MAX(Sheet6!L$1:L3432)+1)</f>
        <v>1836</v>
      </c>
      <c r="M3433" t="str">
        <f>IF(ISNA(MATCH(Sheet1!F3433,{"failed","canceled"},0)),"-",MAX(Sheet6!M$1:M3432)+1)</f>
        <v>-</v>
      </c>
    </row>
    <row r="3434" spans="1:13" ht="16" x14ac:dyDescent="0.2">
      <c r="A3434" s="18" t="str">
        <f>IFERROR(INDEX(Sheet1!F:F,MATCH(ROWS($1:3433),$L:$L,0)),"")</f>
        <v/>
      </c>
      <c r="B3434" s="15" t="str">
        <f>IFERROR(INDEX(Sheet1!L:L,MATCH(ROWS($1:3433),$L:$L,0)),"")</f>
        <v/>
      </c>
      <c r="D3434" s="18" t="str">
        <f>IFERROR(INDEX(Sheet1!F:F,MATCH(ROWS($1:3433),$M:$M,0)),"")</f>
        <v/>
      </c>
      <c r="E3434" t="str">
        <f>IFERROR(INDEX(Sheet1!L:L,MATCH(ROWS($1:3433),$M:$M,0)),"")</f>
        <v/>
      </c>
      <c r="L3434">
        <f>IF(ISNA(MATCH(Sheet1!F3434,{"successful"},0)),"-",MAX(Sheet6!L$1:L3433)+1)</f>
        <v>1837</v>
      </c>
      <c r="M3434" t="str">
        <f>IF(ISNA(MATCH(Sheet1!F3434,{"failed","canceled"},0)),"-",MAX(Sheet6!M$1:M3433)+1)</f>
        <v>-</v>
      </c>
    </row>
    <row r="3435" spans="1:13" ht="16" x14ac:dyDescent="0.2">
      <c r="A3435" s="18" t="str">
        <f>IFERROR(INDEX(Sheet1!F:F,MATCH(ROWS($1:3434),$L:$L,0)),"")</f>
        <v/>
      </c>
      <c r="B3435" s="15" t="str">
        <f>IFERROR(INDEX(Sheet1!L:L,MATCH(ROWS($1:3434),$L:$L,0)),"")</f>
        <v/>
      </c>
      <c r="D3435" s="18" t="str">
        <f>IFERROR(INDEX(Sheet1!F:F,MATCH(ROWS($1:3434),$M:$M,0)),"")</f>
        <v/>
      </c>
      <c r="E3435" t="str">
        <f>IFERROR(INDEX(Sheet1!L:L,MATCH(ROWS($1:3434),$M:$M,0)),"")</f>
        <v/>
      </c>
      <c r="L3435">
        <f>IF(ISNA(MATCH(Sheet1!F3435,{"successful"},0)),"-",MAX(Sheet6!L$1:L3434)+1)</f>
        <v>1838</v>
      </c>
      <c r="M3435" t="str">
        <f>IF(ISNA(MATCH(Sheet1!F3435,{"failed","canceled"},0)),"-",MAX(Sheet6!M$1:M3434)+1)</f>
        <v>-</v>
      </c>
    </row>
    <row r="3436" spans="1:13" ht="16" x14ac:dyDescent="0.2">
      <c r="A3436" s="18" t="str">
        <f>IFERROR(INDEX(Sheet1!F:F,MATCH(ROWS($1:3435),$L:$L,0)),"")</f>
        <v/>
      </c>
      <c r="B3436" s="15" t="str">
        <f>IFERROR(INDEX(Sheet1!L:L,MATCH(ROWS($1:3435),$L:$L,0)),"")</f>
        <v/>
      </c>
      <c r="D3436" s="18" t="str">
        <f>IFERROR(INDEX(Sheet1!F:F,MATCH(ROWS($1:3435),$M:$M,0)),"")</f>
        <v/>
      </c>
      <c r="E3436" t="str">
        <f>IFERROR(INDEX(Sheet1!L:L,MATCH(ROWS($1:3435),$M:$M,0)),"")</f>
        <v/>
      </c>
      <c r="L3436">
        <f>IF(ISNA(MATCH(Sheet1!F3436,{"successful"},0)),"-",MAX(Sheet6!L$1:L3435)+1)</f>
        <v>1839</v>
      </c>
      <c r="M3436" t="str">
        <f>IF(ISNA(MATCH(Sheet1!F3436,{"failed","canceled"},0)),"-",MAX(Sheet6!M$1:M3435)+1)</f>
        <v>-</v>
      </c>
    </row>
    <row r="3437" spans="1:13" ht="16" x14ac:dyDescent="0.2">
      <c r="A3437" s="18" t="str">
        <f>IFERROR(INDEX(Sheet1!F:F,MATCH(ROWS($1:3436),$L:$L,0)),"")</f>
        <v/>
      </c>
      <c r="B3437" s="15" t="str">
        <f>IFERROR(INDEX(Sheet1!L:L,MATCH(ROWS($1:3436),$L:$L,0)),"")</f>
        <v/>
      </c>
      <c r="D3437" s="18" t="str">
        <f>IFERROR(INDEX(Sheet1!F:F,MATCH(ROWS($1:3436),$M:$M,0)),"")</f>
        <v/>
      </c>
      <c r="E3437" t="str">
        <f>IFERROR(INDEX(Sheet1!L:L,MATCH(ROWS($1:3436),$M:$M,0)),"")</f>
        <v/>
      </c>
      <c r="L3437">
        <f>IF(ISNA(MATCH(Sheet1!F3437,{"successful"},0)),"-",MAX(Sheet6!L$1:L3436)+1)</f>
        <v>1840</v>
      </c>
      <c r="M3437" t="str">
        <f>IF(ISNA(MATCH(Sheet1!F3437,{"failed","canceled"},0)),"-",MAX(Sheet6!M$1:M3436)+1)</f>
        <v>-</v>
      </c>
    </row>
    <row r="3438" spans="1:13" ht="16" x14ac:dyDescent="0.2">
      <c r="A3438" s="18" t="str">
        <f>IFERROR(INDEX(Sheet1!F:F,MATCH(ROWS($1:3437),$L:$L,0)),"")</f>
        <v/>
      </c>
      <c r="B3438" s="15" t="str">
        <f>IFERROR(INDEX(Sheet1!L:L,MATCH(ROWS($1:3437),$L:$L,0)),"")</f>
        <v/>
      </c>
      <c r="D3438" s="18" t="str">
        <f>IFERROR(INDEX(Sheet1!F:F,MATCH(ROWS($1:3437),$M:$M,0)),"")</f>
        <v/>
      </c>
      <c r="E3438" t="str">
        <f>IFERROR(INDEX(Sheet1!L:L,MATCH(ROWS($1:3437),$M:$M,0)),"")</f>
        <v/>
      </c>
      <c r="L3438">
        <f>IF(ISNA(MATCH(Sheet1!F3438,{"successful"},0)),"-",MAX(Sheet6!L$1:L3437)+1)</f>
        <v>1841</v>
      </c>
      <c r="M3438" t="str">
        <f>IF(ISNA(MATCH(Sheet1!F3438,{"failed","canceled"},0)),"-",MAX(Sheet6!M$1:M3437)+1)</f>
        <v>-</v>
      </c>
    </row>
    <row r="3439" spans="1:13" ht="16" x14ac:dyDescent="0.2">
      <c r="A3439" s="18" t="str">
        <f>IFERROR(INDEX(Sheet1!F:F,MATCH(ROWS($1:3438),$L:$L,0)),"")</f>
        <v/>
      </c>
      <c r="B3439" s="15" t="str">
        <f>IFERROR(INDEX(Sheet1!L:L,MATCH(ROWS($1:3438),$L:$L,0)),"")</f>
        <v/>
      </c>
      <c r="D3439" s="18" t="str">
        <f>IFERROR(INDEX(Sheet1!F:F,MATCH(ROWS($1:3438),$M:$M,0)),"")</f>
        <v/>
      </c>
      <c r="E3439" t="str">
        <f>IFERROR(INDEX(Sheet1!L:L,MATCH(ROWS($1:3438),$M:$M,0)),"")</f>
        <v/>
      </c>
      <c r="L3439">
        <f>IF(ISNA(MATCH(Sheet1!F3439,{"successful"},0)),"-",MAX(Sheet6!L$1:L3438)+1)</f>
        <v>1842</v>
      </c>
      <c r="M3439" t="str">
        <f>IF(ISNA(MATCH(Sheet1!F3439,{"failed","canceled"},0)),"-",MAX(Sheet6!M$1:M3438)+1)</f>
        <v>-</v>
      </c>
    </row>
    <row r="3440" spans="1:13" ht="16" x14ac:dyDescent="0.2">
      <c r="A3440" s="18" t="str">
        <f>IFERROR(INDEX(Sheet1!F:F,MATCH(ROWS($1:3439),$L:$L,0)),"")</f>
        <v/>
      </c>
      <c r="B3440" s="15" t="str">
        <f>IFERROR(INDEX(Sheet1!L:L,MATCH(ROWS($1:3439),$L:$L,0)),"")</f>
        <v/>
      </c>
      <c r="D3440" s="18" t="str">
        <f>IFERROR(INDEX(Sheet1!F:F,MATCH(ROWS($1:3439),$M:$M,0)),"")</f>
        <v/>
      </c>
      <c r="E3440" t="str">
        <f>IFERROR(INDEX(Sheet1!L:L,MATCH(ROWS($1:3439),$M:$M,0)),"")</f>
        <v/>
      </c>
      <c r="L3440">
        <f>IF(ISNA(MATCH(Sheet1!F3440,{"successful"},0)),"-",MAX(Sheet6!L$1:L3439)+1)</f>
        <v>1843</v>
      </c>
      <c r="M3440" t="str">
        <f>IF(ISNA(MATCH(Sheet1!F3440,{"failed","canceled"},0)),"-",MAX(Sheet6!M$1:M3439)+1)</f>
        <v>-</v>
      </c>
    </row>
    <row r="3441" spans="1:13" ht="16" x14ac:dyDescent="0.2">
      <c r="A3441" s="18" t="str">
        <f>IFERROR(INDEX(Sheet1!F:F,MATCH(ROWS($1:3440),$L:$L,0)),"")</f>
        <v/>
      </c>
      <c r="B3441" s="15" t="str">
        <f>IFERROR(INDEX(Sheet1!L:L,MATCH(ROWS($1:3440),$L:$L,0)),"")</f>
        <v/>
      </c>
      <c r="D3441" s="18" t="str">
        <f>IFERROR(INDEX(Sheet1!F:F,MATCH(ROWS($1:3440),$M:$M,0)),"")</f>
        <v/>
      </c>
      <c r="E3441" t="str">
        <f>IFERROR(INDEX(Sheet1!L:L,MATCH(ROWS($1:3440),$M:$M,0)),"")</f>
        <v/>
      </c>
      <c r="L3441">
        <f>IF(ISNA(MATCH(Sheet1!F3441,{"successful"},0)),"-",MAX(Sheet6!L$1:L3440)+1)</f>
        <v>1844</v>
      </c>
      <c r="M3441" t="str">
        <f>IF(ISNA(MATCH(Sheet1!F3441,{"failed","canceled"},0)),"-",MAX(Sheet6!M$1:M3440)+1)</f>
        <v>-</v>
      </c>
    </row>
    <row r="3442" spans="1:13" ht="16" x14ac:dyDescent="0.2">
      <c r="A3442" s="18" t="str">
        <f>IFERROR(INDEX(Sheet1!F:F,MATCH(ROWS($1:3441),$L:$L,0)),"")</f>
        <v/>
      </c>
      <c r="B3442" s="15" t="str">
        <f>IFERROR(INDEX(Sheet1!L:L,MATCH(ROWS($1:3441),$L:$L,0)),"")</f>
        <v/>
      </c>
      <c r="D3442" s="18" t="str">
        <f>IFERROR(INDEX(Sheet1!F:F,MATCH(ROWS($1:3441),$M:$M,0)),"")</f>
        <v/>
      </c>
      <c r="E3442" t="str">
        <f>IFERROR(INDEX(Sheet1!L:L,MATCH(ROWS($1:3441),$M:$M,0)),"")</f>
        <v/>
      </c>
      <c r="L3442">
        <f>IF(ISNA(MATCH(Sheet1!F3442,{"successful"},0)),"-",MAX(Sheet6!L$1:L3441)+1)</f>
        <v>1845</v>
      </c>
      <c r="M3442" t="str">
        <f>IF(ISNA(MATCH(Sheet1!F3442,{"failed","canceled"},0)),"-",MAX(Sheet6!M$1:M3441)+1)</f>
        <v>-</v>
      </c>
    </row>
    <row r="3443" spans="1:13" ht="16" x14ac:dyDescent="0.2">
      <c r="A3443" s="18" t="str">
        <f>IFERROR(INDEX(Sheet1!F:F,MATCH(ROWS($1:3442),$L:$L,0)),"")</f>
        <v/>
      </c>
      <c r="B3443" s="15" t="str">
        <f>IFERROR(INDEX(Sheet1!L:L,MATCH(ROWS($1:3442),$L:$L,0)),"")</f>
        <v/>
      </c>
      <c r="D3443" s="18" t="str">
        <f>IFERROR(INDEX(Sheet1!F:F,MATCH(ROWS($1:3442),$M:$M,0)),"")</f>
        <v/>
      </c>
      <c r="E3443" t="str">
        <f>IFERROR(INDEX(Sheet1!L:L,MATCH(ROWS($1:3442),$M:$M,0)),"")</f>
        <v/>
      </c>
      <c r="L3443">
        <f>IF(ISNA(MATCH(Sheet1!F3443,{"successful"},0)),"-",MAX(Sheet6!L$1:L3442)+1)</f>
        <v>1846</v>
      </c>
      <c r="M3443" t="str">
        <f>IF(ISNA(MATCH(Sheet1!F3443,{"failed","canceled"},0)),"-",MAX(Sheet6!M$1:M3442)+1)</f>
        <v>-</v>
      </c>
    </row>
    <row r="3444" spans="1:13" ht="16" x14ac:dyDescent="0.2">
      <c r="A3444" s="18" t="str">
        <f>IFERROR(INDEX(Sheet1!F:F,MATCH(ROWS($1:3443),$L:$L,0)),"")</f>
        <v/>
      </c>
      <c r="B3444" s="15" t="str">
        <f>IFERROR(INDEX(Sheet1!L:L,MATCH(ROWS($1:3443),$L:$L,0)),"")</f>
        <v/>
      </c>
      <c r="D3444" s="18" t="str">
        <f>IFERROR(INDEX(Sheet1!F:F,MATCH(ROWS($1:3443),$M:$M,0)),"")</f>
        <v/>
      </c>
      <c r="E3444" t="str">
        <f>IFERROR(INDEX(Sheet1!L:L,MATCH(ROWS($1:3443),$M:$M,0)),"")</f>
        <v/>
      </c>
      <c r="L3444">
        <f>IF(ISNA(MATCH(Sheet1!F3444,{"successful"},0)),"-",MAX(Sheet6!L$1:L3443)+1)</f>
        <v>1847</v>
      </c>
      <c r="M3444" t="str">
        <f>IF(ISNA(MATCH(Sheet1!F3444,{"failed","canceled"},0)),"-",MAX(Sheet6!M$1:M3443)+1)</f>
        <v>-</v>
      </c>
    </row>
    <row r="3445" spans="1:13" ht="16" x14ac:dyDescent="0.2">
      <c r="A3445" s="18" t="str">
        <f>IFERROR(INDEX(Sheet1!F:F,MATCH(ROWS($1:3444),$L:$L,0)),"")</f>
        <v/>
      </c>
      <c r="B3445" s="15" t="str">
        <f>IFERROR(INDEX(Sheet1!L:L,MATCH(ROWS($1:3444),$L:$L,0)),"")</f>
        <v/>
      </c>
      <c r="D3445" s="18" t="str">
        <f>IFERROR(INDEX(Sheet1!F:F,MATCH(ROWS($1:3444),$M:$M,0)),"")</f>
        <v/>
      </c>
      <c r="E3445" t="str">
        <f>IFERROR(INDEX(Sheet1!L:L,MATCH(ROWS($1:3444),$M:$M,0)),"")</f>
        <v/>
      </c>
      <c r="L3445">
        <f>IF(ISNA(MATCH(Sheet1!F3445,{"successful"},0)),"-",MAX(Sheet6!L$1:L3444)+1)</f>
        <v>1848</v>
      </c>
      <c r="M3445" t="str">
        <f>IF(ISNA(MATCH(Sheet1!F3445,{"failed","canceled"},0)),"-",MAX(Sheet6!M$1:M3444)+1)</f>
        <v>-</v>
      </c>
    </row>
    <row r="3446" spans="1:13" ht="16" x14ac:dyDescent="0.2">
      <c r="A3446" s="18" t="str">
        <f>IFERROR(INDEX(Sheet1!F:F,MATCH(ROWS($1:3445),$L:$L,0)),"")</f>
        <v/>
      </c>
      <c r="B3446" s="15" t="str">
        <f>IFERROR(INDEX(Sheet1!L:L,MATCH(ROWS($1:3445),$L:$L,0)),"")</f>
        <v/>
      </c>
      <c r="D3446" s="18" t="str">
        <f>IFERROR(INDEX(Sheet1!F:F,MATCH(ROWS($1:3445),$M:$M,0)),"")</f>
        <v/>
      </c>
      <c r="E3446" t="str">
        <f>IFERROR(INDEX(Sheet1!L:L,MATCH(ROWS($1:3445),$M:$M,0)),"")</f>
        <v/>
      </c>
      <c r="L3446">
        <f>IF(ISNA(MATCH(Sheet1!F3446,{"successful"},0)),"-",MAX(Sheet6!L$1:L3445)+1)</f>
        <v>1849</v>
      </c>
      <c r="M3446" t="str">
        <f>IF(ISNA(MATCH(Sheet1!F3446,{"failed","canceled"},0)),"-",MAX(Sheet6!M$1:M3445)+1)</f>
        <v>-</v>
      </c>
    </row>
    <row r="3447" spans="1:13" ht="16" x14ac:dyDescent="0.2">
      <c r="A3447" s="18" t="str">
        <f>IFERROR(INDEX(Sheet1!F:F,MATCH(ROWS($1:3446),$L:$L,0)),"")</f>
        <v/>
      </c>
      <c r="B3447" s="15" t="str">
        <f>IFERROR(INDEX(Sheet1!L:L,MATCH(ROWS($1:3446),$L:$L,0)),"")</f>
        <v/>
      </c>
      <c r="D3447" s="18" t="str">
        <f>IFERROR(INDEX(Sheet1!F:F,MATCH(ROWS($1:3446),$M:$M,0)),"")</f>
        <v/>
      </c>
      <c r="E3447" t="str">
        <f>IFERROR(INDEX(Sheet1!L:L,MATCH(ROWS($1:3446),$M:$M,0)),"")</f>
        <v/>
      </c>
      <c r="L3447">
        <f>IF(ISNA(MATCH(Sheet1!F3447,{"successful"},0)),"-",MAX(Sheet6!L$1:L3446)+1)</f>
        <v>1850</v>
      </c>
      <c r="M3447" t="str">
        <f>IF(ISNA(MATCH(Sheet1!F3447,{"failed","canceled"},0)),"-",MAX(Sheet6!M$1:M3446)+1)</f>
        <v>-</v>
      </c>
    </row>
    <row r="3448" spans="1:13" ht="16" x14ac:dyDescent="0.2">
      <c r="A3448" s="18" t="str">
        <f>IFERROR(INDEX(Sheet1!F:F,MATCH(ROWS($1:3447),$L:$L,0)),"")</f>
        <v/>
      </c>
      <c r="B3448" s="15" t="str">
        <f>IFERROR(INDEX(Sheet1!L:L,MATCH(ROWS($1:3447),$L:$L,0)),"")</f>
        <v/>
      </c>
      <c r="D3448" s="18" t="str">
        <f>IFERROR(INDEX(Sheet1!F:F,MATCH(ROWS($1:3447),$M:$M,0)),"")</f>
        <v/>
      </c>
      <c r="E3448" t="str">
        <f>IFERROR(INDEX(Sheet1!L:L,MATCH(ROWS($1:3447),$M:$M,0)),"")</f>
        <v/>
      </c>
      <c r="L3448">
        <f>IF(ISNA(MATCH(Sheet1!F3448,{"successful"},0)),"-",MAX(Sheet6!L$1:L3447)+1)</f>
        <v>1851</v>
      </c>
      <c r="M3448" t="str">
        <f>IF(ISNA(MATCH(Sheet1!F3448,{"failed","canceled"},0)),"-",MAX(Sheet6!M$1:M3447)+1)</f>
        <v>-</v>
      </c>
    </row>
    <row r="3449" spans="1:13" ht="16" x14ac:dyDescent="0.2">
      <c r="A3449" s="18" t="str">
        <f>IFERROR(INDEX(Sheet1!F:F,MATCH(ROWS($1:3448),$L:$L,0)),"")</f>
        <v/>
      </c>
      <c r="B3449" s="15" t="str">
        <f>IFERROR(INDEX(Sheet1!L:L,MATCH(ROWS($1:3448),$L:$L,0)),"")</f>
        <v/>
      </c>
      <c r="D3449" s="18" t="str">
        <f>IFERROR(INDEX(Sheet1!F:F,MATCH(ROWS($1:3448),$M:$M,0)),"")</f>
        <v/>
      </c>
      <c r="E3449" t="str">
        <f>IFERROR(INDEX(Sheet1!L:L,MATCH(ROWS($1:3448),$M:$M,0)),"")</f>
        <v/>
      </c>
      <c r="L3449">
        <f>IF(ISNA(MATCH(Sheet1!F3449,{"successful"},0)),"-",MAX(Sheet6!L$1:L3448)+1)</f>
        <v>1852</v>
      </c>
      <c r="M3449" t="str">
        <f>IF(ISNA(MATCH(Sheet1!F3449,{"failed","canceled"},0)),"-",MAX(Sheet6!M$1:M3448)+1)</f>
        <v>-</v>
      </c>
    </row>
    <row r="3450" spans="1:13" ht="16" x14ac:dyDescent="0.2">
      <c r="A3450" s="18" t="str">
        <f>IFERROR(INDEX(Sheet1!F:F,MATCH(ROWS($1:3449),$L:$L,0)),"")</f>
        <v/>
      </c>
      <c r="B3450" s="15" t="str">
        <f>IFERROR(INDEX(Sheet1!L:L,MATCH(ROWS($1:3449),$L:$L,0)),"")</f>
        <v/>
      </c>
      <c r="D3450" s="18" t="str">
        <f>IFERROR(INDEX(Sheet1!F:F,MATCH(ROWS($1:3449),$M:$M,0)),"")</f>
        <v/>
      </c>
      <c r="E3450" t="str">
        <f>IFERROR(INDEX(Sheet1!L:L,MATCH(ROWS($1:3449),$M:$M,0)),"")</f>
        <v/>
      </c>
      <c r="L3450">
        <f>IF(ISNA(MATCH(Sheet1!F3450,{"successful"},0)),"-",MAX(Sheet6!L$1:L3449)+1)</f>
        <v>1853</v>
      </c>
      <c r="M3450" t="str">
        <f>IF(ISNA(MATCH(Sheet1!F3450,{"failed","canceled"},0)),"-",MAX(Sheet6!M$1:M3449)+1)</f>
        <v>-</v>
      </c>
    </row>
    <row r="3451" spans="1:13" ht="16" x14ac:dyDescent="0.2">
      <c r="A3451" s="18" t="str">
        <f>IFERROR(INDEX(Sheet1!F:F,MATCH(ROWS($1:3450),$L:$L,0)),"")</f>
        <v/>
      </c>
      <c r="B3451" s="15" t="str">
        <f>IFERROR(INDEX(Sheet1!L:L,MATCH(ROWS($1:3450),$L:$L,0)),"")</f>
        <v/>
      </c>
      <c r="D3451" s="18" t="str">
        <f>IFERROR(INDEX(Sheet1!F:F,MATCH(ROWS($1:3450),$M:$M,0)),"")</f>
        <v/>
      </c>
      <c r="E3451" t="str">
        <f>IFERROR(INDEX(Sheet1!L:L,MATCH(ROWS($1:3450),$M:$M,0)),"")</f>
        <v/>
      </c>
      <c r="L3451">
        <f>IF(ISNA(MATCH(Sheet1!F3451,{"successful"},0)),"-",MAX(Sheet6!L$1:L3450)+1)</f>
        <v>1854</v>
      </c>
      <c r="M3451" t="str">
        <f>IF(ISNA(MATCH(Sheet1!F3451,{"failed","canceled"},0)),"-",MAX(Sheet6!M$1:M3450)+1)</f>
        <v>-</v>
      </c>
    </row>
    <row r="3452" spans="1:13" ht="16" x14ac:dyDescent="0.2">
      <c r="A3452" s="18" t="str">
        <f>IFERROR(INDEX(Sheet1!F:F,MATCH(ROWS($1:3451),$L:$L,0)),"")</f>
        <v/>
      </c>
      <c r="B3452" s="15" t="str">
        <f>IFERROR(INDEX(Sheet1!L:L,MATCH(ROWS($1:3451),$L:$L,0)),"")</f>
        <v/>
      </c>
      <c r="D3452" s="18" t="str">
        <f>IFERROR(INDEX(Sheet1!F:F,MATCH(ROWS($1:3451),$M:$M,0)),"")</f>
        <v/>
      </c>
      <c r="E3452" t="str">
        <f>IFERROR(INDEX(Sheet1!L:L,MATCH(ROWS($1:3451),$M:$M,0)),"")</f>
        <v/>
      </c>
      <c r="L3452">
        <f>IF(ISNA(MATCH(Sheet1!F3452,{"successful"},0)),"-",MAX(Sheet6!L$1:L3451)+1)</f>
        <v>1855</v>
      </c>
      <c r="M3452" t="str">
        <f>IF(ISNA(MATCH(Sheet1!F3452,{"failed","canceled"},0)),"-",MAX(Sheet6!M$1:M3451)+1)</f>
        <v>-</v>
      </c>
    </row>
    <row r="3453" spans="1:13" ht="16" x14ac:dyDescent="0.2">
      <c r="A3453" s="18" t="str">
        <f>IFERROR(INDEX(Sheet1!F:F,MATCH(ROWS($1:3452),$L:$L,0)),"")</f>
        <v/>
      </c>
      <c r="B3453" s="15" t="str">
        <f>IFERROR(INDEX(Sheet1!L:L,MATCH(ROWS($1:3452),$L:$L,0)),"")</f>
        <v/>
      </c>
      <c r="D3453" s="18" t="str">
        <f>IFERROR(INDEX(Sheet1!F:F,MATCH(ROWS($1:3452),$M:$M,0)),"")</f>
        <v/>
      </c>
      <c r="E3453" t="str">
        <f>IFERROR(INDEX(Sheet1!L:L,MATCH(ROWS($1:3452),$M:$M,0)),"")</f>
        <v/>
      </c>
      <c r="L3453">
        <f>IF(ISNA(MATCH(Sheet1!F3453,{"successful"},0)),"-",MAX(Sheet6!L$1:L3452)+1)</f>
        <v>1856</v>
      </c>
      <c r="M3453" t="str">
        <f>IF(ISNA(MATCH(Sheet1!F3453,{"failed","canceled"},0)),"-",MAX(Sheet6!M$1:M3452)+1)</f>
        <v>-</v>
      </c>
    </row>
    <row r="3454" spans="1:13" ht="16" x14ac:dyDescent="0.2">
      <c r="A3454" s="18" t="str">
        <f>IFERROR(INDEX(Sheet1!F:F,MATCH(ROWS($1:3453),$L:$L,0)),"")</f>
        <v/>
      </c>
      <c r="B3454" s="15" t="str">
        <f>IFERROR(INDEX(Sheet1!L:L,MATCH(ROWS($1:3453),$L:$L,0)),"")</f>
        <v/>
      </c>
      <c r="D3454" s="18" t="str">
        <f>IFERROR(INDEX(Sheet1!F:F,MATCH(ROWS($1:3453),$M:$M,0)),"")</f>
        <v/>
      </c>
      <c r="E3454" t="str">
        <f>IFERROR(INDEX(Sheet1!L:L,MATCH(ROWS($1:3453),$M:$M,0)),"")</f>
        <v/>
      </c>
      <c r="L3454">
        <f>IF(ISNA(MATCH(Sheet1!F3454,{"successful"},0)),"-",MAX(Sheet6!L$1:L3453)+1)</f>
        <v>1857</v>
      </c>
      <c r="M3454" t="str">
        <f>IF(ISNA(MATCH(Sheet1!F3454,{"failed","canceled"},0)),"-",MAX(Sheet6!M$1:M3453)+1)</f>
        <v>-</v>
      </c>
    </row>
    <row r="3455" spans="1:13" ht="16" x14ac:dyDescent="0.2">
      <c r="A3455" s="18" t="str">
        <f>IFERROR(INDEX(Sheet1!F:F,MATCH(ROWS($1:3454),$L:$L,0)),"")</f>
        <v/>
      </c>
      <c r="B3455" s="15" t="str">
        <f>IFERROR(INDEX(Sheet1!L:L,MATCH(ROWS($1:3454),$L:$L,0)),"")</f>
        <v/>
      </c>
      <c r="D3455" s="18" t="str">
        <f>IFERROR(INDEX(Sheet1!F:F,MATCH(ROWS($1:3454),$M:$M,0)),"")</f>
        <v/>
      </c>
      <c r="E3455" t="str">
        <f>IFERROR(INDEX(Sheet1!L:L,MATCH(ROWS($1:3454),$M:$M,0)),"")</f>
        <v/>
      </c>
      <c r="L3455">
        <f>IF(ISNA(MATCH(Sheet1!F3455,{"successful"},0)),"-",MAX(Sheet6!L$1:L3454)+1)</f>
        <v>1858</v>
      </c>
      <c r="M3455" t="str">
        <f>IF(ISNA(MATCH(Sheet1!F3455,{"failed","canceled"},0)),"-",MAX(Sheet6!M$1:M3454)+1)</f>
        <v>-</v>
      </c>
    </row>
    <row r="3456" spans="1:13" ht="16" x14ac:dyDescent="0.2">
      <c r="A3456" s="18" t="str">
        <f>IFERROR(INDEX(Sheet1!F:F,MATCH(ROWS($1:3455),$L:$L,0)),"")</f>
        <v/>
      </c>
      <c r="B3456" s="15" t="str">
        <f>IFERROR(INDEX(Sheet1!L:L,MATCH(ROWS($1:3455),$L:$L,0)),"")</f>
        <v/>
      </c>
      <c r="D3456" s="18" t="str">
        <f>IFERROR(INDEX(Sheet1!F:F,MATCH(ROWS($1:3455),$M:$M,0)),"")</f>
        <v/>
      </c>
      <c r="E3456" t="str">
        <f>IFERROR(INDEX(Sheet1!L:L,MATCH(ROWS($1:3455),$M:$M,0)),"")</f>
        <v/>
      </c>
      <c r="L3456">
        <f>IF(ISNA(MATCH(Sheet1!F3456,{"successful"},0)),"-",MAX(Sheet6!L$1:L3455)+1)</f>
        <v>1859</v>
      </c>
      <c r="M3456" t="str">
        <f>IF(ISNA(MATCH(Sheet1!F3456,{"failed","canceled"},0)),"-",MAX(Sheet6!M$1:M3455)+1)</f>
        <v>-</v>
      </c>
    </row>
    <row r="3457" spans="1:13" ht="16" x14ac:dyDescent="0.2">
      <c r="A3457" s="18" t="str">
        <f>IFERROR(INDEX(Sheet1!F:F,MATCH(ROWS($1:3456),$L:$L,0)),"")</f>
        <v/>
      </c>
      <c r="B3457" s="15" t="str">
        <f>IFERROR(INDEX(Sheet1!L:L,MATCH(ROWS($1:3456),$L:$L,0)),"")</f>
        <v/>
      </c>
      <c r="D3457" s="18" t="str">
        <f>IFERROR(INDEX(Sheet1!F:F,MATCH(ROWS($1:3456),$M:$M,0)),"")</f>
        <v/>
      </c>
      <c r="E3457" t="str">
        <f>IFERROR(INDEX(Sheet1!L:L,MATCH(ROWS($1:3456),$M:$M,0)),"")</f>
        <v/>
      </c>
      <c r="L3457">
        <f>IF(ISNA(MATCH(Sheet1!F3457,{"successful"},0)),"-",MAX(Sheet6!L$1:L3456)+1)</f>
        <v>1860</v>
      </c>
      <c r="M3457" t="str">
        <f>IF(ISNA(MATCH(Sheet1!F3457,{"failed","canceled"},0)),"-",MAX(Sheet6!M$1:M3456)+1)</f>
        <v>-</v>
      </c>
    </row>
    <row r="3458" spans="1:13" ht="16" x14ac:dyDescent="0.2">
      <c r="A3458" s="18" t="str">
        <f>IFERROR(INDEX(Sheet1!F:F,MATCH(ROWS($1:3457),$L:$L,0)),"")</f>
        <v/>
      </c>
      <c r="B3458" s="15" t="str">
        <f>IFERROR(INDEX(Sheet1!L:L,MATCH(ROWS($1:3457),$L:$L,0)),"")</f>
        <v/>
      </c>
      <c r="D3458" s="18" t="str">
        <f>IFERROR(INDEX(Sheet1!F:F,MATCH(ROWS($1:3457),$M:$M,0)),"")</f>
        <v/>
      </c>
      <c r="E3458" t="str">
        <f>IFERROR(INDEX(Sheet1!L:L,MATCH(ROWS($1:3457),$M:$M,0)),"")</f>
        <v/>
      </c>
      <c r="L3458">
        <f>IF(ISNA(MATCH(Sheet1!F3458,{"successful"},0)),"-",MAX(Sheet6!L$1:L3457)+1)</f>
        <v>1861</v>
      </c>
      <c r="M3458" t="str">
        <f>IF(ISNA(MATCH(Sheet1!F3458,{"failed","canceled"},0)),"-",MAX(Sheet6!M$1:M3457)+1)</f>
        <v>-</v>
      </c>
    </row>
    <row r="3459" spans="1:13" ht="16" x14ac:dyDescent="0.2">
      <c r="A3459" s="18" t="str">
        <f>IFERROR(INDEX(Sheet1!F:F,MATCH(ROWS($1:3458),$L:$L,0)),"")</f>
        <v/>
      </c>
      <c r="B3459" s="15" t="str">
        <f>IFERROR(INDEX(Sheet1!L:L,MATCH(ROWS($1:3458),$L:$L,0)),"")</f>
        <v/>
      </c>
      <c r="D3459" s="18" t="str">
        <f>IFERROR(INDEX(Sheet1!F:F,MATCH(ROWS($1:3458),$M:$M,0)),"")</f>
        <v/>
      </c>
      <c r="E3459" t="str">
        <f>IFERROR(INDEX(Sheet1!L:L,MATCH(ROWS($1:3458),$M:$M,0)),"")</f>
        <v/>
      </c>
      <c r="L3459">
        <f>IF(ISNA(MATCH(Sheet1!F3459,{"successful"},0)),"-",MAX(Sheet6!L$1:L3458)+1)</f>
        <v>1862</v>
      </c>
      <c r="M3459" t="str">
        <f>IF(ISNA(MATCH(Sheet1!F3459,{"failed","canceled"},0)),"-",MAX(Sheet6!M$1:M3458)+1)</f>
        <v>-</v>
      </c>
    </row>
    <row r="3460" spans="1:13" ht="16" x14ac:dyDescent="0.2">
      <c r="A3460" s="18" t="str">
        <f>IFERROR(INDEX(Sheet1!F:F,MATCH(ROWS($1:3459),$L:$L,0)),"")</f>
        <v/>
      </c>
      <c r="B3460" s="15" t="str">
        <f>IFERROR(INDEX(Sheet1!L:L,MATCH(ROWS($1:3459),$L:$L,0)),"")</f>
        <v/>
      </c>
      <c r="D3460" s="18" t="str">
        <f>IFERROR(INDEX(Sheet1!F:F,MATCH(ROWS($1:3459),$M:$M,0)),"")</f>
        <v/>
      </c>
      <c r="E3460" t="str">
        <f>IFERROR(INDEX(Sheet1!L:L,MATCH(ROWS($1:3459),$M:$M,0)),"")</f>
        <v/>
      </c>
      <c r="L3460">
        <f>IF(ISNA(MATCH(Sheet1!F3460,{"successful"},0)),"-",MAX(Sheet6!L$1:L3459)+1)</f>
        <v>1863</v>
      </c>
      <c r="M3460" t="str">
        <f>IF(ISNA(MATCH(Sheet1!F3460,{"failed","canceled"},0)),"-",MAX(Sheet6!M$1:M3459)+1)</f>
        <v>-</v>
      </c>
    </row>
    <row r="3461" spans="1:13" ht="16" x14ac:dyDescent="0.2">
      <c r="A3461" s="18" t="str">
        <f>IFERROR(INDEX(Sheet1!F:F,MATCH(ROWS($1:3460),$L:$L,0)),"")</f>
        <v/>
      </c>
      <c r="B3461" s="15" t="str">
        <f>IFERROR(INDEX(Sheet1!L:L,MATCH(ROWS($1:3460),$L:$L,0)),"")</f>
        <v/>
      </c>
      <c r="D3461" s="18" t="str">
        <f>IFERROR(INDEX(Sheet1!F:F,MATCH(ROWS($1:3460),$M:$M,0)),"")</f>
        <v/>
      </c>
      <c r="E3461" t="str">
        <f>IFERROR(INDEX(Sheet1!L:L,MATCH(ROWS($1:3460),$M:$M,0)),"")</f>
        <v/>
      </c>
      <c r="L3461">
        <f>IF(ISNA(MATCH(Sheet1!F3461,{"successful"},0)),"-",MAX(Sheet6!L$1:L3460)+1)</f>
        <v>1864</v>
      </c>
      <c r="M3461" t="str">
        <f>IF(ISNA(MATCH(Sheet1!F3461,{"failed","canceled"},0)),"-",MAX(Sheet6!M$1:M3460)+1)</f>
        <v>-</v>
      </c>
    </row>
    <row r="3462" spans="1:13" ht="16" x14ac:dyDescent="0.2">
      <c r="A3462" s="18" t="str">
        <f>IFERROR(INDEX(Sheet1!F:F,MATCH(ROWS($1:3461),$L:$L,0)),"")</f>
        <v/>
      </c>
      <c r="B3462" s="15" t="str">
        <f>IFERROR(INDEX(Sheet1!L:L,MATCH(ROWS($1:3461),$L:$L,0)),"")</f>
        <v/>
      </c>
      <c r="D3462" s="18" t="str">
        <f>IFERROR(INDEX(Sheet1!F:F,MATCH(ROWS($1:3461),$M:$M,0)),"")</f>
        <v/>
      </c>
      <c r="E3462" t="str">
        <f>IFERROR(INDEX(Sheet1!L:L,MATCH(ROWS($1:3461),$M:$M,0)),"")</f>
        <v/>
      </c>
      <c r="L3462">
        <f>IF(ISNA(MATCH(Sheet1!F3462,{"successful"},0)),"-",MAX(Sheet6!L$1:L3461)+1)</f>
        <v>1865</v>
      </c>
      <c r="M3462" t="str">
        <f>IF(ISNA(MATCH(Sheet1!F3462,{"failed","canceled"},0)),"-",MAX(Sheet6!M$1:M3461)+1)</f>
        <v>-</v>
      </c>
    </row>
    <row r="3463" spans="1:13" ht="16" x14ac:dyDescent="0.2">
      <c r="A3463" s="18" t="str">
        <f>IFERROR(INDEX(Sheet1!F:F,MATCH(ROWS($1:3462),$L:$L,0)),"")</f>
        <v/>
      </c>
      <c r="B3463" s="15" t="str">
        <f>IFERROR(INDEX(Sheet1!L:L,MATCH(ROWS($1:3462),$L:$L,0)),"")</f>
        <v/>
      </c>
      <c r="D3463" s="18" t="str">
        <f>IFERROR(INDEX(Sheet1!F:F,MATCH(ROWS($1:3462),$M:$M,0)),"")</f>
        <v/>
      </c>
      <c r="E3463" t="str">
        <f>IFERROR(INDEX(Sheet1!L:L,MATCH(ROWS($1:3462),$M:$M,0)),"")</f>
        <v/>
      </c>
      <c r="L3463">
        <f>IF(ISNA(MATCH(Sheet1!F3463,{"successful"},0)),"-",MAX(Sheet6!L$1:L3462)+1)</f>
        <v>1866</v>
      </c>
      <c r="M3463" t="str">
        <f>IF(ISNA(MATCH(Sheet1!F3463,{"failed","canceled"},0)),"-",MAX(Sheet6!M$1:M3462)+1)</f>
        <v>-</v>
      </c>
    </row>
    <row r="3464" spans="1:13" ht="16" x14ac:dyDescent="0.2">
      <c r="A3464" s="18" t="str">
        <f>IFERROR(INDEX(Sheet1!F:F,MATCH(ROWS($1:3463),$L:$L,0)),"")</f>
        <v/>
      </c>
      <c r="B3464" s="15" t="str">
        <f>IFERROR(INDEX(Sheet1!L:L,MATCH(ROWS($1:3463),$L:$L,0)),"")</f>
        <v/>
      </c>
      <c r="D3464" s="18" t="str">
        <f>IFERROR(INDEX(Sheet1!F:F,MATCH(ROWS($1:3463),$M:$M,0)),"")</f>
        <v/>
      </c>
      <c r="E3464" t="str">
        <f>IFERROR(INDEX(Sheet1!L:L,MATCH(ROWS($1:3463),$M:$M,0)),"")</f>
        <v/>
      </c>
      <c r="L3464">
        <f>IF(ISNA(MATCH(Sheet1!F3464,{"successful"},0)),"-",MAX(Sheet6!L$1:L3463)+1)</f>
        <v>1867</v>
      </c>
      <c r="M3464" t="str">
        <f>IF(ISNA(MATCH(Sheet1!F3464,{"failed","canceled"},0)),"-",MAX(Sheet6!M$1:M3463)+1)</f>
        <v>-</v>
      </c>
    </row>
    <row r="3465" spans="1:13" ht="16" x14ac:dyDescent="0.2">
      <c r="A3465" s="18" t="str">
        <f>IFERROR(INDEX(Sheet1!F:F,MATCH(ROWS($1:3464),$L:$L,0)),"")</f>
        <v/>
      </c>
      <c r="B3465" s="15" t="str">
        <f>IFERROR(INDEX(Sheet1!L:L,MATCH(ROWS($1:3464),$L:$L,0)),"")</f>
        <v/>
      </c>
      <c r="D3465" s="18" t="str">
        <f>IFERROR(INDEX(Sheet1!F:F,MATCH(ROWS($1:3464),$M:$M,0)),"")</f>
        <v/>
      </c>
      <c r="E3465" t="str">
        <f>IFERROR(INDEX(Sheet1!L:L,MATCH(ROWS($1:3464),$M:$M,0)),"")</f>
        <v/>
      </c>
      <c r="L3465">
        <f>IF(ISNA(MATCH(Sheet1!F3465,{"successful"},0)),"-",MAX(Sheet6!L$1:L3464)+1)</f>
        <v>1868</v>
      </c>
      <c r="M3465" t="str">
        <f>IF(ISNA(MATCH(Sheet1!F3465,{"failed","canceled"},0)),"-",MAX(Sheet6!M$1:M3464)+1)</f>
        <v>-</v>
      </c>
    </row>
    <row r="3466" spans="1:13" ht="16" x14ac:dyDescent="0.2">
      <c r="A3466" s="18" t="str">
        <f>IFERROR(INDEX(Sheet1!F:F,MATCH(ROWS($1:3465),$L:$L,0)),"")</f>
        <v/>
      </c>
      <c r="B3466" s="15" t="str">
        <f>IFERROR(INDEX(Sheet1!L:L,MATCH(ROWS($1:3465),$L:$L,0)),"")</f>
        <v/>
      </c>
      <c r="D3466" s="18" t="str">
        <f>IFERROR(INDEX(Sheet1!F:F,MATCH(ROWS($1:3465),$M:$M,0)),"")</f>
        <v/>
      </c>
      <c r="E3466" t="str">
        <f>IFERROR(INDEX(Sheet1!L:L,MATCH(ROWS($1:3465),$M:$M,0)),"")</f>
        <v/>
      </c>
      <c r="L3466">
        <f>IF(ISNA(MATCH(Sheet1!F3466,{"successful"},0)),"-",MAX(Sheet6!L$1:L3465)+1)</f>
        <v>1869</v>
      </c>
      <c r="M3466" t="str">
        <f>IF(ISNA(MATCH(Sheet1!F3466,{"failed","canceled"},0)),"-",MAX(Sheet6!M$1:M3465)+1)</f>
        <v>-</v>
      </c>
    </row>
    <row r="3467" spans="1:13" ht="16" x14ac:dyDescent="0.2">
      <c r="A3467" s="18" t="str">
        <f>IFERROR(INDEX(Sheet1!F:F,MATCH(ROWS($1:3466),$L:$L,0)),"")</f>
        <v/>
      </c>
      <c r="B3467" s="15" t="str">
        <f>IFERROR(INDEX(Sheet1!L:L,MATCH(ROWS($1:3466),$L:$L,0)),"")</f>
        <v/>
      </c>
      <c r="D3467" s="18" t="str">
        <f>IFERROR(INDEX(Sheet1!F:F,MATCH(ROWS($1:3466),$M:$M,0)),"")</f>
        <v/>
      </c>
      <c r="E3467" t="str">
        <f>IFERROR(INDEX(Sheet1!L:L,MATCH(ROWS($1:3466),$M:$M,0)),"")</f>
        <v/>
      </c>
      <c r="L3467">
        <f>IF(ISNA(MATCH(Sheet1!F3467,{"successful"},0)),"-",MAX(Sheet6!L$1:L3466)+1)</f>
        <v>1870</v>
      </c>
      <c r="M3467" t="str">
        <f>IF(ISNA(MATCH(Sheet1!F3467,{"failed","canceled"},0)),"-",MAX(Sheet6!M$1:M3466)+1)</f>
        <v>-</v>
      </c>
    </row>
    <row r="3468" spans="1:13" ht="16" x14ac:dyDescent="0.2">
      <c r="A3468" s="18" t="str">
        <f>IFERROR(INDEX(Sheet1!F:F,MATCH(ROWS($1:3467),$L:$L,0)),"")</f>
        <v/>
      </c>
      <c r="B3468" s="15" t="str">
        <f>IFERROR(INDEX(Sheet1!L:L,MATCH(ROWS($1:3467),$L:$L,0)),"")</f>
        <v/>
      </c>
      <c r="D3468" s="18" t="str">
        <f>IFERROR(INDEX(Sheet1!F:F,MATCH(ROWS($1:3467),$M:$M,0)),"")</f>
        <v/>
      </c>
      <c r="E3468" t="str">
        <f>IFERROR(INDEX(Sheet1!L:L,MATCH(ROWS($1:3467),$M:$M,0)),"")</f>
        <v/>
      </c>
      <c r="L3468">
        <f>IF(ISNA(MATCH(Sheet1!F3468,{"successful"},0)),"-",MAX(Sheet6!L$1:L3467)+1)</f>
        <v>1871</v>
      </c>
      <c r="M3468" t="str">
        <f>IF(ISNA(MATCH(Sheet1!F3468,{"failed","canceled"},0)),"-",MAX(Sheet6!M$1:M3467)+1)</f>
        <v>-</v>
      </c>
    </row>
    <row r="3469" spans="1:13" ht="16" x14ac:dyDescent="0.2">
      <c r="A3469" s="18" t="str">
        <f>IFERROR(INDEX(Sheet1!F:F,MATCH(ROWS($1:3468),$L:$L,0)),"")</f>
        <v/>
      </c>
      <c r="B3469" s="15" t="str">
        <f>IFERROR(INDEX(Sheet1!L:L,MATCH(ROWS($1:3468),$L:$L,0)),"")</f>
        <v/>
      </c>
      <c r="D3469" s="18" t="str">
        <f>IFERROR(INDEX(Sheet1!F:F,MATCH(ROWS($1:3468),$M:$M,0)),"")</f>
        <v/>
      </c>
      <c r="E3469" t="str">
        <f>IFERROR(INDEX(Sheet1!L:L,MATCH(ROWS($1:3468),$M:$M,0)),"")</f>
        <v/>
      </c>
      <c r="L3469">
        <f>IF(ISNA(MATCH(Sheet1!F3469,{"successful"},0)),"-",MAX(Sheet6!L$1:L3468)+1)</f>
        <v>1872</v>
      </c>
      <c r="M3469" t="str">
        <f>IF(ISNA(MATCH(Sheet1!F3469,{"failed","canceled"},0)),"-",MAX(Sheet6!M$1:M3468)+1)</f>
        <v>-</v>
      </c>
    </row>
    <row r="3470" spans="1:13" ht="16" x14ac:dyDescent="0.2">
      <c r="A3470" s="18" t="str">
        <f>IFERROR(INDEX(Sheet1!F:F,MATCH(ROWS($1:3469),$L:$L,0)),"")</f>
        <v/>
      </c>
      <c r="B3470" s="15" t="str">
        <f>IFERROR(INDEX(Sheet1!L:L,MATCH(ROWS($1:3469),$L:$L,0)),"")</f>
        <v/>
      </c>
      <c r="D3470" s="18" t="str">
        <f>IFERROR(INDEX(Sheet1!F:F,MATCH(ROWS($1:3469),$M:$M,0)),"")</f>
        <v/>
      </c>
      <c r="E3470" t="str">
        <f>IFERROR(INDEX(Sheet1!L:L,MATCH(ROWS($1:3469),$M:$M,0)),"")</f>
        <v/>
      </c>
      <c r="L3470">
        <f>IF(ISNA(MATCH(Sheet1!F3470,{"successful"},0)),"-",MAX(Sheet6!L$1:L3469)+1)</f>
        <v>1873</v>
      </c>
      <c r="M3470" t="str">
        <f>IF(ISNA(MATCH(Sheet1!F3470,{"failed","canceled"},0)),"-",MAX(Sheet6!M$1:M3469)+1)</f>
        <v>-</v>
      </c>
    </row>
    <row r="3471" spans="1:13" ht="16" x14ac:dyDescent="0.2">
      <c r="A3471" s="18" t="str">
        <f>IFERROR(INDEX(Sheet1!F:F,MATCH(ROWS($1:3470),$L:$L,0)),"")</f>
        <v/>
      </c>
      <c r="B3471" s="15" t="str">
        <f>IFERROR(INDEX(Sheet1!L:L,MATCH(ROWS($1:3470),$L:$L,0)),"")</f>
        <v/>
      </c>
      <c r="D3471" s="18" t="str">
        <f>IFERROR(INDEX(Sheet1!F:F,MATCH(ROWS($1:3470),$M:$M,0)),"")</f>
        <v/>
      </c>
      <c r="E3471" t="str">
        <f>IFERROR(INDEX(Sheet1!L:L,MATCH(ROWS($1:3470),$M:$M,0)),"")</f>
        <v/>
      </c>
      <c r="L3471">
        <f>IF(ISNA(MATCH(Sheet1!F3471,{"successful"},0)),"-",MAX(Sheet6!L$1:L3470)+1)</f>
        <v>1874</v>
      </c>
      <c r="M3471" t="str">
        <f>IF(ISNA(MATCH(Sheet1!F3471,{"failed","canceled"},0)),"-",MAX(Sheet6!M$1:M3470)+1)</f>
        <v>-</v>
      </c>
    </row>
    <row r="3472" spans="1:13" ht="16" x14ac:dyDescent="0.2">
      <c r="A3472" s="18" t="str">
        <f>IFERROR(INDEX(Sheet1!F:F,MATCH(ROWS($1:3471),$L:$L,0)),"")</f>
        <v/>
      </c>
      <c r="B3472" s="15" t="str">
        <f>IFERROR(INDEX(Sheet1!L:L,MATCH(ROWS($1:3471),$L:$L,0)),"")</f>
        <v/>
      </c>
      <c r="D3472" s="18" t="str">
        <f>IFERROR(INDEX(Sheet1!F:F,MATCH(ROWS($1:3471),$M:$M,0)),"")</f>
        <v/>
      </c>
      <c r="E3472" t="str">
        <f>IFERROR(INDEX(Sheet1!L:L,MATCH(ROWS($1:3471),$M:$M,0)),"")</f>
        <v/>
      </c>
      <c r="L3472">
        <f>IF(ISNA(MATCH(Sheet1!F3472,{"successful"},0)),"-",MAX(Sheet6!L$1:L3471)+1)</f>
        <v>1875</v>
      </c>
      <c r="M3472" t="str">
        <f>IF(ISNA(MATCH(Sheet1!F3472,{"failed","canceled"},0)),"-",MAX(Sheet6!M$1:M3471)+1)</f>
        <v>-</v>
      </c>
    </row>
    <row r="3473" spans="1:13" ht="16" x14ac:dyDescent="0.2">
      <c r="A3473" s="18" t="str">
        <f>IFERROR(INDEX(Sheet1!F:F,MATCH(ROWS($1:3472),$L:$L,0)),"")</f>
        <v/>
      </c>
      <c r="B3473" s="15" t="str">
        <f>IFERROR(INDEX(Sheet1!L:L,MATCH(ROWS($1:3472),$L:$L,0)),"")</f>
        <v/>
      </c>
      <c r="D3473" s="18" t="str">
        <f>IFERROR(INDEX(Sheet1!F:F,MATCH(ROWS($1:3472),$M:$M,0)),"")</f>
        <v/>
      </c>
      <c r="E3473" t="str">
        <f>IFERROR(INDEX(Sheet1!L:L,MATCH(ROWS($1:3472),$M:$M,0)),"")</f>
        <v/>
      </c>
      <c r="L3473">
        <f>IF(ISNA(MATCH(Sheet1!F3473,{"successful"},0)),"-",MAX(Sheet6!L$1:L3472)+1)</f>
        <v>1876</v>
      </c>
      <c r="M3473" t="str">
        <f>IF(ISNA(MATCH(Sheet1!F3473,{"failed","canceled"},0)),"-",MAX(Sheet6!M$1:M3472)+1)</f>
        <v>-</v>
      </c>
    </row>
    <row r="3474" spans="1:13" ht="16" x14ac:dyDescent="0.2">
      <c r="A3474" s="18" t="str">
        <f>IFERROR(INDEX(Sheet1!F:F,MATCH(ROWS($1:3473),$L:$L,0)),"")</f>
        <v/>
      </c>
      <c r="B3474" s="15" t="str">
        <f>IFERROR(INDEX(Sheet1!L:L,MATCH(ROWS($1:3473),$L:$L,0)),"")</f>
        <v/>
      </c>
      <c r="D3474" s="18" t="str">
        <f>IFERROR(INDEX(Sheet1!F:F,MATCH(ROWS($1:3473),$M:$M,0)),"")</f>
        <v/>
      </c>
      <c r="E3474" t="str">
        <f>IFERROR(INDEX(Sheet1!L:L,MATCH(ROWS($1:3473),$M:$M,0)),"")</f>
        <v/>
      </c>
      <c r="L3474">
        <f>IF(ISNA(MATCH(Sheet1!F3474,{"successful"},0)),"-",MAX(Sheet6!L$1:L3473)+1)</f>
        <v>1877</v>
      </c>
      <c r="M3474" t="str">
        <f>IF(ISNA(MATCH(Sheet1!F3474,{"failed","canceled"},0)),"-",MAX(Sheet6!M$1:M3473)+1)</f>
        <v>-</v>
      </c>
    </row>
    <row r="3475" spans="1:13" ht="16" x14ac:dyDescent="0.2">
      <c r="A3475" s="18" t="str">
        <f>IFERROR(INDEX(Sheet1!F:F,MATCH(ROWS($1:3474),$L:$L,0)),"")</f>
        <v/>
      </c>
      <c r="B3475" s="15" t="str">
        <f>IFERROR(INDEX(Sheet1!L:L,MATCH(ROWS($1:3474),$L:$L,0)),"")</f>
        <v/>
      </c>
      <c r="D3475" s="18" t="str">
        <f>IFERROR(INDEX(Sheet1!F:F,MATCH(ROWS($1:3474),$M:$M,0)),"")</f>
        <v/>
      </c>
      <c r="E3475" t="str">
        <f>IFERROR(INDEX(Sheet1!L:L,MATCH(ROWS($1:3474),$M:$M,0)),"")</f>
        <v/>
      </c>
      <c r="L3475">
        <f>IF(ISNA(MATCH(Sheet1!F3475,{"successful"},0)),"-",MAX(Sheet6!L$1:L3474)+1)</f>
        <v>1878</v>
      </c>
      <c r="M3475" t="str">
        <f>IF(ISNA(MATCH(Sheet1!F3475,{"failed","canceled"},0)),"-",MAX(Sheet6!M$1:M3474)+1)</f>
        <v>-</v>
      </c>
    </row>
    <row r="3476" spans="1:13" ht="16" x14ac:dyDescent="0.2">
      <c r="A3476" s="18" t="str">
        <f>IFERROR(INDEX(Sheet1!F:F,MATCH(ROWS($1:3475),$L:$L,0)),"")</f>
        <v/>
      </c>
      <c r="B3476" s="15" t="str">
        <f>IFERROR(INDEX(Sheet1!L:L,MATCH(ROWS($1:3475),$L:$L,0)),"")</f>
        <v/>
      </c>
      <c r="D3476" s="18" t="str">
        <f>IFERROR(INDEX(Sheet1!F:F,MATCH(ROWS($1:3475),$M:$M,0)),"")</f>
        <v/>
      </c>
      <c r="E3476" t="str">
        <f>IFERROR(INDEX(Sheet1!L:L,MATCH(ROWS($1:3475),$M:$M,0)),"")</f>
        <v/>
      </c>
      <c r="L3476">
        <f>IF(ISNA(MATCH(Sheet1!F3476,{"successful"},0)),"-",MAX(Sheet6!L$1:L3475)+1)</f>
        <v>1879</v>
      </c>
      <c r="M3476" t="str">
        <f>IF(ISNA(MATCH(Sheet1!F3476,{"failed","canceled"},0)),"-",MAX(Sheet6!M$1:M3475)+1)</f>
        <v>-</v>
      </c>
    </row>
    <row r="3477" spans="1:13" ht="16" x14ac:dyDescent="0.2">
      <c r="A3477" s="18" t="str">
        <f>IFERROR(INDEX(Sheet1!F:F,MATCH(ROWS($1:3476),$L:$L,0)),"")</f>
        <v/>
      </c>
      <c r="B3477" s="15" t="str">
        <f>IFERROR(INDEX(Sheet1!L:L,MATCH(ROWS($1:3476),$L:$L,0)),"")</f>
        <v/>
      </c>
      <c r="D3477" s="18" t="str">
        <f>IFERROR(INDEX(Sheet1!F:F,MATCH(ROWS($1:3476),$M:$M,0)),"")</f>
        <v/>
      </c>
      <c r="E3477" t="str">
        <f>IFERROR(INDEX(Sheet1!L:L,MATCH(ROWS($1:3476),$M:$M,0)),"")</f>
        <v/>
      </c>
      <c r="L3477">
        <f>IF(ISNA(MATCH(Sheet1!F3477,{"successful"},0)),"-",MAX(Sheet6!L$1:L3476)+1)</f>
        <v>1880</v>
      </c>
      <c r="M3477" t="str">
        <f>IF(ISNA(MATCH(Sheet1!F3477,{"failed","canceled"},0)),"-",MAX(Sheet6!M$1:M3476)+1)</f>
        <v>-</v>
      </c>
    </row>
    <row r="3478" spans="1:13" ht="16" x14ac:dyDescent="0.2">
      <c r="A3478" s="18" t="str">
        <f>IFERROR(INDEX(Sheet1!F:F,MATCH(ROWS($1:3477),$L:$L,0)),"")</f>
        <v/>
      </c>
      <c r="B3478" s="15" t="str">
        <f>IFERROR(INDEX(Sheet1!L:L,MATCH(ROWS($1:3477),$L:$L,0)),"")</f>
        <v/>
      </c>
      <c r="D3478" s="18" t="str">
        <f>IFERROR(INDEX(Sheet1!F:F,MATCH(ROWS($1:3477),$M:$M,0)),"")</f>
        <v/>
      </c>
      <c r="E3478" t="str">
        <f>IFERROR(INDEX(Sheet1!L:L,MATCH(ROWS($1:3477),$M:$M,0)),"")</f>
        <v/>
      </c>
      <c r="L3478">
        <f>IF(ISNA(MATCH(Sheet1!F3478,{"successful"},0)),"-",MAX(Sheet6!L$1:L3477)+1)</f>
        <v>1881</v>
      </c>
      <c r="M3478" t="str">
        <f>IF(ISNA(MATCH(Sheet1!F3478,{"failed","canceled"},0)),"-",MAX(Sheet6!M$1:M3477)+1)</f>
        <v>-</v>
      </c>
    </row>
    <row r="3479" spans="1:13" ht="16" x14ac:dyDescent="0.2">
      <c r="A3479" s="18" t="str">
        <f>IFERROR(INDEX(Sheet1!F:F,MATCH(ROWS($1:3478),$L:$L,0)),"")</f>
        <v/>
      </c>
      <c r="B3479" s="15" t="str">
        <f>IFERROR(INDEX(Sheet1!L:L,MATCH(ROWS($1:3478),$L:$L,0)),"")</f>
        <v/>
      </c>
      <c r="D3479" s="18" t="str">
        <f>IFERROR(INDEX(Sheet1!F:F,MATCH(ROWS($1:3478),$M:$M,0)),"")</f>
        <v/>
      </c>
      <c r="E3479" t="str">
        <f>IFERROR(INDEX(Sheet1!L:L,MATCH(ROWS($1:3478),$M:$M,0)),"")</f>
        <v/>
      </c>
      <c r="L3479">
        <f>IF(ISNA(MATCH(Sheet1!F3479,{"successful"},0)),"-",MAX(Sheet6!L$1:L3478)+1)</f>
        <v>1882</v>
      </c>
      <c r="M3479" t="str">
        <f>IF(ISNA(MATCH(Sheet1!F3479,{"failed","canceled"},0)),"-",MAX(Sheet6!M$1:M3478)+1)</f>
        <v>-</v>
      </c>
    </row>
    <row r="3480" spans="1:13" ht="16" x14ac:dyDescent="0.2">
      <c r="A3480" s="18" t="str">
        <f>IFERROR(INDEX(Sheet1!F:F,MATCH(ROWS($1:3479),$L:$L,0)),"")</f>
        <v/>
      </c>
      <c r="B3480" s="15" t="str">
        <f>IFERROR(INDEX(Sheet1!L:L,MATCH(ROWS($1:3479),$L:$L,0)),"")</f>
        <v/>
      </c>
      <c r="D3480" s="18" t="str">
        <f>IFERROR(INDEX(Sheet1!F:F,MATCH(ROWS($1:3479),$M:$M,0)),"")</f>
        <v/>
      </c>
      <c r="E3480" t="str">
        <f>IFERROR(INDEX(Sheet1!L:L,MATCH(ROWS($1:3479),$M:$M,0)),"")</f>
        <v/>
      </c>
      <c r="L3480">
        <f>IF(ISNA(MATCH(Sheet1!F3480,{"successful"},0)),"-",MAX(Sheet6!L$1:L3479)+1)</f>
        <v>1883</v>
      </c>
      <c r="M3480" t="str">
        <f>IF(ISNA(MATCH(Sheet1!F3480,{"failed","canceled"},0)),"-",MAX(Sheet6!M$1:M3479)+1)</f>
        <v>-</v>
      </c>
    </row>
    <row r="3481" spans="1:13" ht="16" x14ac:dyDescent="0.2">
      <c r="A3481" s="18" t="str">
        <f>IFERROR(INDEX(Sheet1!F:F,MATCH(ROWS($1:3480),$L:$L,0)),"")</f>
        <v/>
      </c>
      <c r="B3481" s="15" t="str">
        <f>IFERROR(INDEX(Sheet1!L:L,MATCH(ROWS($1:3480),$L:$L,0)),"")</f>
        <v/>
      </c>
      <c r="D3481" s="18" t="str">
        <f>IFERROR(INDEX(Sheet1!F:F,MATCH(ROWS($1:3480),$M:$M,0)),"")</f>
        <v/>
      </c>
      <c r="E3481" t="str">
        <f>IFERROR(INDEX(Sheet1!L:L,MATCH(ROWS($1:3480),$M:$M,0)),"")</f>
        <v/>
      </c>
      <c r="L3481">
        <f>IF(ISNA(MATCH(Sheet1!F3481,{"successful"},0)),"-",MAX(Sheet6!L$1:L3480)+1)</f>
        <v>1884</v>
      </c>
      <c r="M3481" t="str">
        <f>IF(ISNA(MATCH(Sheet1!F3481,{"failed","canceled"},0)),"-",MAX(Sheet6!M$1:M3480)+1)</f>
        <v>-</v>
      </c>
    </row>
    <row r="3482" spans="1:13" ht="16" x14ac:dyDescent="0.2">
      <c r="A3482" s="18" t="str">
        <f>IFERROR(INDEX(Sheet1!F:F,MATCH(ROWS($1:3481),$L:$L,0)),"")</f>
        <v/>
      </c>
      <c r="B3482" s="15" t="str">
        <f>IFERROR(INDEX(Sheet1!L:L,MATCH(ROWS($1:3481),$L:$L,0)),"")</f>
        <v/>
      </c>
      <c r="D3482" s="18" t="str">
        <f>IFERROR(INDEX(Sheet1!F:F,MATCH(ROWS($1:3481),$M:$M,0)),"")</f>
        <v/>
      </c>
      <c r="E3482" t="str">
        <f>IFERROR(INDEX(Sheet1!L:L,MATCH(ROWS($1:3481),$M:$M,0)),"")</f>
        <v/>
      </c>
      <c r="L3482">
        <f>IF(ISNA(MATCH(Sheet1!F3482,{"successful"},0)),"-",MAX(Sheet6!L$1:L3481)+1)</f>
        <v>1885</v>
      </c>
      <c r="M3482" t="str">
        <f>IF(ISNA(MATCH(Sheet1!F3482,{"failed","canceled"},0)),"-",MAX(Sheet6!M$1:M3481)+1)</f>
        <v>-</v>
      </c>
    </row>
    <row r="3483" spans="1:13" ht="16" x14ac:dyDescent="0.2">
      <c r="A3483" s="18" t="str">
        <f>IFERROR(INDEX(Sheet1!F:F,MATCH(ROWS($1:3482),$L:$L,0)),"")</f>
        <v/>
      </c>
      <c r="B3483" s="15" t="str">
        <f>IFERROR(INDEX(Sheet1!L:L,MATCH(ROWS($1:3482),$L:$L,0)),"")</f>
        <v/>
      </c>
      <c r="D3483" s="18" t="str">
        <f>IFERROR(INDEX(Sheet1!F:F,MATCH(ROWS($1:3482),$M:$M,0)),"")</f>
        <v/>
      </c>
      <c r="E3483" t="str">
        <f>IFERROR(INDEX(Sheet1!L:L,MATCH(ROWS($1:3482),$M:$M,0)),"")</f>
        <v/>
      </c>
      <c r="L3483">
        <f>IF(ISNA(MATCH(Sheet1!F3483,{"successful"},0)),"-",MAX(Sheet6!L$1:L3482)+1)</f>
        <v>1886</v>
      </c>
      <c r="M3483" t="str">
        <f>IF(ISNA(MATCH(Sheet1!F3483,{"failed","canceled"},0)),"-",MAX(Sheet6!M$1:M3482)+1)</f>
        <v>-</v>
      </c>
    </row>
    <row r="3484" spans="1:13" ht="16" x14ac:dyDescent="0.2">
      <c r="A3484" s="18" t="str">
        <f>IFERROR(INDEX(Sheet1!F:F,MATCH(ROWS($1:3483),$L:$L,0)),"")</f>
        <v/>
      </c>
      <c r="B3484" s="15" t="str">
        <f>IFERROR(INDEX(Sheet1!L:L,MATCH(ROWS($1:3483),$L:$L,0)),"")</f>
        <v/>
      </c>
      <c r="D3484" s="18" t="str">
        <f>IFERROR(INDEX(Sheet1!F:F,MATCH(ROWS($1:3483),$M:$M,0)),"")</f>
        <v/>
      </c>
      <c r="E3484" t="str">
        <f>IFERROR(INDEX(Sheet1!L:L,MATCH(ROWS($1:3483),$M:$M,0)),"")</f>
        <v/>
      </c>
      <c r="L3484">
        <f>IF(ISNA(MATCH(Sheet1!F3484,{"successful"},0)),"-",MAX(Sheet6!L$1:L3483)+1)</f>
        <v>1887</v>
      </c>
      <c r="M3484" t="str">
        <f>IF(ISNA(MATCH(Sheet1!F3484,{"failed","canceled"},0)),"-",MAX(Sheet6!M$1:M3483)+1)</f>
        <v>-</v>
      </c>
    </row>
    <row r="3485" spans="1:13" ht="16" x14ac:dyDescent="0.2">
      <c r="A3485" s="18" t="str">
        <f>IFERROR(INDEX(Sheet1!F:F,MATCH(ROWS($1:3484),$L:$L,0)),"")</f>
        <v/>
      </c>
      <c r="B3485" s="15" t="str">
        <f>IFERROR(INDEX(Sheet1!L:L,MATCH(ROWS($1:3484),$L:$L,0)),"")</f>
        <v/>
      </c>
      <c r="D3485" s="18" t="str">
        <f>IFERROR(INDEX(Sheet1!F:F,MATCH(ROWS($1:3484),$M:$M,0)),"")</f>
        <v/>
      </c>
      <c r="E3485" t="str">
        <f>IFERROR(INDEX(Sheet1!L:L,MATCH(ROWS($1:3484),$M:$M,0)),"")</f>
        <v/>
      </c>
      <c r="L3485">
        <f>IF(ISNA(MATCH(Sheet1!F3485,{"successful"},0)),"-",MAX(Sheet6!L$1:L3484)+1)</f>
        <v>1888</v>
      </c>
      <c r="M3485" t="str">
        <f>IF(ISNA(MATCH(Sheet1!F3485,{"failed","canceled"},0)),"-",MAX(Sheet6!M$1:M3484)+1)</f>
        <v>-</v>
      </c>
    </row>
    <row r="3486" spans="1:13" ht="16" x14ac:dyDescent="0.2">
      <c r="A3486" s="18" t="str">
        <f>IFERROR(INDEX(Sheet1!F:F,MATCH(ROWS($1:3485),$L:$L,0)),"")</f>
        <v/>
      </c>
      <c r="B3486" s="15" t="str">
        <f>IFERROR(INDEX(Sheet1!L:L,MATCH(ROWS($1:3485),$L:$L,0)),"")</f>
        <v/>
      </c>
      <c r="D3486" s="18" t="str">
        <f>IFERROR(INDEX(Sheet1!F:F,MATCH(ROWS($1:3485),$M:$M,0)),"")</f>
        <v/>
      </c>
      <c r="E3486" t="str">
        <f>IFERROR(INDEX(Sheet1!L:L,MATCH(ROWS($1:3485),$M:$M,0)),"")</f>
        <v/>
      </c>
      <c r="L3486">
        <f>IF(ISNA(MATCH(Sheet1!F3486,{"successful"},0)),"-",MAX(Sheet6!L$1:L3485)+1)</f>
        <v>1889</v>
      </c>
      <c r="M3486" t="str">
        <f>IF(ISNA(MATCH(Sheet1!F3486,{"failed","canceled"},0)),"-",MAX(Sheet6!M$1:M3485)+1)</f>
        <v>-</v>
      </c>
    </row>
    <row r="3487" spans="1:13" ht="16" x14ac:dyDescent="0.2">
      <c r="A3487" s="18" t="str">
        <f>IFERROR(INDEX(Sheet1!F:F,MATCH(ROWS($1:3486),$L:$L,0)),"")</f>
        <v/>
      </c>
      <c r="B3487" s="15" t="str">
        <f>IFERROR(INDEX(Sheet1!L:L,MATCH(ROWS($1:3486),$L:$L,0)),"")</f>
        <v/>
      </c>
      <c r="D3487" s="18" t="str">
        <f>IFERROR(INDEX(Sheet1!F:F,MATCH(ROWS($1:3486),$M:$M,0)),"")</f>
        <v/>
      </c>
      <c r="E3487" t="str">
        <f>IFERROR(INDEX(Sheet1!L:L,MATCH(ROWS($1:3486),$M:$M,0)),"")</f>
        <v/>
      </c>
      <c r="L3487">
        <f>IF(ISNA(MATCH(Sheet1!F3487,{"successful"},0)),"-",MAX(Sheet6!L$1:L3486)+1)</f>
        <v>1890</v>
      </c>
      <c r="M3487" t="str">
        <f>IF(ISNA(MATCH(Sheet1!F3487,{"failed","canceled"},0)),"-",MAX(Sheet6!M$1:M3486)+1)</f>
        <v>-</v>
      </c>
    </row>
    <row r="3488" spans="1:13" ht="16" x14ac:dyDescent="0.2">
      <c r="A3488" s="18" t="str">
        <f>IFERROR(INDEX(Sheet1!F:F,MATCH(ROWS($1:3487),$L:$L,0)),"")</f>
        <v/>
      </c>
      <c r="B3488" s="15" t="str">
        <f>IFERROR(INDEX(Sheet1!L:L,MATCH(ROWS($1:3487),$L:$L,0)),"")</f>
        <v/>
      </c>
      <c r="D3488" s="18" t="str">
        <f>IFERROR(INDEX(Sheet1!F:F,MATCH(ROWS($1:3487),$M:$M,0)),"")</f>
        <v/>
      </c>
      <c r="E3488" t="str">
        <f>IFERROR(INDEX(Sheet1!L:L,MATCH(ROWS($1:3487),$M:$M,0)),"")</f>
        <v/>
      </c>
      <c r="L3488">
        <f>IF(ISNA(MATCH(Sheet1!F3488,{"successful"},0)),"-",MAX(Sheet6!L$1:L3487)+1)</f>
        <v>1891</v>
      </c>
      <c r="M3488" t="str">
        <f>IF(ISNA(MATCH(Sheet1!F3488,{"failed","canceled"},0)),"-",MAX(Sheet6!M$1:M3487)+1)</f>
        <v>-</v>
      </c>
    </row>
    <row r="3489" spans="1:13" ht="16" x14ac:dyDescent="0.2">
      <c r="A3489" s="18" t="str">
        <f>IFERROR(INDEX(Sheet1!F:F,MATCH(ROWS($1:3488),$L:$L,0)),"")</f>
        <v/>
      </c>
      <c r="B3489" s="15" t="str">
        <f>IFERROR(INDEX(Sheet1!L:L,MATCH(ROWS($1:3488),$L:$L,0)),"")</f>
        <v/>
      </c>
      <c r="D3489" s="18" t="str">
        <f>IFERROR(INDEX(Sheet1!F:F,MATCH(ROWS($1:3488),$M:$M,0)),"")</f>
        <v/>
      </c>
      <c r="E3489" t="str">
        <f>IFERROR(INDEX(Sheet1!L:L,MATCH(ROWS($1:3488),$M:$M,0)),"")</f>
        <v/>
      </c>
      <c r="L3489">
        <f>IF(ISNA(MATCH(Sheet1!F3489,{"successful"},0)),"-",MAX(Sheet6!L$1:L3488)+1)</f>
        <v>1892</v>
      </c>
      <c r="M3489" t="str">
        <f>IF(ISNA(MATCH(Sheet1!F3489,{"failed","canceled"},0)),"-",MAX(Sheet6!M$1:M3488)+1)</f>
        <v>-</v>
      </c>
    </row>
    <row r="3490" spans="1:13" ht="16" x14ac:dyDescent="0.2">
      <c r="A3490" s="18" t="str">
        <f>IFERROR(INDEX(Sheet1!F:F,MATCH(ROWS($1:3489),$L:$L,0)),"")</f>
        <v/>
      </c>
      <c r="B3490" s="15" t="str">
        <f>IFERROR(INDEX(Sheet1!L:L,MATCH(ROWS($1:3489),$L:$L,0)),"")</f>
        <v/>
      </c>
      <c r="D3490" s="18" t="str">
        <f>IFERROR(INDEX(Sheet1!F:F,MATCH(ROWS($1:3489),$M:$M,0)),"")</f>
        <v/>
      </c>
      <c r="E3490" t="str">
        <f>IFERROR(INDEX(Sheet1!L:L,MATCH(ROWS($1:3489),$M:$M,0)),"")</f>
        <v/>
      </c>
      <c r="L3490">
        <f>IF(ISNA(MATCH(Sheet1!F3490,{"successful"},0)),"-",MAX(Sheet6!L$1:L3489)+1)</f>
        <v>1893</v>
      </c>
      <c r="M3490" t="str">
        <f>IF(ISNA(MATCH(Sheet1!F3490,{"failed","canceled"},0)),"-",MAX(Sheet6!M$1:M3489)+1)</f>
        <v>-</v>
      </c>
    </row>
    <row r="3491" spans="1:13" ht="16" x14ac:dyDescent="0.2">
      <c r="A3491" s="18" t="str">
        <f>IFERROR(INDEX(Sheet1!F:F,MATCH(ROWS($1:3490),$L:$L,0)),"")</f>
        <v/>
      </c>
      <c r="B3491" s="15" t="str">
        <f>IFERROR(INDEX(Sheet1!L:L,MATCH(ROWS($1:3490),$L:$L,0)),"")</f>
        <v/>
      </c>
      <c r="D3491" s="18" t="str">
        <f>IFERROR(INDEX(Sheet1!F:F,MATCH(ROWS($1:3490),$M:$M,0)),"")</f>
        <v/>
      </c>
      <c r="E3491" t="str">
        <f>IFERROR(INDEX(Sheet1!L:L,MATCH(ROWS($1:3490),$M:$M,0)),"")</f>
        <v/>
      </c>
      <c r="L3491">
        <f>IF(ISNA(MATCH(Sheet1!F3491,{"successful"},0)),"-",MAX(Sheet6!L$1:L3490)+1)</f>
        <v>1894</v>
      </c>
      <c r="M3491" t="str">
        <f>IF(ISNA(MATCH(Sheet1!F3491,{"failed","canceled"},0)),"-",MAX(Sheet6!M$1:M3490)+1)</f>
        <v>-</v>
      </c>
    </row>
    <row r="3492" spans="1:13" ht="16" x14ac:dyDescent="0.2">
      <c r="A3492" s="18" t="str">
        <f>IFERROR(INDEX(Sheet1!F:F,MATCH(ROWS($1:3491),$L:$L,0)),"")</f>
        <v/>
      </c>
      <c r="B3492" s="15" t="str">
        <f>IFERROR(INDEX(Sheet1!L:L,MATCH(ROWS($1:3491),$L:$L,0)),"")</f>
        <v/>
      </c>
      <c r="D3492" s="18" t="str">
        <f>IFERROR(INDEX(Sheet1!F:F,MATCH(ROWS($1:3491),$M:$M,0)),"")</f>
        <v/>
      </c>
      <c r="E3492" t="str">
        <f>IFERROR(INDEX(Sheet1!L:L,MATCH(ROWS($1:3491),$M:$M,0)),"")</f>
        <v/>
      </c>
      <c r="L3492">
        <f>IF(ISNA(MATCH(Sheet1!F3492,{"successful"},0)),"-",MAX(Sheet6!L$1:L3491)+1)</f>
        <v>1895</v>
      </c>
      <c r="M3492" t="str">
        <f>IF(ISNA(MATCH(Sheet1!F3492,{"failed","canceled"},0)),"-",MAX(Sheet6!M$1:M3491)+1)</f>
        <v>-</v>
      </c>
    </row>
    <row r="3493" spans="1:13" ht="16" x14ac:dyDescent="0.2">
      <c r="A3493" s="18" t="str">
        <f>IFERROR(INDEX(Sheet1!F:F,MATCH(ROWS($1:3492),$L:$L,0)),"")</f>
        <v/>
      </c>
      <c r="B3493" s="15" t="str">
        <f>IFERROR(INDEX(Sheet1!L:L,MATCH(ROWS($1:3492),$L:$L,0)),"")</f>
        <v/>
      </c>
      <c r="D3493" s="18" t="str">
        <f>IFERROR(INDEX(Sheet1!F:F,MATCH(ROWS($1:3492),$M:$M,0)),"")</f>
        <v/>
      </c>
      <c r="E3493" t="str">
        <f>IFERROR(INDEX(Sheet1!L:L,MATCH(ROWS($1:3492),$M:$M,0)),"")</f>
        <v/>
      </c>
      <c r="L3493">
        <f>IF(ISNA(MATCH(Sheet1!F3493,{"successful"},0)),"-",MAX(Sheet6!L$1:L3492)+1)</f>
        <v>1896</v>
      </c>
      <c r="M3493" t="str">
        <f>IF(ISNA(MATCH(Sheet1!F3493,{"failed","canceled"},0)),"-",MAX(Sheet6!M$1:M3492)+1)</f>
        <v>-</v>
      </c>
    </row>
    <row r="3494" spans="1:13" ht="16" x14ac:dyDescent="0.2">
      <c r="A3494" s="18" t="str">
        <f>IFERROR(INDEX(Sheet1!F:F,MATCH(ROWS($1:3493),$L:$L,0)),"")</f>
        <v/>
      </c>
      <c r="B3494" s="15" t="str">
        <f>IFERROR(INDEX(Sheet1!L:L,MATCH(ROWS($1:3493),$L:$L,0)),"")</f>
        <v/>
      </c>
      <c r="D3494" s="18" t="str">
        <f>IFERROR(INDEX(Sheet1!F:F,MATCH(ROWS($1:3493),$M:$M,0)),"")</f>
        <v/>
      </c>
      <c r="E3494" t="str">
        <f>IFERROR(INDEX(Sheet1!L:L,MATCH(ROWS($1:3493),$M:$M,0)),"")</f>
        <v/>
      </c>
      <c r="L3494">
        <f>IF(ISNA(MATCH(Sheet1!F3494,{"successful"},0)),"-",MAX(Sheet6!L$1:L3493)+1)</f>
        <v>1897</v>
      </c>
      <c r="M3494" t="str">
        <f>IF(ISNA(MATCH(Sheet1!F3494,{"failed","canceled"},0)),"-",MAX(Sheet6!M$1:M3493)+1)</f>
        <v>-</v>
      </c>
    </row>
    <row r="3495" spans="1:13" ht="16" x14ac:dyDescent="0.2">
      <c r="A3495" s="18" t="str">
        <f>IFERROR(INDEX(Sheet1!F:F,MATCH(ROWS($1:3494),$L:$L,0)),"")</f>
        <v/>
      </c>
      <c r="B3495" s="15" t="str">
        <f>IFERROR(INDEX(Sheet1!L:L,MATCH(ROWS($1:3494),$L:$L,0)),"")</f>
        <v/>
      </c>
      <c r="D3495" s="18" t="str">
        <f>IFERROR(INDEX(Sheet1!F:F,MATCH(ROWS($1:3494),$M:$M,0)),"")</f>
        <v/>
      </c>
      <c r="E3495" t="str">
        <f>IFERROR(INDEX(Sheet1!L:L,MATCH(ROWS($1:3494),$M:$M,0)),"")</f>
        <v/>
      </c>
      <c r="L3495">
        <f>IF(ISNA(MATCH(Sheet1!F3495,{"successful"},0)),"-",MAX(Sheet6!L$1:L3494)+1)</f>
        <v>1898</v>
      </c>
      <c r="M3495" t="str">
        <f>IF(ISNA(MATCH(Sheet1!F3495,{"failed","canceled"},0)),"-",MAX(Sheet6!M$1:M3494)+1)</f>
        <v>-</v>
      </c>
    </row>
    <row r="3496" spans="1:13" ht="16" x14ac:dyDescent="0.2">
      <c r="A3496" s="18" t="str">
        <f>IFERROR(INDEX(Sheet1!F:F,MATCH(ROWS($1:3495),$L:$L,0)),"")</f>
        <v/>
      </c>
      <c r="B3496" s="15" t="str">
        <f>IFERROR(INDEX(Sheet1!L:L,MATCH(ROWS($1:3495),$L:$L,0)),"")</f>
        <v/>
      </c>
      <c r="D3496" s="18" t="str">
        <f>IFERROR(INDEX(Sheet1!F:F,MATCH(ROWS($1:3495),$M:$M,0)),"")</f>
        <v/>
      </c>
      <c r="E3496" t="str">
        <f>IFERROR(INDEX(Sheet1!L:L,MATCH(ROWS($1:3495),$M:$M,0)),"")</f>
        <v/>
      </c>
      <c r="L3496">
        <f>IF(ISNA(MATCH(Sheet1!F3496,{"successful"},0)),"-",MAX(Sheet6!L$1:L3495)+1)</f>
        <v>1899</v>
      </c>
      <c r="M3496" t="str">
        <f>IF(ISNA(MATCH(Sheet1!F3496,{"failed","canceled"},0)),"-",MAX(Sheet6!M$1:M3495)+1)</f>
        <v>-</v>
      </c>
    </row>
    <row r="3497" spans="1:13" ht="16" x14ac:dyDescent="0.2">
      <c r="A3497" s="18" t="str">
        <f>IFERROR(INDEX(Sheet1!F:F,MATCH(ROWS($1:3496),$L:$L,0)),"")</f>
        <v/>
      </c>
      <c r="B3497" s="15" t="str">
        <f>IFERROR(INDEX(Sheet1!L:L,MATCH(ROWS($1:3496),$L:$L,0)),"")</f>
        <v/>
      </c>
      <c r="D3497" s="18" t="str">
        <f>IFERROR(INDEX(Sheet1!F:F,MATCH(ROWS($1:3496),$M:$M,0)),"")</f>
        <v/>
      </c>
      <c r="E3497" t="str">
        <f>IFERROR(INDEX(Sheet1!L:L,MATCH(ROWS($1:3496),$M:$M,0)),"")</f>
        <v/>
      </c>
      <c r="L3497">
        <f>IF(ISNA(MATCH(Sheet1!F3497,{"successful"},0)),"-",MAX(Sheet6!L$1:L3496)+1)</f>
        <v>1900</v>
      </c>
      <c r="M3497" t="str">
        <f>IF(ISNA(MATCH(Sheet1!F3497,{"failed","canceled"},0)),"-",MAX(Sheet6!M$1:M3496)+1)</f>
        <v>-</v>
      </c>
    </row>
    <row r="3498" spans="1:13" ht="16" x14ac:dyDescent="0.2">
      <c r="A3498" s="18" t="str">
        <f>IFERROR(INDEX(Sheet1!F:F,MATCH(ROWS($1:3497),$L:$L,0)),"")</f>
        <v/>
      </c>
      <c r="B3498" s="15" t="str">
        <f>IFERROR(INDEX(Sheet1!L:L,MATCH(ROWS($1:3497),$L:$L,0)),"")</f>
        <v/>
      </c>
      <c r="D3498" s="18" t="str">
        <f>IFERROR(INDEX(Sheet1!F:F,MATCH(ROWS($1:3497),$M:$M,0)),"")</f>
        <v/>
      </c>
      <c r="E3498" t="str">
        <f>IFERROR(INDEX(Sheet1!L:L,MATCH(ROWS($1:3497),$M:$M,0)),"")</f>
        <v/>
      </c>
      <c r="L3498">
        <f>IF(ISNA(MATCH(Sheet1!F3498,{"successful"},0)),"-",MAX(Sheet6!L$1:L3497)+1)</f>
        <v>1901</v>
      </c>
      <c r="M3498" t="str">
        <f>IF(ISNA(MATCH(Sheet1!F3498,{"failed","canceled"},0)),"-",MAX(Sheet6!M$1:M3497)+1)</f>
        <v>-</v>
      </c>
    </row>
    <row r="3499" spans="1:13" ht="16" x14ac:dyDescent="0.2">
      <c r="A3499" s="18" t="str">
        <f>IFERROR(INDEX(Sheet1!F:F,MATCH(ROWS($1:3498),$L:$L,0)),"")</f>
        <v/>
      </c>
      <c r="B3499" s="15" t="str">
        <f>IFERROR(INDEX(Sheet1!L:L,MATCH(ROWS($1:3498),$L:$L,0)),"")</f>
        <v/>
      </c>
      <c r="D3499" s="18" t="str">
        <f>IFERROR(INDEX(Sheet1!F:F,MATCH(ROWS($1:3498),$M:$M,0)),"")</f>
        <v/>
      </c>
      <c r="E3499" t="str">
        <f>IFERROR(INDEX(Sheet1!L:L,MATCH(ROWS($1:3498),$M:$M,0)),"")</f>
        <v/>
      </c>
      <c r="L3499">
        <f>IF(ISNA(MATCH(Sheet1!F3499,{"successful"},0)),"-",MAX(Sheet6!L$1:L3498)+1)</f>
        <v>1902</v>
      </c>
      <c r="M3499" t="str">
        <f>IF(ISNA(MATCH(Sheet1!F3499,{"failed","canceled"},0)),"-",MAX(Sheet6!M$1:M3498)+1)</f>
        <v>-</v>
      </c>
    </row>
    <row r="3500" spans="1:13" ht="16" x14ac:dyDescent="0.2">
      <c r="A3500" s="18" t="str">
        <f>IFERROR(INDEX(Sheet1!F:F,MATCH(ROWS($1:3499),$L:$L,0)),"")</f>
        <v/>
      </c>
      <c r="B3500" s="15" t="str">
        <f>IFERROR(INDEX(Sheet1!L:L,MATCH(ROWS($1:3499),$L:$L,0)),"")</f>
        <v/>
      </c>
      <c r="D3500" s="18" t="str">
        <f>IFERROR(INDEX(Sheet1!F:F,MATCH(ROWS($1:3499),$M:$M,0)),"")</f>
        <v/>
      </c>
      <c r="E3500" t="str">
        <f>IFERROR(INDEX(Sheet1!L:L,MATCH(ROWS($1:3499),$M:$M,0)),"")</f>
        <v/>
      </c>
      <c r="L3500">
        <f>IF(ISNA(MATCH(Sheet1!F3500,{"successful"},0)),"-",MAX(Sheet6!L$1:L3499)+1)</f>
        <v>1903</v>
      </c>
      <c r="M3500" t="str">
        <f>IF(ISNA(MATCH(Sheet1!F3500,{"failed","canceled"},0)),"-",MAX(Sheet6!M$1:M3499)+1)</f>
        <v>-</v>
      </c>
    </row>
    <row r="3501" spans="1:13" ht="16" x14ac:dyDescent="0.2">
      <c r="A3501" s="18" t="str">
        <f>IFERROR(INDEX(Sheet1!F:F,MATCH(ROWS($1:3500),$L:$L,0)),"")</f>
        <v/>
      </c>
      <c r="B3501" s="15" t="str">
        <f>IFERROR(INDEX(Sheet1!L:L,MATCH(ROWS($1:3500),$L:$L,0)),"")</f>
        <v/>
      </c>
      <c r="D3501" s="18" t="str">
        <f>IFERROR(INDEX(Sheet1!F:F,MATCH(ROWS($1:3500),$M:$M,0)),"")</f>
        <v/>
      </c>
      <c r="E3501" t="str">
        <f>IFERROR(INDEX(Sheet1!L:L,MATCH(ROWS($1:3500),$M:$M,0)),"")</f>
        <v/>
      </c>
      <c r="L3501">
        <f>IF(ISNA(MATCH(Sheet1!F3501,{"successful"},0)),"-",MAX(Sheet6!L$1:L3500)+1)</f>
        <v>1904</v>
      </c>
      <c r="M3501" t="str">
        <f>IF(ISNA(MATCH(Sheet1!F3501,{"failed","canceled"},0)),"-",MAX(Sheet6!M$1:M3500)+1)</f>
        <v>-</v>
      </c>
    </row>
    <row r="3502" spans="1:13" ht="16" x14ac:dyDescent="0.2">
      <c r="A3502" s="18" t="str">
        <f>IFERROR(INDEX(Sheet1!F:F,MATCH(ROWS($1:3501),$L:$L,0)),"")</f>
        <v/>
      </c>
      <c r="B3502" s="15" t="str">
        <f>IFERROR(INDEX(Sheet1!L:L,MATCH(ROWS($1:3501),$L:$L,0)),"")</f>
        <v/>
      </c>
      <c r="D3502" s="18" t="str">
        <f>IFERROR(INDEX(Sheet1!F:F,MATCH(ROWS($1:3501),$M:$M,0)),"")</f>
        <v/>
      </c>
      <c r="E3502" t="str">
        <f>IFERROR(INDEX(Sheet1!L:L,MATCH(ROWS($1:3501),$M:$M,0)),"")</f>
        <v/>
      </c>
      <c r="L3502">
        <f>IF(ISNA(MATCH(Sheet1!F3502,{"successful"},0)),"-",MAX(Sheet6!L$1:L3501)+1)</f>
        <v>1905</v>
      </c>
      <c r="M3502" t="str">
        <f>IF(ISNA(MATCH(Sheet1!F3502,{"failed","canceled"},0)),"-",MAX(Sheet6!M$1:M3501)+1)</f>
        <v>-</v>
      </c>
    </row>
    <row r="3503" spans="1:13" ht="16" x14ac:dyDescent="0.2">
      <c r="A3503" s="18" t="str">
        <f>IFERROR(INDEX(Sheet1!F:F,MATCH(ROWS($1:3502),$L:$L,0)),"")</f>
        <v/>
      </c>
      <c r="B3503" s="15" t="str">
        <f>IFERROR(INDEX(Sheet1!L:L,MATCH(ROWS($1:3502),$L:$L,0)),"")</f>
        <v/>
      </c>
      <c r="D3503" s="18" t="str">
        <f>IFERROR(INDEX(Sheet1!F:F,MATCH(ROWS($1:3502),$M:$M,0)),"")</f>
        <v/>
      </c>
      <c r="E3503" t="str">
        <f>IFERROR(INDEX(Sheet1!L:L,MATCH(ROWS($1:3502),$M:$M,0)),"")</f>
        <v/>
      </c>
      <c r="L3503">
        <f>IF(ISNA(MATCH(Sheet1!F3503,{"successful"},0)),"-",MAX(Sheet6!L$1:L3502)+1)</f>
        <v>1906</v>
      </c>
      <c r="M3503" t="str">
        <f>IF(ISNA(MATCH(Sheet1!F3503,{"failed","canceled"},0)),"-",MAX(Sheet6!M$1:M3502)+1)</f>
        <v>-</v>
      </c>
    </row>
    <row r="3504" spans="1:13" ht="16" x14ac:dyDescent="0.2">
      <c r="A3504" s="18" t="str">
        <f>IFERROR(INDEX(Sheet1!F:F,MATCH(ROWS($1:3503),$L:$L,0)),"")</f>
        <v/>
      </c>
      <c r="B3504" s="15" t="str">
        <f>IFERROR(INDEX(Sheet1!L:L,MATCH(ROWS($1:3503),$L:$L,0)),"")</f>
        <v/>
      </c>
      <c r="D3504" s="18" t="str">
        <f>IFERROR(INDEX(Sheet1!F:F,MATCH(ROWS($1:3503),$M:$M,0)),"")</f>
        <v/>
      </c>
      <c r="E3504" t="str">
        <f>IFERROR(INDEX(Sheet1!L:L,MATCH(ROWS($1:3503),$M:$M,0)),"")</f>
        <v/>
      </c>
      <c r="L3504">
        <f>IF(ISNA(MATCH(Sheet1!F3504,{"successful"},0)),"-",MAX(Sheet6!L$1:L3503)+1)</f>
        <v>1907</v>
      </c>
      <c r="M3504" t="str">
        <f>IF(ISNA(MATCH(Sheet1!F3504,{"failed","canceled"},0)),"-",MAX(Sheet6!M$1:M3503)+1)</f>
        <v>-</v>
      </c>
    </row>
    <row r="3505" spans="1:13" ht="16" x14ac:dyDescent="0.2">
      <c r="A3505" s="18" t="str">
        <f>IFERROR(INDEX(Sheet1!F:F,MATCH(ROWS($1:3504),$L:$L,0)),"")</f>
        <v/>
      </c>
      <c r="B3505" s="15" t="str">
        <f>IFERROR(INDEX(Sheet1!L:L,MATCH(ROWS($1:3504),$L:$L,0)),"")</f>
        <v/>
      </c>
      <c r="D3505" s="18" t="str">
        <f>IFERROR(INDEX(Sheet1!F:F,MATCH(ROWS($1:3504),$M:$M,0)),"")</f>
        <v/>
      </c>
      <c r="E3505" t="str">
        <f>IFERROR(INDEX(Sheet1!L:L,MATCH(ROWS($1:3504),$M:$M,0)),"")</f>
        <v/>
      </c>
      <c r="L3505">
        <f>IF(ISNA(MATCH(Sheet1!F3505,{"successful"},0)),"-",MAX(Sheet6!L$1:L3504)+1)</f>
        <v>1908</v>
      </c>
      <c r="M3505" t="str">
        <f>IF(ISNA(MATCH(Sheet1!F3505,{"failed","canceled"},0)),"-",MAX(Sheet6!M$1:M3504)+1)</f>
        <v>-</v>
      </c>
    </row>
    <row r="3506" spans="1:13" ht="16" x14ac:dyDescent="0.2">
      <c r="A3506" s="18" t="str">
        <f>IFERROR(INDEX(Sheet1!F:F,MATCH(ROWS($1:3505),$L:$L,0)),"")</f>
        <v/>
      </c>
      <c r="B3506" s="15" t="str">
        <f>IFERROR(INDEX(Sheet1!L:L,MATCH(ROWS($1:3505),$L:$L,0)),"")</f>
        <v/>
      </c>
      <c r="D3506" s="18" t="str">
        <f>IFERROR(INDEX(Sheet1!F:F,MATCH(ROWS($1:3505),$M:$M,0)),"")</f>
        <v/>
      </c>
      <c r="E3506" t="str">
        <f>IFERROR(INDEX(Sheet1!L:L,MATCH(ROWS($1:3505),$M:$M,0)),"")</f>
        <v/>
      </c>
      <c r="L3506">
        <f>IF(ISNA(MATCH(Sheet1!F3506,{"successful"},0)),"-",MAX(Sheet6!L$1:L3505)+1)</f>
        <v>1909</v>
      </c>
      <c r="M3506" t="str">
        <f>IF(ISNA(MATCH(Sheet1!F3506,{"failed","canceled"},0)),"-",MAX(Sheet6!M$1:M3505)+1)</f>
        <v>-</v>
      </c>
    </row>
    <row r="3507" spans="1:13" ht="16" x14ac:dyDescent="0.2">
      <c r="A3507" s="18" t="str">
        <f>IFERROR(INDEX(Sheet1!F:F,MATCH(ROWS($1:3506),$L:$L,0)),"")</f>
        <v/>
      </c>
      <c r="B3507" s="15" t="str">
        <f>IFERROR(INDEX(Sheet1!L:L,MATCH(ROWS($1:3506),$L:$L,0)),"")</f>
        <v/>
      </c>
      <c r="D3507" s="18" t="str">
        <f>IFERROR(INDEX(Sheet1!F:F,MATCH(ROWS($1:3506),$M:$M,0)),"")</f>
        <v/>
      </c>
      <c r="E3507" t="str">
        <f>IFERROR(INDEX(Sheet1!L:L,MATCH(ROWS($1:3506),$M:$M,0)),"")</f>
        <v/>
      </c>
      <c r="L3507">
        <f>IF(ISNA(MATCH(Sheet1!F3507,{"successful"},0)),"-",MAX(Sheet6!L$1:L3506)+1)</f>
        <v>1910</v>
      </c>
      <c r="M3507" t="str">
        <f>IF(ISNA(MATCH(Sheet1!F3507,{"failed","canceled"},0)),"-",MAX(Sheet6!M$1:M3506)+1)</f>
        <v>-</v>
      </c>
    </row>
    <row r="3508" spans="1:13" ht="16" x14ac:dyDescent="0.2">
      <c r="A3508" s="18" t="str">
        <f>IFERROR(INDEX(Sheet1!F:F,MATCH(ROWS($1:3507),$L:$L,0)),"")</f>
        <v/>
      </c>
      <c r="B3508" s="15" t="str">
        <f>IFERROR(INDEX(Sheet1!L:L,MATCH(ROWS($1:3507),$L:$L,0)),"")</f>
        <v/>
      </c>
      <c r="D3508" s="18" t="str">
        <f>IFERROR(INDEX(Sheet1!F:F,MATCH(ROWS($1:3507),$M:$M,0)),"")</f>
        <v/>
      </c>
      <c r="E3508" t="str">
        <f>IFERROR(INDEX(Sheet1!L:L,MATCH(ROWS($1:3507),$M:$M,0)),"")</f>
        <v/>
      </c>
      <c r="L3508">
        <f>IF(ISNA(MATCH(Sheet1!F3508,{"successful"},0)),"-",MAX(Sheet6!L$1:L3507)+1)</f>
        <v>1911</v>
      </c>
      <c r="M3508" t="str">
        <f>IF(ISNA(MATCH(Sheet1!F3508,{"failed","canceled"},0)),"-",MAX(Sheet6!M$1:M3507)+1)</f>
        <v>-</v>
      </c>
    </row>
    <row r="3509" spans="1:13" ht="16" x14ac:dyDescent="0.2">
      <c r="A3509" s="18" t="str">
        <f>IFERROR(INDEX(Sheet1!F:F,MATCH(ROWS($1:3508),$L:$L,0)),"")</f>
        <v/>
      </c>
      <c r="B3509" s="15" t="str">
        <f>IFERROR(INDEX(Sheet1!L:L,MATCH(ROWS($1:3508),$L:$L,0)),"")</f>
        <v/>
      </c>
      <c r="D3509" s="18" t="str">
        <f>IFERROR(INDEX(Sheet1!F:F,MATCH(ROWS($1:3508),$M:$M,0)),"")</f>
        <v/>
      </c>
      <c r="E3509" t="str">
        <f>IFERROR(INDEX(Sheet1!L:L,MATCH(ROWS($1:3508),$M:$M,0)),"")</f>
        <v/>
      </c>
      <c r="L3509">
        <f>IF(ISNA(MATCH(Sheet1!F3509,{"successful"},0)),"-",MAX(Sheet6!L$1:L3508)+1)</f>
        <v>1912</v>
      </c>
      <c r="M3509" t="str">
        <f>IF(ISNA(MATCH(Sheet1!F3509,{"failed","canceled"},0)),"-",MAX(Sheet6!M$1:M3508)+1)</f>
        <v>-</v>
      </c>
    </row>
    <row r="3510" spans="1:13" ht="16" x14ac:dyDescent="0.2">
      <c r="A3510" s="18" t="str">
        <f>IFERROR(INDEX(Sheet1!F:F,MATCH(ROWS($1:3509),$L:$L,0)),"")</f>
        <v/>
      </c>
      <c r="B3510" s="15" t="str">
        <f>IFERROR(INDEX(Sheet1!L:L,MATCH(ROWS($1:3509),$L:$L,0)),"")</f>
        <v/>
      </c>
      <c r="D3510" s="18" t="str">
        <f>IFERROR(INDEX(Sheet1!F:F,MATCH(ROWS($1:3509),$M:$M,0)),"")</f>
        <v/>
      </c>
      <c r="E3510" t="str">
        <f>IFERROR(INDEX(Sheet1!L:L,MATCH(ROWS($1:3509),$M:$M,0)),"")</f>
        <v/>
      </c>
      <c r="L3510">
        <f>IF(ISNA(MATCH(Sheet1!F3510,{"successful"},0)),"-",MAX(Sheet6!L$1:L3509)+1)</f>
        <v>1913</v>
      </c>
      <c r="M3510" t="str">
        <f>IF(ISNA(MATCH(Sheet1!F3510,{"failed","canceled"},0)),"-",MAX(Sheet6!M$1:M3509)+1)</f>
        <v>-</v>
      </c>
    </row>
    <row r="3511" spans="1:13" ht="16" x14ac:dyDescent="0.2">
      <c r="A3511" s="18" t="str">
        <f>IFERROR(INDEX(Sheet1!F:F,MATCH(ROWS($1:3510),$L:$L,0)),"")</f>
        <v/>
      </c>
      <c r="B3511" s="15" t="str">
        <f>IFERROR(INDEX(Sheet1!L:L,MATCH(ROWS($1:3510),$L:$L,0)),"")</f>
        <v/>
      </c>
      <c r="D3511" s="18" t="str">
        <f>IFERROR(INDEX(Sheet1!F:F,MATCH(ROWS($1:3510),$M:$M,0)),"")</f>
        <v/>
      </c>
      <c r="E3511" t="str">
        <f>IFERROR(INDEX(Sheet1!L:L,MATCH(ROWS($1:3510),$M:$M,0)),"")</f>
        <v/>
      </c>
      <c r="L3511">
        <f>IF(ISNA(MATCH(Sheet1!F3511,{"successful"},0)),"-",MAX(Sheet6!L$1:L3510)+1)</f>
        <v>1914</v>
      </c>
      <c r="M3511" t="str">
        <f>IF(ISNA(MATCH(Sheet1!F3511,{"failed","canceled"},0)),"-",MAX(Sheet6!M$1:M3510)+1)</f>
        <v>-</v>
      </c>
    </row>
    <row r="3512" spans="1:13" ht="16" x14ac:dyDescent="0.2">
      <c r="A3512" s="18" t="str">
        <f>IFERROR(INDEX(Sheet1!F:F,MATCH(ROWS($1:3511),$L:$L,0)),"")</f>
        <v/>
      </c>
      <c r="B3512" s="15" t="str">
        <f>IFERROR(INDEX(Sheet1!L:L,MATCH(ROWS($1:3511),$L:$L,0)),"")</f>
        <v/>
      </c>
      <c r="D3512" s="18" t="str">
        <f>IFERROR(INDEX(Sheet1!F:F,MATCH(ROWS($1:3511),$M:$M,0)),"")</f>
        <v/>
      </c>
      <c r="E3512" t="str">
        <f>IFERROR(INDEX(Sheet1!L:L,MATCH(ROWS($1:3511),$M:$M,0)),"")</f>
        <v/>
      </c>
      <c r="L3512">
        <f>IF(ISNA(MATCH(Sheet1!F3512,{"successful"},0)),"-",MAX(Sheet6!L$1:L3511)+1)</f>
        <v>1915</v>
      </c>
      <c r="M3512" t="str">
        <f>IF(ISNA(MATCH(Sheet1!F3512,{"failed","canceled"},0)),"-",MAX(Sheet6!M$1:M3511)+1)</f>
        <v>-</v>
      </c>
    </row>
    <row r="3513" spans="1:13" ht="16" x14ac:dyDescent="0.2">
      <c r="A3513" s="18" t="str">
        <f>IFERROR(INDEX(Sheet1!F:F,MATCH(ROWS($1:3512),$L:$L,0)),"")</f>
        <v/>
      </c>
      <c r="B3513" s="15" t="str">
        <f>IFERROR(INDEX(Sheet1!L:L,MATCH(ROWS($1:3512),$L:$L,0)),"")</f>
        <v/>
      </c>
      <c r="D3513" s="18" t="str">
        <f>IFERROR(INDEX(Sheet1!F:F,MATCH(ROWS($1:3512),$M:$M,0)),"")</f>
        <v/>
      </c>
      <c r="E3513" t="str">
        <f>IFERROR(INDEX(Sheet1!L:L,MATCH(ROWS($1:3512),$M:$M,0)),"")</f>
        <v/>
      </c>
      <c r="L3513">
        <f>IF(ISNA(MATCH(Sheet1!F3513,{"successful"},0)),"-",MAX(Sheet6!L$1:L3512)+1)</f>
        <v>1916</v>
      </c>
      <c r="M3513" t="str">
        <f>IF(ISNA(MATCH(Sheet1!F3513,{"failed","canceled"},0)),"-",MAX(Sheet6!M$1:M3512)+1)</f>
        <v>-</v>
      </c>
    </row>
    <row r="3514" spans="1:13" ht="16" x14ac:dyDescent="0.2">
      <c r="A3514" s="18" t="str">
        <f>IFERROR(INDEX(Sheet1!F:F,MATCH(ROWS($1:3513),$L:$L,0)),"")</f>
        <v/>
      </c>
      <c r="B3514" s="15" t="str">
        <f>IFERROR(INDEX(Sheet1!L:L,MATCH(ROWS($1:3513),$L:$L,0)),"")</f>
        <v/>
      </c>
      <c r="D3514" s="18" t="str">
        <f>IFERROR(INDEX(Sheet1!F:F,MATCH(ROWS($1:3513),$M:$M,0)),"")</f>
        <v/>
      </c>
      <c r="E3514" t="str">
        <f>IFERROR(INDEX(Sheet1!L:L,MATCH(ROWS($1:3513),$M:$M,0)),"")</f>
        <v/>
      </c>
      <c r="L3514">
        <f>IF(ISNA(MATCH(Sheet1!F3514,{"successful"},0)),"-",MAX(Sheet6!L$1:L3513)+1)</f>
        <v>1917</v>
      </c>
      <c r="M3514" t="str">
        <f>IF(ISNA(MATCH(Sheet1!F3514,{"failed","canceled"},0)),"-",MAX(Sheet6!M$1:M3513)+1)</f>
        <v>-</v>
      </c>
    </row>
    <row r="3515" spans="1:13" ht="16" x14ac:dyDescent="0.2">
      <c r="A3515" s="18" t="str">
        <f>IFERROR(INDEX(Sheet1!F:F,MATCH(ROWS($1:3514),$L:$L,0)),"")</f>
        <v/>
      </c>
      <c r="B3515" s="15" t="str">
        <f>IFERROR(INDEX(Sheet1!L:L,MATCH(ROWS($1:3514),$L:$L,0)),"")</f>
        <v/>
      </c>
      <c r="D3515" s="18" t="str">
        <f>IFERROR(INDEX(Sheet1!F:F,MATCH(ROWS($1:3514),$M:$M,0)),"")</f>
        <v/>
      </c>
      <c r="E3515" t="str">
        <f>IFERROR(INDEX(Sheet1!L:L,MATCH(ROWS($1:3514),$M:$M,0)),"")</f>
        <v/>
      </c>
      <c r="L3515">
        <f>IF(ISNA(MATCH(Sheet1!F3515,{"successful"},0)),"-",MAX(Sheet6!L$1:L3514)+1)</f>
        <v>1918</v>
      </c>
      <c r="M3515" t="str">
        <f>IF(ISNA(MATCH(Sheet1!F3515,{"failed","canceled"},0)),"-",MAX(Sheet6!M$1:M3514)+1)</f>
        <v>-</v>
      </c>
    </row>
    <row r="3516" spans="1:13" ht="16" x14ac:dyDescent="0.2">
      <c r="A3516" s="18" t="str">
        <f>IFERROR(INDEX(Sheet1!F:F,MATCH(ROWS($1:3515),$L:$L,0)),"")</f>
        <v/>
      </c>
      <c r="B3516" s="15" t="str">
        <f>IFERROR(INDEX(Sheet1!L:L,MATCH(ROWS($1:3515),$L:$L,0)),"")</f>
        <v/>
      </c>
      <c r="D3516" s="18" t="str">
        <f>IFERROR(INDEX(Sheet1!F:F,MATCH(ROWS($1:3515),$M:$M,0)),"")</f>
        <v/>
      </c>
      <c r="E3516" t="str">
        <f>IFERROR(INDEX(Sheet1!L:L,MATCH(ROWS($1:3515),$M:$M,0)),"")</f>
        <v/>
      </c>
      <c r="L3516">
        <f>IF(ISNA(MATCH(Sheet1!F3516,{"successful"},0)),"-",MAX(Sheet6!L$1:L3515)+1)</f>
        <v>1919</v>
      </c>
      <c r="M3516" t="str">
        <f>IF(ISNA(MATCH(Sheet1!F3516,{"failed","canceled"},0)),"-",MAX(Sheet6!M$1:M3515)+1)</f>
        <v>-</v>
      </c>
    </row>
    <row r="3517" spans="1:13" ht="16" x14ac:dyDescent="0.2">
      <c r="A3517" s="18" t="str">
        <f>IFERROR(INDEX(Sheet1!F:F,MATCH(ROWS($1:3516),$L:$L,0)),"")</f>
        <v/>
      </c>
      <c r="B3517" s="15" t="str">
        <f>IFERROR(INDEX(Sheet1!L:L,MATCH(ROWS($1:3516),$L:$L,0)),"")</f>
        <v/>
      </c>
      <c r="D3517" s="18" t="str">
        <f>IFERROR(INDEX(Sheet1!F:F,MATCH(ROWS($1:3516),$M:$M,0)),"")</f>
        <v/>
      </c>
      <c r="E3517" t="str">
        <f>IFERROR(INDEX(Sheet1!L:L,MATCH(ROWS($1:3516),$M:$M,0)),"")</f>
        <v/>
      </c>
      <c r="L3517">
        <f>IF(ISNA(MATCH(Sheet1!F3517,{"successful"},0)),"-",MAX(Sheet6!L$1:L3516)+1)</f>
        <v>1920</v>
      </c>
      <c r="M3517" t="str">
        <f>IF(ISNA(MATCH(Sheet1!F3517,{"failed","canceled"},0)),"-",MAX(Sheet6!M$1:M3516)+1)</f>
        <v>-</v>
      </c>
    </row>
    <row r="3518" spans="1:13" ht="16" x14ac:dyDescent="0.2">
      <c r="A3518" s="18" t="str">
        <f>IFERROR(INDEX(Sheet1!F:F,MATCH(ROWS($1:3517),$L:$L,0)),"")</f>
        <v/>
      </c>
      <c r="B3518" s="15" t="str">
        <f>IFERROR(INDEX(Sheet1!L:L,MATCH(ROWS($1:3517),$L:$L,0)),"")</f>
        <v/>
      </c>
      <c r="D3518" s="18" t="str">
        <f>IFERROR(INDEX(Sheet1!F:F,MATCH(ROWS($1:3517),$M:$M,0)),"")</f>
        <v/>
      </c>
      <c r="E3518" t="str">
        <f>IFERROR(INDEX(Sheet1!L:L,MATCH(ROWS($1:3517),$M:$M,0)),"")</f>
        <v/>
      </c>
      <c r="L3518">
        <f>IF(ISNA(MATCH(Sheet1!F3518,{"successful"},0)),"-",MAX(Sheet6!L$1:L3517)+1)</f>
        <v>1921</v>
      </c>
      <c r="M3518" t="str">
        <f>IF(ISNA(MATCH(Sheet1!F3518,{"failed","canceled"},0)),"-",MAX(Sheet6!M$1:M3517)+1)</f>
        <v>-</v>
      </c>
    </row>
    <row r="3519" spans="1:13" ht="16" x14ac:dyDescent="0.2">
      <c r="A3519" s="18" t="str">
        <f>IFERROR(INDEX(Sheet1!F:F,MATCH(ROWS($1:3518),$L:$L,0)),"")</f>
        <v/>
      </c>
      <c r="B3519" s="15" t="str">
        <f>IFERROR(INDEX(Sheet1!L:L,MATCH(ROWS($1:3518),$L:$L,0)),"")</f>
        <v/>
      </c>
      <c r="D3519" s="18" t="str">
        <f>IFERROR(INDEX(Sheet1!F:F,MATCH(ROWS($1:3518),$M:$M,0)),"")</f>
        <v/>
      </c>
      <c r="E3519" t="str">
        <f>IFERROR(INDEX(Sheet1!L:L,MATCH(ROWS($1:3518),$M:$M,0)),"")</f>
        <v/>
      </c>
      <c r="L3519">
        <f>IF(ISNA(MATCH(Sheet1!F3519,{"successful"},0)),"-",MAX(Sheet6!L$1:L3518)+1)</f>
        <v>1922</v>
      </c>
      <c r="M3519" t="str">
        <f>IF(ISNA(MATCH(Sheet1!F3519,{"failed","canceled"},0)),"-",MAX(Sheet6!M$1:M3518)+1)</f>
        <v>-</v>
      </c>
    </row>
    <row r="3520" spans="1:13" ht="16" x14ac:dyDescent="0.2">
      <c r="A3520" s="18" t="str">
        <f>IFERROR(INDEX(Sheet1!F:F,MATCH(ROWS($1:3519),$L:$L,0)),"")</f>
        <v/>
      </c>
      <c r="B3520" s="15" t="str">
        <f>IFERROR(INDEX(Sheet1!L:L,MATCH(ROWS($1:3519),$L:$L,0)),"")</f>
        <v/>
      </c>
      <c r="D3520" s="18" t="str">
        <f>IFERROR(INDEX(Sheet1!F:F,MATCH(ROWS($1:3519),$M:$M,0)),"")</f>
        <v/>
      </c>
      <c r="E3520" t="str">
        <f>IFERROR(INDEX(Sheet1!L:L,MATCH(ROWS($1:3519),$M:$M,0)),"")</f>
        <v/>
      </c>
      <c r="L3520">
        <f>IF(ISNA(MATCH(Sheet1!F3520,{"successful"},0)),"-",MAX(Sheet6!L$1:L3519)+1)</f>
        <v>1923</v>
      </c>
      <c r="M3520" t="str">
        <f>IF(ISNA(MATCH(Sheet1!F3520,{"failed","canceled"},0)),"-",MAX(Sheet6!M$1:M3519)+1)</f>
        <v>-</v>
      </c>
    </row>
    <row r="3521" spans="1:13" ht="16" x14ac:dyDescent="0.2">
      <c r="A3521" s="18" t="str">
        <f>IFERROR(INDEX(Sheet1!F:F,MATCH(ROWS($1:3520),$L:$L,0)),"")</f>
        <v/>
      </c>
      <c r="B3521" s="15" t="str">
        <f>IFERROR(INDEX(Sheet1!L:L,MATCH(ROWS($1:3520),$L:$L,0)),"")</f>
        <v/>
      </c>
      <c r="D3521" s="18" t="str">
        <f>IFERROR(INDEX(Sheet1!F:F,MATCH(ROWS($1:3520),$M:$M,0)),"")</f>
        <v/>
      </c>
      <c r="E3521" t="str">
        <f>IFERROR(INDEX(Sheet1!L:L,MATCH(ROWS($1:3520),$M:$M,0)),"")</f>
        <v/>
      </c>
      <c r="L3521">
        <f>IF(ISNA(MATCH(Sheet1!F3521,{"successful"},0)),"-",MAX(Sheet6!L$1:L3520)+1)</f>
        <v>1924</v>
      </c>
      <c r="M3521" t="str">
        <f>IF(ISNA(MATCH(Sheet1!F3521,{"failed","canceled"},0)),"-",MAX(Sheet6!M$1:M3520)+1)</f>
        <v>-</v>
      </c>
    </row>
    <row r="3522" spans="1:13" ht="16" x14ac:dyDescent="0.2">
      <c r="A3522" s="18" t="str">
        <f>IFERROR(INDEX(Sheet1!F:F,MATCH(ROWS($1:3521),$L:$L,0)),"")</f>
        <v/>
      </c>
      <c r="B3522" s="15" t="str">
        <f>IFERROR(INDEX(Sheet1!L:L,MATCH(ROWS($1:3521),$L:$L,0)),"")</f>
        <v/>
      </c>
      <c r="D3522" s="18" t="str">
        <f>IFERROR(INDEX(Sheet1!F:F,MATCH(ROWS($1:3521),$M:$M,0)),"")</f>
        <v/>
      </c>
      <c r="E3522" t="str">
        <f>IFERROR(INDEX(Sheet1!L:L,MATCH(ROWS($1:3521),$M:$M,0)),"")</f>
        <v/>
      </c>
      <c r="L3522">
        <f>IF(ISNA(MATCH(Sheet1!F3522,{"successful"},0)),"-",MAX(Sheet6!L$1:L3521)+1)</f>
        <v>1925</v>
      </c>
      <c r="M3522" t="str">
        <f>IF(ISNA(MATCH(Sheet1!F3522,{"failed","canceled"},0)),"-",MAX(Sheet6!M$1:M3521)+1)</f>
        <v>-</v>
      </c>
    </row>
    <row r="3523" spans="1:13" ht="16" x14ac:dyDescent="0.2">
      <c r="A3523" s="18" t="str">
        <f>IFERROR(INDEX(Sheet1!F:F,MATCH(ROWS($1:3522),$L:$L,0)),"")</f>
        <v/>
      </c>
      <c r="B3523" s="15" t="str">
        <f>IFERROR(INDEX(Sheet1!L:L,MATCH(ROWS($1:3522),$L:$L,0)),"")</f>
        <v/>
      </c>
      <c r="D3523" s="18" t="str">
        <f>IFERROR(INDEX(Sheet1!F:F,MATCH(ROWS($1:3522),$M:$M,0)),"")</f>
        <v/>
      </c>
      <c r="E3523" t="str">
        <f>IFERROR(INDEX(Sheet1!L:L,MATCH(ROWS($1:3522),$M:$M,0)),"")</f>
        <v/>
      </c>
      <c r="L3523">
        <f>IF(ISNA(MATCH(Sheet1!F3523,{"successful"},0)),"-",MAX(Sheet6!L$1:L3522)+1)</f>
        <v>1926</v>
      </c>
      <c r="M3523" t="str">
        <f>IF(ISNA(MATCH(Sheet1!F3523,{"failed","canceled"},0)),"-",MAX(Sheet6!M$1:M3522)+1)</f>
        <v>-</v>
      </c>
    </row>
    <row r="3524" spans="1:13" ht="16" x14ac:dyDescent="0.2">
      <c r="A3524" s="18" t="str">
        <f>IFERROR(INDEX(Sheet1!F:F,MATCH(ROWS($1:3523),$L:$L,0)),"")</f>
        <v/>
      </c>
      <c r="B3524" s="15" t="str">
        <f>IFERROR(INDEX(Sheet1!L:L,MATCH(ROWS($1:3523),$L:$L,0)),"")</f>
        <v/>
      </c>
      <c r="D3524" s="18" t="str">
        <f>IFERROR(INDEX(Sheet1!F:F,MATCH(ROWS($1:3523),$M:$M,0)),"")</f>
        <v/>
      </c>
      <c r="E3524" t="str">
        <f>IFERROR(INDEX(Sheet1!L:L,MATCH(ROWS($1:3523),$M:$M,0)),"")</f>
        <v/>
      </c>
      <c r="L3524">
        <f>IF(ISNA(MATCH(Sheet1!F3524,{"successful"},0)),"-",MAX(Sheet6!L$1:L3523)+1)</f>
        <v>1927</v>
      </c>
      <c r="M3524" t="str">
        <f>IF(ISNA(MATCH(Sheet1!F3524,{"failed","canceled"},0)),"-",MAX(Sheet6!M$1:M3523)+1)</f>
        <v>-</v>
      </c>
    </row>
    <row r="3525" spans="1:13" ht="16" x14ac:dyDescent="0.2">
      <c r="A3525" s="18" t="str">
        <f>IFERROR(INDEX(Sheet1!F:F,MATCH(ROWS($1:3524),$L:$L,0)),"")</f>
        <v/>
      </c>
      <c r="B3525" s="15" t="str">
        <f>IFERROR(INDEX(Sheet1!L:L,MATCH(ROWS($1:3524),$L:$L,0)),"")</f>
        <v/>
      </c>
      <c r="D3525" s="18" t="str">
        <f>IFERROR(INDEX(Sheet1!F:F,MATCH(ROWS($1:3524),$M:$M,0)),"")</f>
        <v/>
      </c>
      <c r="E3525" t="str">
        <f>IFERROR(INDEX(Sheet1!L:L,MATCH(ROWS($1:3524),$M:$M,0)),"")</f>
        <v/>
      </c>
      <c r="L3525">
        <f>IF(ISNA(MATCH(Sheet1!F3525,{"successful"},0)),"-",MAX(Sheet6!L$1:L3524)+1)</f>
        <v>1928</v>
      </c>
      <c r="M3525" t="str">
        <f>IF(ISNA(MATCH(Sheet1!F3525,{"failed","canceled"},0)),"-",MAX(Sheet6!M$1:M3524)+1)</f>
        <v>-</v>
      </c>
    </row>
    <row r="3526" spans="1:13" ht="16" x14ac:dyDescent="0.2">
      <c r="A3526" s="18" t="str">
        <f>IFERROR(INDEX(Sheet1!F:F,MATCH(ROWS($1:3525),$L:$L,0)),"")</f>
        <v/>
      </c>
      <c r="B3526" s="15" t="str">
        <f>IFERROR(INDEX(Sheet1!L:L,MATCH(ROWS($1:3525),$L:$L,0)),"")</f>
        <v/>
      </c>
      <c r="D3526" s="18" t="str">
        <f>IFERROR(INDEX(Sheet1!F:F,MATCH(ROWS($1:3525),$M:$M,0)),"")</f>
        <v/>
      </c>
      <c r="E3526" t="str">
        <f>IFERROR(INDEX(Sheet1!L:L,MATCH(ROWS($1:3525),$M:$M,0)),"")</f>
        <v/>
      </c>
      <c r="L3526">
        <f>IF(ISNA(MATCH(Sheet1!F3526,{"successful"},0)),"-",MAX(Sheet6!L$1:L3525)+1)</f>
        <v>1929</v>
      </c>
      <c r="M3526" t="str">
        <f>IF(ISNA(MATCH(Sheet1!F3526,{"failed","canceled"},0)),"-",MAX(Sheet6!M$1:M3525)+1)</f>
        <v>-</v>
      </c>
    </row>
    <row r="3527" spans="1:13" ht="16" x14ac:dyDescent="0.2">
      <c r="A3527" s="18" t="str">
        <f>IFERROR(INDEX(Sheet1!F:F,MATCH(ROWS($1:3526),$L:$L,0)),"")</f>
        <v/>
      </c>
      <c r="B3527" s="15" t="str">
        <f>IFERROR(INDEX(Sheet1!L:L,MATCH(ROWS($1:3526),$L:$L,0)),"")</f>
        <v/>
      </c>
      <c r="D3527" s="18" t="str">
        <f>IFERROR(INDEX(Sheet1!F:F,MATCH(ROWS($1:3526),$M:$M,0)),"")</f>
        <v/>
      </c>
      <c r="E3527" t="str">
        <f>IFERROR(INDEX(Sheet1!L:L,MATCH(ROWS($1:3526),$M:$M,0)),"")</f>
        <v/>
      </c>
      <c r="L3527">
        <f>IF(ISNA(MATCH(Sheet1!F3527,{"successful"},0)),"-",MAX(Sheet6!L$1:L3526)+1)</f>
        <v>1930</v>
      </c>
      <c r="M3527" t="str">
        <f>IF(ISNA(MATCH(Sheet1!F3527,{"failed","canceled"},0)),"-",MAX(Sheet6!M$1:M3526)+1)</f>
        <v>-</v>
      </c>
    </row>
    <row r="3528" spans="1:13" ht="16" x14ac:dyDescent="0.2">
      <c r="A3528" s="18" t="str">
        <f>IFERROR(INDEX(Sheet1!F:F,MATCH(ROWS($1:3527),$L:$L,0)),"")</f>
        <v/>
      </c>
      <c r="B3528" s="15" t="str">
        <f>IFERROR(INDEX(Sheet1!L:L,MATCH(ROWS($1:3527),$L:$L,0)),"")</f>
        <v/>
      </c>
      <c r="D3528" s="18" t="str">
        <f>IFERROR(INDEX(Sheet1!F:F,MATCH(ROWS($1:3527),$M:$M,0)),"")</f>
        <v/>
      </c>
      <c r="E3528" t="str">
        <f>IFERROR(INDEX(Sheet1!L:L,MATCH(ROWS($1:3527),$M:$M,0)),"")</f>
        <v/>
      </c>
      <c r="L3528">
        <f>IF(ISNA(MATCH(Sheet1!F3528,{"successful"},0)),"-",MAX(Sheet6!L$1:L3527)+1)</f>
        <v>1931</v>
      </c>
      <c r="M3528" t="str">
        <f>IF(ISNA(MATCH(Sheet1!F3528,{"failed","canceled"},0)),"-",MAX(Sheet6!M$1:M3527)+1)</f>
        <v>-</v>
      </c>
    </row>
    <row r="3529" spans="1:13" ht="16" x14ac:dyDescent="0.2">
      <c r="A3529" s="18" t="str">
        <f>IFERROR(INDEX(Sheet1!F:F,MATCH(ROWS($1:3528),$L:$L,0)),"")</f>
        <v/>
      </c>
      <c r="B3529" s="15" t="str">
        <f>IFERROR(INDEX(Sheet1!L:L,MATCH(ROWS($1:3528),$L:$L,0)),"")</f>
        <v/>
      </c>
      <c r="D3529" s="18" t="str">
        <f>IFERROR(INDEX(Sheet1!F:F,MATCH(ROWS($1:3528),$M:$M,0)),"")</f>
        <v/>
      </c>
      <c r="E3529" t="str">
        <f>IFERROR(INDEX(Sheet1!L:L,MATCH(ROWS($1:3528),$M:$M,0)),"")</f>
        <v/>
      </c>
      <c r="L3529">
        <f>IF(ISNA(MATCH(Sheet1!F3529,{"successful"},0)),"-",MAX(Sheet6!L$1:L3528)+1)</f>
        <v>1932</v>
      </c>
      <c r="M3529" t="str">
        <f>IF(ISNA(MATCH(Sheet1!F3529,{"failed","canceled"},0)),"-",MAX(Sheet6!M$1:M3528)+1)</f>
        <v>-</v>
      </c>
    </row>
    <row r="3530" spans="1:13" ht="16" x14ac:dyDescent="0.2">
      <c r="A3530" s="18" t="str">
        <f>IFERROR(INDEX(Sheet1!F:F,MATCH(ROWS($1:3529),$L:$L,0)),"")</f>
        <v/>
      </c>
      <c r="B3530" s="15" t="str">
        <f>IFERROR(INDEX(Sheet1!L:L,MATCH(ROWS($1:3529),$L:$L,0)),"")</f>
        <v/>
      </c>
      <c r="D3530" s="18" t="str">
        <f>IFERROR(INDEX(Sheet1!F:F,MATCH(ROWS($1:3529),$M:$M,0)),"")</f>
        <v/>
      </c>
      <c r="E3530" t="str">
        <f>IFERROR(INDEX(Sheet1!L:L,MATCH(ROWS($1:3529),$M:$M,0)),"")</f>
        <v/>
      </c>
      <c r="L3530">
        <f>IF(ISNA(MATCH(Sheet1!F3530,{"successful"},0)),"-",MAX(Sheet6!L$1:L3529)+1)</f>
        <v>1933</v>
      </c>
      <c r="M3530" t="str">
        <f>IF(ISNA(MATCH(Sheet1!F3530,{"failed","canceled"},0)),"-",MAX(Sheet6!M$1:M3529)+1)</f>
        <v>-</v>
      </c>
    </row>
    <row r="3531" spans="1:13" ht="16" x14ac:dyDescent="0.2">
      <c r="A3531" s="18" t="str">
        <f>IFERROR(INDEX(Sheet1!F:F,MATCH(ROWS($1:3530),$L:$L,0)),"")</f>
        <v/>
      </c>
      <c r="B3531" s="15" t="str">
        <f>IFERROR(INDEX(Sheet1!L:L,MATCH(ROWS($1:3530),$L:$L,0)),"")</f>
        <v/>
      </c>
      <c r="D3531" s="18" t="str">
        <f>IFERROR(INDEX(Sheet1!F:F,MATCH(ROWS($1:3530),$M:$M,0)),"")</f>
        <v/>
      </c>
      <c r="E3531" t="str">
        <f>IFERROR(INDEX(Sheet1!L:L,MATCH(ROWS($1:3530),$M:$M,0)),"")</f>
        <v/>
      </c>
      <c r="L3531">
        <f>IF(ISNA(MATCH(Sheet1!F3531,{"successful"},0)),"-",MAX(Sheet6!L$1:L3530)+1)</f>
        <v>1934</v>
      </c>
      <c r="M3531" t="str">
        <f>IF(ISNA(MATCH(Sheet1!F3531,{"failed","canceled"},0)),"-",MAX(Sheet6!M$1:M3530)+1)</f>
        <v>-</v>
      </c>
    </row>
    <row r="3532" spans="1:13" ht="16" x14ac:dyDescent="0.2">
      <c r="A3532" s="18" t="str">
        <f>IFERROR(INDEX(Sheet1!F:F,MATCH(ROWS($1:3531),$L:$L,0)),"")</f>
        <v/>
      </c>
      <c r="B3532" s="15" t="str">
        <f>IFERROR(INDEX(Sheet1!L:L,MATCH(ROWS($1:3531),$L:$L,0)),"")</f>
        <v/>
      </c>
      <c r="D3532" s="18" t="str">
        <f>IFERROR(INDEX(Sheet1!F:F,MATCH(ROWS($1:3531),$M:$M,0)),"")</f>
        <v/>
      </c>
      <c r="E3532" t="str">
        <f>IFERROR(INDEX(Sheet1!L:L,MATCH(ROWS($1:3531),$M:$M,0)),"")</f>
        <v/>
      </c>
      <c r="L3532">
        <f>IF(ISNA(MATCH(Sheet1!F3532,{"successful"},0)),"-",MAX(Sheet6!L$1:L3531)+1)</f>
        <v>1935</v>
      </c>
      <c r="M3532" t="str">
        <f>IF(ISNA(MATCH(Sheet1!F3532,{"failed","canceled"},0)),"-",MAX(Sheet6!M$1:M3531)+1)</f>
        <v>-</v>
      </c>
    </row>
    <row r="3533" spans="1:13" ht="16" x14ac:dyDescent="0.2">
      <c r="A3533" s="18" t="str">
        <f>IFERROR(INDEX(Sheet1!F:F,MATCH(ROWS($1:3532),$L:$L,0)),"")</f>
        <v/>
      </c>
      <c r="B3533" s="15" t="str">
        <f>IFERROR(INDEX(Sheet1!L:L,MATCH(ROWS($1:3532),$L:$L,0)),"")</f>
        <v/>
      </c>
      <c r="D3533" s="18" t="str">
        <f>IFERROR(INDEX(Sheet1!F:F,MATCH(ROWS($1:3532),$M:$M,0)),"")</f>
        <v/>
      </c>
      <c r="E3533" t="str">
        <f>IFERROR(INDEX(Sheet1!L:L,MATCH(ROWS($1:3532),$M:$M,0)),"")</f>
        <v/>
      </c>
      <c r="L3533">
        <f>IF(ISNA(MATCH(Sheet1!F3533,{"successful"},0)),"-",MAX(Sheet6!L$1:L3532)+1)</f>
        <v>1936</v>
      </c>
      <c r="M3533" t="str">
        <f>IF(ISNA(MATCH(Sheet1!F3533,{"failed","canceled"},0)),"-",MAX(Sheet6!M$1:M3532)+1)</f>
        <v>-</v>
      </c>
    </row>
    <row r="3534" spans="1:13" ht="16" x14ac:dyDescent="0.2">
      <c r="A3534" s="18" t="str">
        <f>IFERROR(INDEX(Sheet1!F:F,MATCH(ROWS($1:3533),$L:$L,0)),"")</f>
        <v/>
      </c>
      <c r="B3534" s="15" t="str">
        <f>IFERROR(INDEX(Sheet1!L:L,MATCH(ROWS($1:3533),$L:$L,0)),"")</f>
        <v/>
      </c>
      <c r="D3534" s="18" t="str">
        <f>IFERROR(INDEX(Sheet1!F:F,MATCH(ROWS($1:3533),$M:$M,0)),"")</f>
        <v/>
      </c>
      <c r="E3534" t="str">
        <f>IFERROR(INDEX(Sheet1!L:L,MATCH(ROWS($1:3533),$M:$M,0)),"")</f>
        <v/>
      </c>
      <c r="L3534">
        <f>IF(ISNA(MATCH(Sheet1!F3534,{"successful"},0)),"-",MAX(Sheet6!L$1:L3533)+1)</f>
        <v>1937</v>
      </c>
      <c r="M3534" t="str">
        <f>IF(ISNA(MATCH(Sheet1!F3534,{"failed","canceled"},0)),"-",MAX(Sheet6!M$1:M3533)+1)</f>
        <v>-</v>
      </c>
    </row>
    <row r="3535" spans="1:13" ht="16" x14ac:dyDescent="0.2">
      <c r="A3535" s="18" t="str">
        <f>IFERROR(INDEX(Sheet1!F:F,MATCH(ROWS($1:3534),$L:$L,0)),"")</f>
        <v/>
      </c>
      <c r="B3535" s="15" t="str">
        <f>IFERROR(INDEX(Sheet1!L:L,MATCH(ROWS($1:3534),$L:$L,0)),"")</f>
        <v/>
      </c>
      <c r="D3535" s="18" t="str">
        <f>IFERROR(INDEX(Sheet1!F:F,MATCH(ROWS($1:3534),$M:$M,0)),"")</f>
        <v/>
      </c>
      <c r="E3535" t="str">
        <f>IFERROR(INDEX(Sheet1!L:L,MATCH(ROWS($1:3534),$M:$M,0)),"")</f>
        <v/>
      </c>
      <c r="L3535">
        <f>IF(ISNA(MATCH(Sheet1!F3535,{"successful"},0)),"-",MAX(Sheet6!L$1:L3534)+1)</f>
        <v>1938</v>
      </c>
      <c r="M3535" t="str">
        <f>IF(ISNA(MATCH(Sheet1!F3535,{"failed","canceled"},0)),"-",MAX(Sheet6!M$1:M3534)+1)</f>
        <v>-</v>
      </c>
    </row>
    <row r="3536" spans="1:13" ht="16" x14ac:dyDescent="0.2">
      <c r="A3536" s="18" t="str">
        <f>IFERROR(INDEX(Sheet1!F:F,MATCH(ROWS($1:3535),$L:$L,0)),"")</f>
        <v/>
      </c>
      <c r="B3536" s="15" t="str">
        <f>IFERROR(INDEX(Sheet1!L:L,MATCH(ROWS($1:3535),$L:$L,0)),"")</f>
        <v/>
      </c>
      <c r="D3536" s="18" t="str">
        <f>IFERROR(INDEX(Sheet1!F:F,MATCH(ROWS($1:3535),$M:$M,0)),"")</f>
        <v/>
      </c>
      <c r="E3536" t="str">
        <f>IFERROR(INDEX(Sheet1!L:L,MATCH(ROWS($1:3535),$M:$M,0)),"")</f>
        <v/>
      </c>
      <c r="L3536">
        <f>IF(ISNA(MATCH(Sheet1!F3536,{"successful"},0)),"-",MAX(Sheet6!L$1:L3535)+1)</f>
        <v>1939</v>
      </c>
      <c r="M3536" t="str">
        <f>IF(ISNA(MATCH(Sheet1!F3536,{"failed","canceled"},0)),"-",MAX(Sheet6!M$1:M3535)+1)</f>
        <v>-</v>
      </c>
    </row>
    <row r="3537" spans="1:13" ht="16" x14ac:dyDescent="0.2">
      <c r="A3537" s="18" t="str">
        <f>IFERROR(INDEX(Sheet1!F:F,MATCH(ROWS($1:3536),$L:$L,0)),"")</f>
        <v/>
      </c>
      <c r="B3537" s="15" t="str">
        <f>IFERROR(INDEX(Sheet1!L:L,MATCH(ROWS($1:3536),$L:$L,0)),"")</f>
        <v/>
      </c>
      <c r="D3537" s="18" t="str">
        <f>IFERROR(INDEX(Sheet1!F:F,MATCH(ROWS($1:3536),$M:$M,0)),"")</f>
        <v/>
      </c>
      <c r="E3537" t="str">
        <f>IFERROR(INDEX(Sheet1!L:L,MATCH(ROWS($1:3536),$M:$M,0)),"")</f>
        <v/>
      </c>
      <c r="L3537">
        <f>IF(ISNA(MATCH(Sheet1!F3537,{"successful"},0)),"-",MAX(Sheet6!L$1:L3536)+1)</f>
        <v>1940</v>
      </c>
      <c r="M3537" t="str">
        <f>IF(ISNA(MATCH(Sheet1!F3537,{"failed","canceled"},0)),"-",MAX(Sheet6!M$1:M3536)+1)</f>
        <v>-</v>
      </c>
    </row>
    <row r="3538" spans="1:13" ht="16" x14ac:dyDescent="0.2">
      <c r="A3538" s="18" t="str">
        <f>IFERROR(INDEX(Sheet1!F:F,MATCH(ROWS($1:3537),$L:$L,0)),"")</f>
        <v/>
      </c>
      <c r="B3538" s="15" t="str">
        <f>IFERROR(INDEX(Sheet1!L:L,MATCH(ROWS($1:3537),$L:$L,0)),"")</f>
        <v/>
      </c>
      <c r="D3538" s="18" t="str">
        <f>IFERROR(INDEX(Sheet1!F:F,MATCH(ROWS($1:3537),$M:$M,0)),"")</f>
        <v/>
      </c>
      <c r="E3538" t="str">
        <f>IFERROR(INDEX(Sheet1!L:L,MATCH(ROWS($1:3537),$M:$M,0)),"")</f>
        <v/>
      </c>
      <c r="L3538">
        <f>IF(ISNA(MATCH(Sheet1!F3538,{"successful"},0)),"-",MAX(Sheet6!L$1:L3537)+1)</f>
        <v>1941</v>
      </c>
      <c r="M3538" t="str">
        <f>IF(ISNA(MATCH(Sheet1!F3538,{"failed","canceled"},0)),"-",MAX(Sheet6!M$1:M3537)+1)</f>
        <v>-</v>
      </c>
    </row>
    <row r="3539" spans="1:13" ht="16" x14ac:dyDescent="0.2">
      <c r="A3539" s="18" t="str">
        <f>IFERROR(INDEX(Sheet1!F:F,MATCH(ROWS($1:3538),$L:$L,0)),"")</f>
        <v/>
      </c>
      <c r="B3539" s="15" t="str">
        <f>IFERROR(INDEX(Sheet1!L:L,MATCH(ROWS($1:3538),$L:$L,0)),"")</f>
        <v/>
      </c>
      <c r="D3539" s="18" t="str">
        <f>IFERROR(INDEX(Sheet1!F:F,MATCH(ROWS($1:3538),$M:$M,0)),"")</f>
        <v/>
      </c>
      <c r="E3539" t="str">
        <f>IFERROR(INDEX(Sheet1!L:L,MATCH(ROWS($1:3538),$M:$M,0)),"")</f>
        <v/>
      </c>
      <c r="L3539">
        <f>IF(ISNA(MATCH(Sheet1!F3539,{"successful"},0)),"-",MAX(Sheet6!L$1:L3538)+1)</f>
        <v>1942</v>
      </c>
      <c r="M3539" t="str">
        <f>IF(ISNA(MATCH(Sheet1!F3539,{"failed","canceled"},0)),"-",MAX(Sheet6!M$1:M3538)+1)</f>
        <v>-</v>
      </c>
    </row>
    <row r="3540" spans="1:13" ht="16" x14ac:dyDescent="0.2">
      <c r="A3540" s="18" t="str">
        <f>IFERROR(INDEX(Sheet1!F:F,MATCH(ROWS($1:3539),$L:$L,0)),"")</f>
        <v/>
      </c>
      <c r="B3540" s="15" t="str">
        <f>IFERROR(INDEX(Sheet1!L:L,MATCH(ROWS($1:3539),$L:$L,0)),"")</f>
        <v/>
      </c>
      <c r="D3540" s="18" t="str">
        <f>IFERROR(INDEX(Sheet1!F:F,MATCH(ROWS($1:3539),$M:$M,0)),"")</f>
        <v/>
      </c>
      <c r="E3540" t="str">
        <f>IFERROR(INDEX(Sheet1!L:L,MATCH(ROWS($1:3539),$M:$M,0)),"")</f>
        <v/>
      </c>
      <c r="L3540">
        <f>IF(ISNA(MATCH(Sheet1!F3540,{"successful"},0)),"-",MAX(Sheet6!L$1:L3539)+1)</f>
        <v>1943</v>
      </c>
      <c r="M3540" t="str">
        <f>IF(ISNA(MATCH(Sheet1!F3540,{"failed","canceled"},0)),"-",MAX(Sheet6!M$1:M3539)+1)</f>
        <v>-</v>
      </c>
    </row>
    <row r="3541" spans="1:13" ht="16" x14ac:dyDescent="0.2">
      <c r="A3541" s="18" t="str">
        <f>IFERROR(INDEX(Sheet1!F:F,MATCH(ROWS($1:3540),$L:$L,0)),"")</f>
        <v/>
      </c>
      <c r="B3541" s="15" t="str">
        <f>IFERROR(INDEX(Sheet1!L:L,MATCH(ROWS($1:3540),$L:$L,0)),"")</f>
        <v/>
      </c>
      <c r="D3541" s="18" t="str">
        <f>IFERROR(INDEX(Sheet1!F:F,MATCH(ROWS($1:3540),$M:$M,0)),"")</f>
        <v/>
      </c>
      <c r="E3541" t="str">
        <f>IFERROR(INDEX(Sheet1!L:L,MATCH(ROWS($1:3540),$M:$M,0)),"")</f>
        <v/>
      </c>
      <c r="L3541">
        <f>IF(ISNA(MATCH(Sheet1!F3541,{"successful"},0)),"-",MAX(Sheet6!L$1:L3540)+1)</f>
        <v>1944</v>
      </c>
      <c r="M3541" t="str">
        <f>IF(ISNA(MATCH(Sheet1!F3541,{"failed","canceled"},0)),"-",MAX(Sheet6!M$1:M3540)+1)</f>
        <v>-</v>
      </c>
    </row>
    <row r="3542" spans="1:13" ht="16" x14ac:dyDescent="0.2">
      <c r="A3542" s="18" t="str">
        <f>IFERROR(INDEX(Sheet1!F:F,MATCH(ROWS($1:3541),$L:$L,0)),"")</f>
        <v/>
      </c>
      <c r="B3542" s="15" t="str">
        <f>IFERROR(INDEX(Sheet1!L:L,MATCH(ROWS($1:3541),$L:$L,0)),"")</f>
        <v/>
      </c>
      <c r="D3542" s="18" t="str">
        <f>IFERROR(INDEX(Sheet1!F:F,MATCH(ROWS($1:3541),$M:$M,0)),"")</f>
        <v/>
      </c>
      <c r="E3542" t="str">
        <f>IFERROR(INDEX(Sheet1!L:L,MATCH(ROWS($1:3541),$M:$M,0)),"")</f>
        <v/>
      </c>
      <c r="L3542">
        <f>IF(ISNA(MATCH(Sheet1!F3542,{"successful"},0)),"-",MAX(Sheet6!L$1:L3541)+1)</f>
        <v>1945</v>
      </c>
      <c r="M3542" t="str">
        <f>IF(ISNA(MATCH(Sheet1!F3542,{"failed","canceled"},0)),"-",MAX(Sheet6!M$1:M3541)+1)</f>
        <v>-</v>
      </c>
    </row>
    <row r="3543" spans="1:13" ht="16" x14ac:dyDescent="0.2">
      <c r="A3543" s="18" t="str">
        <f>IFERROR(INDEX(Sheet1!F:F,MATCH(ROWS($1:3542),$L:$L,0)),"")</f>
        <v/>
      </c>
      <c r="B3543" s="15" t="str">
        <f>IFERROR(INDEX(Sheet1!L:L,MATCH(ROWS($1:3542),$L:$L,0)),"")</f>
        <v/>
      </c>
      <c r="D3543" s="18" t="str">
        <f>IFERROR(INDEX(Sheet1!F:F,MATCH(ROWS($1:3542),$M:$M,0)),"")</f>
        <v/>
      </c>
      <c r="E3543" t="str">
        <f>IFERROR(INDEX(Sheet1!L:L,MATCH(ROWS($1:3542),$M:$M,0)),"")</f>
        <v/>
      </c>
      <c r="L3543">
        <f>IF(ISNA(MATCH(Sheet1!F3543,{"successful"},0)),"-",MAX(Sheet6!L$1:L3542)+1)</f>
        <v>1946</v>
      </c>
      <c r="M3543" t="str">
        <f>IF(ISNA(MATCH(Sheet1!F3543,{"failed","canceled"},0)),"-",MAX(Sheet6!M$1:M3542)+1)</f>
        <v>-</v>
      </c>
    </row>
    <row r="3544" spans="1:13" ht="16" x14ac:dyDescent="0.2">
      <c r="A3544" s="18" t="str">
        <f>IFERROR(INDEX(Sheet1!F:F,MATCH(ROWS($1:3543),$L:$L,0)),"")</f>
        <v/>
      </c>
      <c r="B3544" s="15" t="str">
        <f>IFERROR(INDEX(Sheet1!L:L,MATCH(ROWS($1:3543),$L:$L,0)),"")</f>
        <v/>
      </c>
      <c r="D3544" s="18" t="str">
        <f>IFERROR(INDEX(Sheet1!F:F,MATCH(ROWS($1:3543),$M:$M,0)),"")</f>
        <v/>
      </c>
      <c r="E3544" t="str">
        <f>IFERROR(INDEX(Sheet1!L:L,MATCH(ROWS($1:3543),$M:$M,0)),"")</f>
        <v/>
      </c>
      <c r="L3544">
        <f>IF(ISNA(MATCH(Sheet1!F3544,{"successful"},0)),"-",MAX(Sheet6!L$1:L3543)+1)</f>
        <v>1947</v>
      </c>
      <c r="M3544" t="str">
        <f>IF(ISNA(MATCH(Sheet1!F3544,{"failed","canceled"},0)),"-",MAX(Sheet6!M$1:M3543)+1)</f>
        <v>-</v>
      </c>
    </row>
    <row r="3545" spans="1:13" ht="16" x14ac:dyDescent="0.2">
      <c r="A3545" s="18" t="str">
        <f>IFERROR(INDEX(Sheet1!F:F,MATCH(ROWS($1:3544),$L:$L,0)),"")</f>
        <v/>
      </c>
      <c r="B3545" s="15" t="str">
        <f>IFERROR(INDEX(Sheet1!L:L,MATCH(ROWS($1:3544),$L:$L,0)),"")</f>
        <v/>
      </c>
      <c r="D3545" s="18" t="str">
        <f>IFERROR(INDEX(Sheet1!F:F,MATCH(ROWS($1:3544),$M:$M,0)),"")</f>
        <v/>
      </c>
      <c r="E3545" t="str">
        <f>IFERROR(INDEX(Sheet1!L:L,MATCH(ROWS($1:3544),$M:$M,0)),"")</f>
        <v/>
      </c>
      <c r="L3545">
        <f>IF(ISNA(MATCH(Sheet1!F3545,{"successful"},0)),"-",MAX(Sheet6!L$1:L3544)+1)</f>
        <v>1948</v>
      </c>
      <c r="M3545" t="str">
        <f>IF(ISNA(MATCH(Sheet1!F3545,{"failed","canceled"},0)),"-",MAX(Sheet6!M$1:M3544)+1)</f>
        <v>-</v>
      </c>
    </row>
    <row r="3546" spans="1:13" ht="16" x14ac:dyDescent="0.2">
      <c r="A3546" s="18" t="str">
        <f>IFERROR(INDEX(Sheet1!F:F,MATCH(ROWS($1:3545),$L:$L,0)),"")</f>
        <v/>
      </c>
      <c r="B3546" s="15" t="str">
        <f>IFERROR(INDEX(Sheet1!L:L,MATCH(ROWS($1:3545),$L:$L,0)),"")</f>
        <v/>
      </c>
      <c r="D3546" s="18" t="str">
        <f>IFERROR(INDEX(Sheet1!F:F,MATCH(ROWS($1:3545),$M:$M,0)),"")</f>
        <v/>
      </c>
      <c r="E3546" t="str">
        <f>IFERROR(INDEX(Sheet1!L:L,MATCH(ROWS($1:3545),$M:$M,0)),"")</f>
        <v/>
      </c>
      <c r="L3546">
        <f>IF(ISNA(MATCH(Sheet1!F3546,{"successful"},0)),"-",MAX(Sheet6!L$1:L3545)+1)</f>
        <v>1949</v>
      </c>
      <c r="M3546" t="str">
        <f>IF(ISNA(MATCH(Sheet1!F3546,{"failed","canceled"},0)),"-",MAX(Sheet6!M$1:M3545)+1)</f>
        <v>-</v>
      </c>
    </row>
    <row r="3547" spans="1:13" ht="16" x14ac:dyDescent="0.2">
      <c r="A3547" s="18" t="str">
        <f>IFERROR(INDEX(Sheet1!F:F,MATCH(ROWS($1:3546),$L:$L,0)),"")</f>
        <v/>
      </c>
      <c r="B3547" s="15" t="str">
        <f>IFERROR(INDEX(Sheet1!L:L,MATCH(ROWS($1:3546),$L:$L,0)),"")</f>
        <v/>
      </c>
      <c r="D3547" s="18" t="str">
        <f>IFERROR(INDEX(Sheet1!F:F,MATCH(ROWS($1:3546),$M:$M,0)),"")</f>
        <v/>
      </c>
      <c r="E3547" t="str">
        <f>IFERROR(INDEX(Sheet1!L:L,MATCH(ROWS($1:3546),$M:$M,0)),"")</f>
        <v/>
      </c>
      <c r="L3547">
        <f>IF(ISNA(MATCH(Sheet1!F3547,{"successful"},0)),"-",MAX(Sheet6!L$1:L3546)+1)</f>
        <v>1950</v>
      </c>
      <c r="M3547" t="str">
        <f>IF(ISNA(MATCH(Sheet1!F3547,{"failed","canceled"},0)),"-",MAX(Sheet6!M$1:M3546)+1)</f>
        <v>-</v>
      </c>
    </row>
    <row r="3548" spans="1:13" ht="16" x14ac:dyDescent="0.2">
      <c r="A3548" s="18" t="str">
        <f>IFERROR(INDEX(Sheet1!F:F,MATCH(ROWS($1:3547),$L:$L,0)),"")</f>
        <v/>
      </c>
      <c r="B3548" s="15" t="str">
        <f>IFERROR(INDEX(Sheet1!L:L,MATCH(ROWS($1:3547),$L:$L,0)),"")</f>
        <v/>
      </c>
      <c r="D3548" s="18" t="str">
        <f>IFERROR(INDEX(Sheet1!F:F,MATCH(ROWS($1:3547),$M:$M,0)),"")</f>
        <v/>
      </c>
      <c r="E3548" t="str">
        <f>IFERROR(INDEX(Sheet1!L:L,MATCH(ROWS($1:3547),$M:$M,0)),"")</f>
        <v/>
      </c>
      <c r="L3548">
        <f>IF(ISNA(MATCH(Sheet1!F3548,{"successful"},0)),"-",MAX(Sheet6!L$1:L3547)+1)</f>
        <v>1951</v>
      </c>
      <c r="M3548" t="str">
        <f>IF(ISNA(MATCH(Sheet1!F3548,{"failed","canceled"},0)),"-",MAX(Sheet6!M$1:M3547)+1)</f>
        <v>-</v>
      </c>
    </row>
    <row r="3549" spans="1:13" ht="16" x14ac:dyDescent="0.2">
      <c r="A3549" s="18" t="str">
        <f>IFERROR(INDEX(Sheet1!F:F,MATCH(ROWS($1:3548),$L:$L,0)),"")</f>
        <v/>
      </c>
      <c r="B3549" s="15" t="str">
        <f>IFERROR(INDEX(Sheet1!L:L,MATCH(ROWS($1:3548),$L:$L,0)),"")</f>
        <v/>
      </c>
      <c r="D3549" s="18" t="str">
        <f>IFERROR(INDEX(Sheet1!F:F,MATCH(ROWS($1:3548),$M:$M,0)),"")</f>
        <v/>
      </c>
      <c r="E3549" t="str">
        <f>IFERROR(INDEX(Sheet1!L:L,MATCH(ROWS($1:3548),$M:$M,0)),"")</f>
        <v/>
      </c>
      <c r="L3549">
        <f>IF(ISNA(MATCH(Sheet1!F3549,{"successful"},0)),"-",MAX(Sheet6!L$1:L3548)+1)</f>
        <v>1952</v>
      </c>
      <c r="M3549" t="str">
        <f>IF(ISNA(MATCH(Sheet1!F3549,{"failed","canceled"},0)),"-",MAX(Sheet6!M$1:M3548)+1)</f>
        <v>-</v>
      </c>
    </row>
    <row r="3550" spans="1:13" ht="16" x14ac:dyDescent="0.2">
      <c r="A3550" s="18" t="str">
        <f>IFERROR(INDEX(Sheet1!F:F,MATCH(ROWS($1:3549),$L:$L,0)),"")</f>
        <v/>
      </c>
      <c r="B3550" s="15" t="str">
        <f>IFERROR(INDEX(Sheet1!L:L,MATCH(ROWS($1:3549),$L:$L,0)),"")</f>
        <v/>
      </c>
      <c r="D3550" s="18" t="str">
        <f>IFERROR(INDEX(Sheet1!F:F,MATCH(ROWS($1:3549),$M:$M,0)),"")</f>
        <v/>
      </c>
      <c r="E3550" t="str">
        <f>IFERROR(INDEX(Sheet1!L:L,MATCH(ROWS($1:3549),$M:$M,0)),"")</f>
        <v/>
      </c>
      <c r="L3550">
        <f>IF(ISNA(MATCH(Sheet1!F3550,{"successful"},0)),"-",MAX(Sheet6!L$1:L3549)+1)</f>
        <v>1953</v>
      </c>
      <c r="M3550" t="str">
        <f>IF(ISNA(MATCH(Sheet1!F3550,{"failed","canceled"},0)),"-",MAX(Sheet6!M$1:M3549)+1)</f>
        <v>-</v>
      </c>
    </row>
    <row r="3551" spans="1:13" ht="16" x14ac:dyDescent="0.2">
      <c r="A3551" s="18" t="str">
        <f>IFERROR(INDEX(Sheet1!F:F,MATCH(ROWS($1:3550),$L:$L,0)),"")</f>
        <v/>
      </c>
      <c r="B3551" s="15" t="str">
        <f>IFERROR(INDEX(Sheet1!L:L,MATCH(ROWS($1:3550),$L:$L,0)),"")</f>
        <v/>
      </c>
      <c r="D3551" s="18" t="str">
        <f>IFERROR(INDEX(Sheet1!F:F,MATCH(ROWS($1:3550),$M:$M,0)),"")</f>
        <v/>
      </c>
      <c r="E3551" t="str">
        <f>IFERROR(INDEX(Sheet1!L:L,MATCH(ROWS($1:3550),$M:$M,0)),"")</f>
        <v/>
      </c>
      <c r="L3551">
        <f>IF(ISNA(MATCH(Sheet1!F3551,{"successful"},0)),"-",MAX(Sheet6!L$1:L3550)+1)</f>
        <v>1954</v>
      </c>
      <c r="M3551" t="str">
        <f>IF(ISNA(MATCH(Sheet1!F3551,{"failed","canceled"},0)),"-",MAX(Sheet6!M$1:M3550)+1)</f>
        <v>-</v>
      </c>
    </row>
    <row r="3552" spans="1:13" ht="16" x14ac:dyDescent="0.2">
      <c r="A3552" s="18" t="str">
        <f>IFERROR(INDEX(Sheet1!F:F,MATCH(ROWS($1:3551),$L:$L,0)),"")</f>
        <v/>
      </c>
      <c r="B3552" s="15" t="str">
        <f>IFERROR(INDEX(Sheet1!L:L,MATCH(ROWS($1:3551),$L:$L,0)),"")</f>
        <v/>
      </c>
      <c r="D3552" s="18" t="str">
        <f>IFERROR(INDEX(Sheet1!F:F,MATCH(ROWS($1:3551),$M:$M,0)),"")</f>
        <v/>
      </c>
      <c r="E3552" t="str">
        <f>IFERROR(INDEX(Sheet1!L:L,MATCH(ROWS($1:3551),$M:$M,0)),"")</f>
        <v/>
      </c>
      <c r="L3552">
        <f>IF(ISNA(MATCH(Sheet1!F3552,{"successful"},0)),"-",MAX(Sheet6!L$1:L3551)+1)</f>
        <v>1955</v>
      </c>
      <c r="M3552" t="str">
        <f>IF(ISNA(MATCH(Sheet1!F3552,{"failed","canceled"},0)),"-",MAX(Sheet6!M$1:M3551)+1)</f>
        <v>-</v>
      </c>
    </row>
    <row r="3553" spans="1:13" ht="16" x14ac:dyDescent="0.2">
      <c r="A3553" s="18" t="str">
        <f>IFERROR(INDEX(Sheet1!F:F,MATCH(ROWS($1:3552),$L:$L,0)),"")</f>
        <v/>
      </c>
      <c r="B3553" s="15" t="str">
        <f>IFERROR(INDEX(Sheet1!L:L,MATCH(ROWS($1:3552),$L:$L,0)),"")</f>
        <v/>
      </c>
      <c r="D3553" s="18" t="str">
        <f>IFERROR(INDEX(Sheet1!F:F,MATCH(ROWS($1:3552),$M:$M,0)),"")</f>
        <v/>
      </c>
      <c r="E3553" t="str">
        <f>IFERROR(INDEX(Sheet1!L:L,MATCH(ROWS($1:3552),$M:$M,0)),"")</f>
        <v/>
      </c>
      <c r="L3553">
        <f>IF(ISNA(MATCH(Sheet1!F3553,{"successful"},0)),"-",MAX(Sheet6!L$1:L3552)+1)</f>
        <v>1956</v>
      </c>
      <c r="M3553" t="str">
        <f>IF(ISNA(MATCH(Sheet1!F3553,{"failed","canceled"},0)),"-",MAX(Sheet6!M$1:M3552)+1)</f>
        <v>-</v>
      </c>
    </row>
    <row r="3554" spans="1:13" ht="16" x14ac:dyDescent="0.2">
      <c r="A3554" s="18" t="str">
        <f>IFERROR(INDEX(Sheet1!F:F,MATCH(ROWS($1:3553),$L:$L,0)),"")</f>
        <v/>
      </c>
      <c r="B3554" s="15" t="str">
        <f>IFERROR(INDEX(Sheet1!L:L,MATCH(ROWS($1:3553),$L:$L,0)),"")</f>
        <v/>
      </c>
      <c r="D3554" s="18" t="str">
        <f>IFERROR(INDEX(Sheet1!F:F,MATCH(ROWS($1:3553),$M:$M,0)),"")</f>
        <v/>
      </c>
      <c r="E3554" t="str">
        <f>IFERROR(INDEX(Sheet1!L:L,MATCH(ROWS($1:3553),$M:$M,0)),"")</f>
        <v/>
      </c>
      <c r="L3554">
        <f>IF(ISNA(MATCH(Sheet1!F3554,{"successful"},0)),"-",MAX(Sheet6!L$1:L3553)+1)</f>
        <v>1957</v>
      </c>
      <c r="M3554" t="str">
        <f>IF(ISNA(MATCH(Sheet1!F3554,{"failed","canceled"},0)),"-",MAX(Sheet6!M$1:M3553)+1)</f>
        <v>-</v>
      </c>
    </row>
    <row r="3555" spans="1:13" ht="16" x14ac:dyDescent="0.2">
      <c r="A3555" s="18" t="str">
        <f>IFERROR(INDEX(Sheet1!F:F,MATCH(ROWS($1:3554),$L:$L,0)),"")</f>
        <v/>
      </c>
      <c r="B3555" s="15" t="str">
        <f>IFERROR(INDEX(Sheet1!L:L,MATCH(ROWS($1:3554),$L:$L,0)),"")</f>
        <v/>
      </c>
      <c r="D3555" s="18" t="str">
        <f>IFERROR(INDEX(Sheet1!F:F,MATCH(ROWS($1:3554),$M:$M,0)),"")</f>
        <v/>
      </c>
      <c r="E3555" t="str">
        <f>IFERROR(INDEX(Sheet1!L:L,MATCH(ROWS($1:3554),$M:$M,0)),"")</f>
        <v/>
      </c>
      <c r="L3555">
        <f>IF(ISNA(MATCH(Sheet1!F3555,{"successful"},0)),"-",MAX(Sheet6!L$1:L3554)+1)</f>
        <v>1958</v>
      </c>
      <c r="M3555" t="str">
        <f>IF(ISNA(MATCH(Sheet1!F3555,{"failed","canceled"},0)),"-",MAX(Sheet6!M$1:M3554)+1)</f>
        <v>-</v>
      </c>
    </row>
    <row r="3556" spans="1:13" ht="16" x14ac:dyDescent="0.2">
      <c r="A3556" s="18" t="str">
        <f>IFERROR(INDEX(Sheet1!F:F,MATCH(ROWS($1:3555),$L:$L,0)),"")</f>
        <v/>
      </c>
      <c r="B3556" s="15" t="str">
        <f>IFERROR(INDEX(Sheet1!L:L,MATCH(ROWS($1:3555),$L:$L,0)),"")</f>
        <v/>
      </c>
      <c r="D3556" s="18" t="str">
        <f>IFERROR(INDEX(Sheet1!F:F,MATCH(ROWS($1:3555),$M:$M,0)),"")</f>
        <v/>
      </c>
      <c r="E3556" t="str">
        <f>IFERROR(INDEX(Sheet1!L:L,MATCH(ROWS($1:3555),$M:$M,0)),"")</f>
        <v/>
      </c>
      <c r="L3556">
        <f>IF(ISNA(MATCH(Sheet1!F3556,{"successful"},0)),"-",MAX(Sheet6!L$1:L3555)+1)</f>
        <v>1959</v>
      </c>
      <c r="M3556" t="str">
        <f>IF(ISNA(MATCH(Sheet1!F3556,{"failed","canceled"},0)),"-",MAX(Sheet6!M$1:M3555)+1)</f>
        <v>-</v>
      </c>
    </row>
    <row r="3557" spans="1:13" ht="16" x14ac:dyDescent="0.2">
      <c r="A3557" s="18" t="str">
        <f>IFERROR(INDEX(Sheet1!F:F,MATCH(ROWS($1:3556),$L:$L,0)),"")</f>
        <v/>
      </c>
      <c r="B3557" s="15" t="str">
        <f>IFERROR(INDEX(Sheet1!L:L,MATCH(ROWS($1:3556),$L:$L,0)),"")</f>
        <v/>
      </c>
      <c r="D3557" s="18" t="str">
        <f>IFERROR(INDEX(Sheet1!F:F,MATCH(ROWS($1:3556),$M:$M,0)),"")</f>
        <v/>
      </c>
      <c r="E3557" t="str">
        <f>IFERROR(INDEX(Sheet1!L:L,MATCH(ROWS($1:3556),$M:$M,0)),"")</f>
        <v/>
      </c>
      <c r="L3557">
        <f>IF(ISNA(MATCH(Sheet1!F3557,{"successful"},0)),"-",MAX(Sheet6!L$1:L3556)+1)</f>
        <v>1960</v>
      </c>
      <c r="M3557" t="str">
        <f>IF(ISNA(MATCH(Sheet1!F3557,{"failed","canceled"},0)),"-",MAX(Sheet6!M$1:M3556)+1)</f>
        <v>-</v>
      </c>
    </row>
    <row r="3558" spans="1:13" ht="16" x14ac:dyDescent="0.2">
      <c r="A3558" s="18" t="str">
        <f>IFERROR(INDEX(Sheet1!F:F,MATCH(ROWS($1:3557),$L:$L,0)),"")</f>
        <v/>
      </c>
      <c r="B3558" s="15" t="str">
        <f>IFERROR(INDEX(Sheet1!L:L,MATCH(ROWS($1:3557),$L:$L,0)),"")</f>
        <v/>
      </c>
      <c r="D3558" s="18" t="str">
        <f>IFERROR(INDEX(Sheet1!F:F,MATCH(ROWS($1:3557),$M:$M,0)),"")</f>
        <v/>
      </c>
      <c r="E3558" t="str">
        <f>IFERROR(INDEX(Sheet1!L:L,MATCH(ROWS($1:3557),$M:$M,0)),"")</f>
        <v/>
      </c>
      <c r="L3558">
        <f>IF(ISNA(MATCH(Sheet1!F3558,{"successful"},0)),"-",MAX(Sheet6!L$1:L3557)+1)</f>
        <v>1961</v>
      </c>
      <c r="M3558" t="str">
        <f>IF(ISNA(MATCH(Sheet1!F3558,{"failed","canceled"},0)),"-",MAX(Sheet6!M$1:M3557)+1)</f>
        <v>-</v>
      </c>
    </row>
    <row r="3559" spans="1:13" ht="16" x14ac:dyDescent="0.2">
      <c r="A3559" s="18" t="str">
        <f>IFERROR(INDEX(Sheet1!F:F,MATCH(ROWS($1:3558),$L:$L,0)),"")</f>
        <v/>
      </c>
      <c r="B3559" s="15" t="str">
        <f>IFERROR(INDEX(Sheet1!L:L,MATCH(ROWS($1:3558),$L:$L,0)),"")</f>
        <v/>
      </c>
      <c r="D3559" s="18" t="str">
        <f>IFERROR(INDEX(Sheet1!F:F,MATCH(ROWS($1:3558),$M:$M,0)),"")</f>
        <v/>
      </c>
      <c r="E3559" t="str">
        <f>IFERROR(INDEX(Sheet1!L:L,MATCH(ROWS($1:3558),$M:$M,0)),"")</f>
        <v/>
      </c>
      <c r="L3559">
        <f>IF(ISNA(MATCH(Sheet1!F3559,{"successful"},0)),"-",MAX(Sheet6!L$1:L3558)+1)</f>
        <v>1962</v>
      </c>
      <c r="M3559" t="str">
        <f>IF(ISNA(MATCH(Sheet1!F3559,{"failed","canceled"},0)),"-",MAX(Sheet6!M$1:M3558)+1)</f>
        <v>-</v>
      </c>
    </row>
    <row r="3560" spans="1:13" ht="16" x14ac:dyDescent="0.2">
      <c r="A3560" s="18" t="str">
        <f>IFERROR(INDEX(Sheet1!F:F,MATCH(ROWS($1:3559),$L:$L,0)),"")</f>
        <v/>
      </c>
      <c r="B3560" s="15" t="str">
        <f>IFERROR(INDEX(Sheet1!L:L,MATCH(ROWS($1:3559),$L:$L,0)),"")</f>
        <v/>
      </c>
      <c r="D3560" s="18" t="str">
        <f>IFERROR(INDEX(Sheet1!F:F,MATCH(ROWS($1:3559),$M:$M,0)),"")</f>
        <v/>
      </c>
      <c r="E3560" t="str">
        <f>IFERROR(INDEX(Sheet1!L:L,MATCH(ROWS($1:3559),$M:$M,0)),"")</f>
        <v/>
      </c>
      <c r="L3560">
        <f>IF(ISNA(MATCH(Sheet1!F3560,{"successful"},0)),"-",MAX(Sheet6!L$1:L3559)+1)</f>
        <v>1963</v>
      </c>
      <c r="M3560" t="str">
        <f>IF(ISNA(MATCH(Sheet1!F3560,{"failed","canceled"},0)),"-",MAX(Sheet6!M$1:M3559)+1)</f>
        <v>-</v>
      </c>
    </row>
    <row r="3561" spans="1:13" ht="16" x14ac:dyDescent="0.2">
      <c r="A3561" s="18" t="str">
        <f>IFERROR(INDEX(Sheet1!F:F,MATCH(ROWS($1:3560),$L:$L,0)),"")</f>
        <v/>
      </c>
      <c r="B3561" s="15" t="str">
        <f>IFERROR(INDEX(Sheet1!L:L,MATCH(ROWS($1:3560),$L:$L,0)),"")</f>
        <v/>
      </c>
      <c r="D3561" s="18" t="str">
        <f>IFERROR(INDEX(Sheet1!F:F,MATCH(ROWS($1:3560),$M:$M,0)),"")</f>
        <v/>
      </c>
      <c r="E3561" t="str">
        <f>IFERROR(INDEX(Sheet1!L:L,MATCH(ROWS($1:3560),$M:$M,0)),"")</f>
        <v/>
      </c>
      <c r="L3561">
        <f>IF(ISNA(MATCH(Sheet1!F3561,{"successful"},0)),"-",MAX(Sheet6!L$1:L3560)+1)</f>
        <v>1964</v>
      </c>
      <c r="M3561" t="str">
        <f>IF(ISNA(MATCH(Sheet1!F3561,{"failed","canceled"},0)),"-",MAX(Sheet6!M$1:M3560)+1)</f>
        <v>-</v>
      </c>
    </row>
    <row r="3562" spans="1:13" ht="16" x14ac:dyDescent="0.2">
      <c r="A3562" s="18" t="str">
        <f>IFERROR(INDEX(Sheet1!F:F,MATCH(ROWS($1:3561),$L:$L,0)),"")</f>
        <v/>
      </c>
      <c r="B3562" s="15" t="str">
        <f>IFERROR(INDEX(Sheet1!L:L,MATCH(ROWS($1:3561),$L:$L,0)),"")</f>
        <v/>
      </c>
      <c r="D3562" s="18" t="str">
        <f>IFERROR(INDEX(Sheet1!F:F,MATCH(ROWS($1:3561),$M:$M,0)),"")</f>
        <v/>
      </c>
      <c r="E3562" t="str">
        <f>IFERROR(INDEX(Sheet1!L:L,MATCH(ROWS($1:3561),$M:$M,0)),"")</f>
        <v/>
      </c>
      <c r="L3562">
        <f>IF(ISNA(MATCH(Sheet1!F3562,{"successful"},0)),"-",MAX(Sheet6!L$1:L3561)+1)</f>
        <v>1965</v>
      </c>
      <c r="M3562" t="str">
        <f>IF(ISNA(MATCH(Sheet1!F3562,{"failed","canceled"},0)),"-",MAX(Sheet6!M$1:M3561)+1)</f>
        <v>-</v>
      </c>
    </row>
    <row r="3563" spans="1:13" ht="16" x14ac:dyDescent="0.2">
      <c r="A3563" s="18" t="str">
        <f>IFERROR(INDEX(Sheet1!F:F,MATCH(ROWS($1:3562),$L:$L,0)),"")</f>
        <v/>
      </c>
      <c r="B3563" s="15" t="str">
        <f>IFERROR(INDEX(Sheet1!L:L,MATCH(ROWS($1:3562),$L:$L,0)),"")</f>
        <v/>
      </c>
      <c r="D3563" s="18" t="str">
        <f>IFERROR(INDEX(Sheet1!F:F,MATCH(ROWS($1:3562),$M:$M,0)),"")</f>
        <v/>
      </c>
      <c r="E3563" t="str">
        <f>IFERROR(INDEX(Sheet1!L:L,MATCH(ROWS($1:3562),$M:$M,0)),"")</f>
        <v/>
      </c>
      <c r="L3563">
        <f>IF(ISNA(MATCH(Sheet1!F3563,{"successful"},0)),"-",MAX(Sheet6!L$1:L3562)+1)</f>
        <v>1966</v>
      </c>
      <c r="M3563" t="str">
        <f>IF(ISNA(MATCH(Sheet1!F3563,{"failed","canceled"},0)),"-",MAX(Sheet6!M$1:M3562)+1)</f>
        <v>-</v>
      </c>
    </row>
    <row r="3564" spans="1:13" ht="16" x14ac:dyDescent="0.2">
      <c r="A3564" s="18" t="str">
        <f>IFERROR(INDEX(Sheet1!F:F,MATCH(ROWS($1:3563),$L:$L,0)),"")</f>
        <v/>
      </c>
      <c r="B3564" s="15" t="str">
        <f>IFERROR(INDEX(Sheet1!L:L,MATCH(ROWS($1:3563),$L:$L,0)),"")</f>
        <v/>
      </c>
      <c r="D3564" s="18" t="str">
        <f>IFERROR(INDEX(Sheet1!F:F,MATCH(ROWS($1:3563),$M:$M,0)),"")</f>
        <v/>
      </c>
      <c r="E3564" t="str">
        <f>IFERROR(INDEX(Sheet1!L:L,MATCH(ROWS($1:3563),$M:$M,0)),"")</f>
        <v/>
      </c>
      <c r="L3564">
        <f>IF(ISNA(MATCH(Sheet1!F3564,{"successful"},0)),"-",MAX(Sheet6!L$1:L3563)+1)</f>
        <v>1967</v>
      </c>
      <c r="M3564" t="str">
        <f>IF(ISNA(MATCH(Sheet1!F3564,{"failed","canceled"},0)),"-",MAX(Sheet6!M$1:M3563)+1)</f>
        <v>-</v>
      </c>
    </row>
    <row r="3565" spans="1:13" ht="16" x14ac:dyDescent="0.2">
      <c r="A3565" s="18" t="str">
        <f>IFERROR(INDEX(Sheet1!F:F,MATCH(ROWS($1:3564),$L:$L,0)),"")</f>
        <v/>
      </c>
      <c r="B3565" s="15" t="str">
        <f>IFERROR(INDEX(Sheet1!L:L,MATCH(ROWS($1:3564),$L:$L,0)),"")</f>
        <v/>
      </c>
      <c r="D3565" s="18" t="str">
        <f>IFERROR(INDEX(Sheet1!F:F,MATCH(ROWS($1:3564),$M:$M,0)),"")</f>
        <v/>
      </c>
      <c r="E3565" t="str">
        <f>IFERROR(INDEX(Sheet1!L:L,MATCH(ROWS($1:3564),$M:$M,0)),"")</f>
        <v/>
      </c>
      <c r="L3565">
        <f>IF(ISNA(MATCH(Sheet1!F3565,{"successful"},0)),"-",MAX(Sheet6!L$1:L3564)+1)</f>
        <v>1968</v>
      </c>
      <c r="M3565" t="str">
        <f>IF(ISNA(MATCH(Sheet1!F3565,{"failed","canceled"},0)),"-",MAX(Sheet6!M$1:M3564)+1)</f>
        <v>-</v>
      </c>
    </row>
    <row r="3566" spans="1:13" ht="16" x14ac:dyDescent="0.2">
      <c r="A3566" s="18" t="str">
        <f>IFERROR(INDEX(Sheet1!F:F,MATCH(ROWS($1:3565),$L:$L,0)),"")</f>
        <v/>
      </c>
      <c r="B3566" s="15" t="str">
        <f>IFERROR(INDEX(Sheet1!L:L,MATCH(ROWS($1:3565),$L:$L,0)),"")</f>
        <v/>
      </c>
      <c r="D3566" s="18" t="str">
        <f>IFERROR(INDEX(Sheet1!F:F,MATCH(ROWS($1:3565),$M:$M,0)),"")</f>
        <v/>
      </c>
      <c r="E3566" t="str">
        <f>IFERROR(INDEX(Sheet1!L:L,MATCH(ROWS($1:3565),$M:$M,0)),"")</f>
        <v/>
      </c>
      <c r="L3566">
        <f>IF(ISNA(MATCH(Sheet1!F3566,{"successful"},0)),"-",MAX(Sheet6!L$1:L3565)+1)</f>
        <v>1969</v>
      </c>
      <c r="M3566" t="str">
        <f>IF(ISNA(MATCH(Sheet1!F3566,{"failed","canceled"},0)),"-",MAX(Sheet6!M$1:M3565)+1)</f>
        <v>-</v>
      </c>
    </row>
    <row r="3567" spans="1:13" ht="16" x14ac:dyDescent="0.2">
      <c r="A3567" s="18" t="str">
        <f>IFERROR(INDEX(Sheet1!F:F,MATCH(ROWS($1:3566),$L:$L,0)),"")</f>
        <v/>
      </c>
      <c r="B3567" s="15" t="str">
        <f>IFERROR(INDEX(Sheet1!L:L,MATCH(ROWS($1:3566),$L:$L,0)),"")</f>
        <v/>
      </c>
      <c r="D3567" s="18" t="str">
        <f>IFERROR(INDEX(Sheet1!F:F,MATCH(ROWS($1:3566),$M:$M,0)),"")</f>
        <v/>
      </c>
      <c r="E3567" t="str">
        <f>IFERROR(INDEX(Sheet1!L:L,MATCH(ROWS($1:3566),$M:$M,0)),"")</f>
        <v/>
      </c>
      <c r="L3567">
        <f>IF(ISNA(MATCH(Sheet1!F3567,{"successful"},0)),"-",MAX(Sheet6!L$1:L3566)+1)</f>
        <v>1970</v>
      </c>
      <c r="M3567" t="str">
        <f>IF(ISNA(MATCH(Sheet1!F3567,{"failed","canceled"},0)),"-",MAX(Sheet6!M$1:M3566)+1)</f>
        <v>-</v>
      </c>
    </row>
    <row r="3568" spans="1:13" ht="16" x14ac:dyDescent="0.2">
      <c r="A3568" s="18" t="str">
        <f>IFERROR(INDEX(Sheet1!F:F,MATCH(ROWS($1:3567),$L:$L,0)),"")</f>
        <v/>
      </c>
      <c r="B3568" s="15" t="str">
        <f>IFERROR(INDEX(Sheet1!L:L,MATCH(ROWS($1:3567),$L:$L,0)),"")</f>
        <v/>
      </c>
      <c r="D3568" s="18" t="str">
        <f>IFERROR(INDEX(Sheet1!F:F,MATCH(ROWS($1:3567),$M:$M,0)),"")</f>
        <v/>
      </c>
      <c r="E3568" t="str">
        <f>IFERROR(INDEX(Sheet1!L:L,MATCH(ROWS($1:3567),$M:$M,0)),"")</f>
        <v/>
      </c>
      <c r="L3568">
        <f>IF(ISNA(MATCH(Sheet1!F3568,{"successful"},0)),"-",MAX(Sheet6!L$1:L3567)+1)</f>
        <v>1971</v>
      </c>
      <c r="M3568" t="str">
        <f>IF(ISNA(MATCH(Sheet1!F3568,{"failed","canceled"},0)),"-",MAX(Sheet6!M$1:M3567)+1)</f>
        <v>-</v>
      </c>
    </row>
    <row r="3569" spans="1:13" ht="16" x14ac:dyDescent="0.2">
      <c r="A3569" s="18" t="str">
        <f>IFERROR(INDEX(Sheet1!F:F,MATCH(ROWS($1:3568),$L:$L,0)),"")</f>
        <v/>
      </c>
      <c r="B3569" s="15" t="str">
        <f>IFERROR(INDEX(Sheet1!L:L,MATCH(ROWS($1:3568),$L:$L,0)),"")</f>
        <v/>
      </c>
      <c r="D3569" s="18" t="str">
        <f>IFERROR(INDEX(Sheet1!F:F,MATCH(ROWS($1:3568),$M:$M,0)),"")</f>
        <v/>
      </c>
      <c r="E3569" t="str">
        <f>IFERROR(INDEX(Sheet1!L:L,MATCH(ROWS($1:3568),$M:$M,0)),"")</f>
        <v/>
      </c>
      <c r="L3569">
        <f>IF(ISNA(MATCH(Sheet1!F3569,{"successful"},0)),"-",MAX(Sheet6!L$1:L3568)+1)</f>
        <v>1972</v>
      </c>
      <c r="M3569" t="str">
        <f>IF(ISNA(MATCH(Sheet1!F3569,{"failed","canceled"},0)),"-",MAX(Sheet6!M$1:M3568)+1)</f>
        <v>-</v>
      </c>
    </row>
    <row r="3570" spans="1:13" ht="16" x14ac:dyDescent="0.2">
      <c r="A3570" s="18" t="str">
        <f>IFERROR(INDEX(Sheet1!F:F,MATCH(ROWS($1:3569),$L:$L,0)),"")</f>
        <v/>
      </c>
      <c r="B3570" s="15" t="str">
        <f>IFERROR(INDEX(Sheet1!L:L,MATCH(ROWS($1:3569),$L:$L,0)),"")</f>
        <v/>
      </c>
      <c r="D3570" s="18" t="str">
        <f>IFERROR(INDEX(Sheet1!F:F,MATCH(ROWS($1:3569),$M:$M,0)),"")</f>
        <v/>
      </c>
      <c r="E3570" t="str">
        <f>IFERROR(INDEX(Sheet1!L:L,MATCH(ROWS($1:3569),$M:$M,0)),"")</f>
        <v/>
      </c>
      <c r="L3570">
        <f>IF(ISNA(MATCH(Sheet1!F3570,{"successful"},0)),"-",MAX(Sheet6!L$1:L3569)+1)</f>
        <v>1973</v>
      </c>
      <c r="M3570" t="str">
        <f>IF(ISNA(MATCH(Sheet1!F3570,{"failed","canceled"},0)),"-",MAX(Sheet6!M$1:M3569)+1)</f>
        <v>-</v>
      </c>
    </row>
    <row r="3571" spans="1:13" ht="16" x14ac:dyDescent="0.2">
      <c r="A3571" s="18" t="str">
        <f>IFERROR(INDEX(Sheet1!F:F,MATCH(ROWS($1:3570),$L:$L,0)),"")</f>
        <v/>
      </c>
      <c r="B3571" s="15" t="str">
        <f>IFERROR(INDEX(Sheet1!L:L,MATCH(ROWS($1:3570),$L:$L,0)),"")</f>
        <v/>
      </c>
      <c r="D3571" s="18" t="str">
        <f>IFERROR(INDEX(Sheet1!F:F,MATCH(ROWS($1:3570),$M:$M,0)),"")</f>
        <v/>
      </c>
      <c r="E3571" t="str">
        <f>IFERROR(INDEX(Sheet1!L:L,MATCH(ROWS($1:3570),$M:$M,0)),"")</f>
        <v/>
      </c>
      <c r="L3571">
        <f>IF(ISNA(MATCH(Sheet1!F3571,{"successful"},0)),"-",MAX(Sheet6!L$1:L3570)+1)</f>
        <v>1974</v>
      </c>
      <c r="M3571" t="str">
        <f>IF(ISNA(MATCH(Sheet1!F3571,{"failed","canceled"},0)),"-",MAX(Sheet6!M$1:M3570)+1)</f>
        <v>-</v>
      </c>
    </row>
    <row r="3572" spans="1:13" ht="16" x14ac:dyDescent="0.2">
      <c r="A3572" s="18" t="str">
        <f>IFERROR(INDEX(Sheet1!F:F,MATCH(ROWS($1:3571),$L:$L,0)),"")</f>
        <v/>
      </c>
      <c r="B3572" s="15" t="str">
        <f>IFERROR(INDEX(Sheet1!L:L,MATCH(ROWS($1:3571),$L:$L,0)),"")</f>
        <v/>
      </c>
      <c r="D3572" s="18" t="str">
        <f>IFERROR(INDEX(Sheet1!F:F,MATCH(ROWS($1:3571),$M:$M,0)),"")</f>
        <v/>
      </c>
      <c r="E3572" t="str">
        <f>IFERROR(INDEX(Sheet1!L:L,MATCH(ROWS($1:3571),$M:$M,0)),"")</f>
        <v/>
      </c>
      <c r="L3572">
        <f>IF(ISNA(MATCH(Sheet1!F3572,{"successful"},0)),"-",MAX(Sheet6!L$1:L3571)+1)</f>
        <v>1975</v>
      </c>
      <c r="M3572" t="str">
        <f>IF(ISNA(MATCH(Sheet1!F3572,{"failed","canceled"},0)),"-",MAX(Sheet6!M$1:M3571)+1)</f>
        <v>-</v>
      </c>
    </row>
    <row r="3573" spans="1:13" ht="16" x14ac:dyDescent="0.2">
      <c r="A3573" s="18" t="str">
        <f>IFERROR(INDEX(Sheet1!F:F,MATCH(ROWS($1:3572),$L:$L,0)),"")</f>
        <v/>
      </c>
      <c r="B3573" s="15" t="str">
        <f>IFERROR(INDEX(Sheet1!L:L,MATCH(ROWS($1:3572),$L:$L,0)),"")</f>
        <v/>
      </c>
      <c r="D3573" s="18" t="str">
        <f>IFERROR(INDEX(Sheet1!F:F,MATCH(ROWS($1:3572),$M:$M,0)),"")</f>
        <v/>
      </c>
      <c r="E3573" t="str">
        <f>IFERROR(INDEX(Sheet1!L:L,MATCH(ROWS($1:3572),$M:$M,0)),"")</f>
        <v/>
      </c>
      <c r="L3573">
        <f>IF(ISNA(MATCH(Sheet1!F3573,{"successful"},0)),"-",MAX(Sheet6!L$1:L3572)+1)</f>
        <v>1976</v>
      </c>
      <c r="M3573" t="str">
        <f>IF(ISNA(MATCH(Sheet1!F3573,{"failed","canceled"},0)),"-",MAX(Sheet6!M$1:M3572)+1)</f>
        <v>-</v>
      </c>
    </row>
    <row r="3574" spans="1:13" ht="16" x14ac:dyDescent="0.2">
      <c r="A3574" s="18" t="str">
        <f>IFERROR(INDEX(Sheet1!F:F,MATCH(ROWS($1:3573),$L:$L,0)),"")</f>
        <v/>
      </c>
      <c r="B3574" s="15" t="str">
        <f>IFERROR(INDEX(Sheet1!L:L,MATCH(ROWS($1:3573),$L:$L,0)),"")</f>
        <v/>
      </c>
      <c r="D3574" s="18" t="str">
        <f>IFERROR(INDEX(Sheet1!F:F,MATCH(ROWS($1:3573),$M:$M,0)),"")</f>
        <v/>
      </c>
      <c r="E3574" t="str">
        <f>IFERROR(INDEX(Sheet1!L:L,MATCH(ROWS($1:3573),$M:$M,0)),"")</f>
        <v/>
      </c>
      <c r="L3574">
        <f>IF(ISNA(MATCH(Sheet1!F3574,{"successful"},0)),"-",MAX(Sheet6!L$1:L3573)+1)</f>
        <v>1977</v>
      </c>
      <c r="M3574" t="str">
        <f>IF(ISNA(MATCH(Sheet1!F3574,{"failed","canceled"},0)),"-",MAX(Sheet6!M$1:M3573)+1)</f>
        <v>-</v>
      </c>
    </row>
    <row r="3575" spans="1:13" ht="16" x14ac:dyDescent="0.2">
      <c r="A3575" s="18" t="str">
        <f>IFERROR(INDEX(Sheet1!F:F,MATCH(ROWS($1:3574),$L:$L,0)),"")</f>
        <v/>
      </c>
      <c r="B3575" s="15" t="str">
        <f>IFERROR(INDEX(Sheet1!L:L,MATCH(ROWS($1:3574),$L:$L,0)),"")</f>
        <v/>
      </c>
      <c r="D3575" s="18" t="str">
        <f>IFERROR(INDEX(Sheet1!F:F,MATCH(ROWS($1:3574),$M:$M,0)),"")</f>
        <v/>
      </c>
      <c r="E3575" t="str">
        <f>IFERROR(INDEX(Sheet1!L:L,MATCH(ROWS($1:3574),$M:$M,0)),"")</f>
        <v/>
      </c>
      <c r="L3575">
        <f>IF(ISNA(MATCH(Sheet1!F3575,{"successful"},0)),"-",MAX(Sheet6!L$1:L3574)+1)</f>
        <v>1978</v>
      </c>
      <c r="M3575" t="str">
        <f>IF(ISNA(MATCH(Sheet1!F3575,{"failed","canceled"},0)),"-",MAX(Sheet6!M$1:M3574)+1)</f>
        <v>-</v>
      </c>
    </row>
    <row r="3576" spans="1:13" ht="16" x14ac:dyDescent="0.2">
      <c r="A3576" s="18" t="str">
        <f>IFERROR(INDEX(Sheet1!F:F,MATCH(ROWS($1:3575),$L:$L,0)),"")</f>
        <v/>
      </c>
      <c r="B3576" s="15" t="str">
        <f>IFERROR(INDEX(Sheet1!L:L,MATCH(ROWS($1:3575),$L:$L,0)),"")</f>
        <v/>
      </c>
      <c r="D3576" s="18" t="str">
        <f>IFERROR(INDEX(Sheet1!F:F,MATCH(ROWS($1:3575),$M:$M,0)),"")</f>
        <v/>
      </c>
      <c r="E3576" t="str">
        <f>IFERROR(INDEX(Sheet1!L:L,MATCH(ROWS($1:3575),$M:$M,0)),"")</f>
        <v/>
      </c>
      <c r="L3576">
        <f>IF(ISNA(MATCH(Sheet1!F3576,{"successful"},0)),"-",MAX(Sheet6!L$1:L3575)+1)</f>
        <v>1979</v>
      </c>
      <c r="M3576" t="str">
        <f>IF(ISNA(MATCH(Sheet1!F3576,{"failed","canceled"},0)),"-",MAX(Sheet6!M$1:M3575)+1)</f>
        <v>-</v>
      </c>
    </row>
    <row r="3577" spans="1:13" ht="16" x14ac:dyDescent="0.2">
      <c r="A3577" s="18" t="str">
        <f>IFERROR(INDEX(Sheet1!F:F,MATCH(ROWS($1:3576),$L:$L,0)),"")</f>
        <v/>
      </c>
      <c r="B3577" s="15" t="str">
        <f>IFERROR(INDEX(Sheet1!L:L,MATCH(ROWS($1:3576),$L:$L,0)),"")</f>
        <v/>
      </c>
      <c r="D3577" s="18" t="str">
        <f>IFERROR(INDEX(Sheet1!F:F,MATCH(ROWS($1:3576),$M:$M,0)),"")</f>
        <v/>
      </c>
      <c r="E3577" t="str">
        <f>IFERROR(INDEX(Sheet1!L:L,MATCH(ROWS($1:3576),$M:$M,0)),"")</f>
        <v/>
      </c>
      <c r="L3577">
        <f>IF(ISNA(MATCH(Sheet1!F3577,{"successful"},0)),"-",MAX(Sheet6!L$1:L3576)+1)</f>
        <v>1980</v>
      </c>
      <c r="M3577" t="str">
        <f>IF(ISNA(MATCH(Sheet1!F3577,{"failed","canceled"},0)),"-",MAX(Sheet6!M$1:M3576)+1)</f>
        <v>-</v>
      </c>
    </row>
    <row r="3578" spans="1:13" ht="16" x14ac:dyDescent="0.2">
      <c r="A3578" s="18" t="str">
        <f>IFERROR(INDEX(Sheet1!F:F,MATCH(ROWS($1:3577),$L:$L,0)),"")</f>
        <v/>
      </c>
      <c r="B3578" s="15" t="str">
        <f>IFERROR(INDEX(Sheet1!L:L,MATCH(ROWS($1:3577),$L:$L,0)),"")</f>
        <v/>
      </c>
      <c r="D3578" s="18" t="str">
        <f>IFERROR(INDEX(Sheet1!F:F,MATCH(ROWS($1:3577),$M:$M,0)),"")</f>
        <v/>
      </c>
      <c r="E3578" t="str">
        <f>IFERROR(INDEX(Sheet1!L:L,MATCH(ROWS($1:3577),$M:$M,0)),"")</f>
        <v/>
      </c>
      <c r="L3578">
        <f>IF(ISNA(MATCH(Sheet1!F3578,{"successful"},0)),"-",MAX(Sheet6!L$1:L3577)+1)</f>
        <v>1981</v>
      </c>
      <c r="M3578" t="str">
        <f>IF(ISNA(MATCH(Sheet1!F3578,{"failed","canceled"},0)),"-",MAX(Sheet6!M$1:M3577)+1)</f>
        <v>-</v>
      </c>
    </row>
    <row r="3579" spans="1:13" ht="16" x14ac:dyDescent="0.2">
      <c r="A3579" s="18" t="str">
        <f>IFERROR(INDEX(Sheet1!F:F,MATCH(ROWS($1:3578),$L:$L,0)),"")</f>
        <v/>
      </c>
      <c r="B3579" s="15" t="str">
        <f>IFERROR(INDEX(Sheet1!L:L,MATCH(ROWS($1:3578),$L:$L,0)),"")</f>
        <v/>
      </c>
      <c r="D3579" s="18" t="str">
        <f>IFERROR(INDEX(Sheet1!F:F,MATCH(ROWS($1:3578),$M:$M,0)),"")</f>
        <v/>
      </c>
      <c r="E3579" t="str">
        <f>IFERROR(INDEX(Sheet1!L:L,MATCH(ROWS($1:3578),$M:$M,0)),"")</f>
        <v/>
      </c>
      <c r="L3579">
        <f>IF(ISNA(MATCH(Sheet1!F3579,{"successful"},0)),"-",MAX(Sheet6!L$1:L3578)+1)</f>
        <v>1982</v>
      </c>
      <c r="M3579" t="str">
        <f>IF(ISNA(MATCH(Sheet1!F3579,{"failed","canceled"},0)),"-",MAX(Sheet6!M$1:M3578)+1)</f>
        <v>-</v>
      </c>
    </row>
    <row r="3580" spans="1:13" ht="16" x14ac:dyDescent="0.2">
      <c r="A3580" s="18" t="str">
        <f>IFERROR(INDEX(Sheet1!F:F,MATCH(ROWS($1:3579),$L:$L,0)),"")</f>
        <v/>
      </c>
      <c r="B3580" s="15" t="str">
        <f>IFERROR(INDEX(Sheet1!L:L,MATCH(ROWS($1:3579),$L:$L,0)),"")</f>
        <v/>
      </c>
      <c r="D3580" s="18" t="str">
        <f>IFERROR(INDEX(Sheet1!F:F,MATCH(ROWS($1:3579),$M:$M,0)),"")</f>
        <v/>
      </c>
      <c r="E3580" t="str">
        <f>IFERROR(INDEX(Sheet1!L:L,MATCH(ROWS($1:3579),$M:$M,0)),"")</f>
        <v/>
      </c>
      <c r="L3580">
        <f>IF(ISNA(MATCH(Sheet1!F3580,{"successful"},0)),"-",MAX(Sheet6!L$1:L3579)+1)</f>
        <v>1983</v>
      </c>
      <c r="M3580" t="str">
        <f>IF(ISNA(MATCH(Sheet1!F3580,{"failed","canceled"},0)),"-",MAX(Sheet6!M$1:M3579)+1)</f>
        <v>-</v>
      </c>
    </row>
    <row r="3581" spans="1:13" ht="16" x14ac:dyDescent="0.2">
      <c r="A3581" s="18" t="str">
        <f>IFERROR(INDEX(Sheet1!F:F,MATCH(ROWS($1:3580),$L:$L,0)),"")</f>
        <v/>
      </c>
      <c r="B3581" s="15" t="str">
        <f>IFERROR(INDEX(Sheet1!L:L,MATCH(ROWS($1:3580),$L:$L,0)),"")</f>
        <v/>
      </c>
      <c r="D3581" s="18" t="str">
        <f>IFERROR(INDEX(Sheet1!F:F,MATCH(ROWS($1:3580),$M:$M,0)),"")</f>
        <v/>
      </c>
      <c r="E3581" t="str">
        <f>IFERROR(INDEX(Sheet1!L:L,MATCH(ROWS($1:3580),$M:$M,0)),"")</f>
        <v/>
      </c>
      <c r="L3581">
        <f>IF(ISNA(MATCH(Sheet1!F3581,{"successful"},0)),"-",MAX(Sheet6!L$1:L3580)+1)</f>
        <v>1984</v>
      </c>
      <c r="M3581" t="str">
        <f>IF(ISNA(MATCH(Sheet1!F3581,{"failed","canceled"},0)),"-",MAX(Sheet6!M$1:M3580)+1)</f>
        <v>-</v>
      </c>
    </row>
    <row r="3582" spans="1:13" ht="16" x14ac:dyDescent="0.2">
      <c r="A3582" s="18" t="str">
        <f>IFERROR(INDEX(Sheet1!F:F,MATCH(ROWS($1:3581),$L:$L,0)),"")</f>
        <v/>
      </c>
      <c r="B3582" s="15" t="str">
        <f>IFERROR(INDEX(Sheet1!L:L,MATCH(ROWS($1:3581),$L:$L,0)),"")</f>
        <v/>
      </c>
      <c r="D3582" s="18" t="str">
        <f>IFERROR(INDEX(Sheet1!F:F,MATCH(ROWS($1:3581),$M:$M,0)),"")</f>
        <v/>
      </c>
      <c r="E3582" t="str">
        <f>IFERROR(INDEX(Sheet1!L:L,MATCH(ROWS($1:3581),$M:$M,0)),"")</f>
        <v/>
      </c>
      <c r="L3582">
        <f>IF(ISNA(MATCH(Sheet1!F3582,{"successful"},0)),"-",MAX(Sheet6!L$1:L3581)+1)</f>
        <v>1985</v>
      </c>
      <c r="M3582" t="str">
        <f>IF(ISNA(MATCH(Sheet1!F3582,{"failed","canceled"},0)),"-",MAX(Sheet6!M$1:M3581)+1)</f>
        <v>-</v>
      </c>
    </row>
    <row r="3583" spans="1:13" ht="16" x14ac:dyDescent="0.2">
      <c r="A3583" s="18" t="str">
        <f>IFERROR(INDEX(Sheet1!F:F,MATCH(ROWS($1:3582),$L:$L,0)),"")</f>
        <v/>
      </c>
      <c r="B3583" s="15" t="str">
        <f>IFERROR(INDEX(Sheet1!L:L,MATCH(ROWS($1:3582),$L:$L,0)),"")</f>
        <v/>
      </c>
      <c r="D3583" s="18" t="str">
        <f>IFERROR(INDEX(Sheet1!F:F,MATCH(ROWS($1:3582),$M:$M,0)),"")</f>
        <v/>
      </c>
      <c r="E3583" t="str">
        <f>IFERROR(INDEX(Sheet1!L:L,MATCH(ROWS($1:3582),$M:$M,0)),"")</f>
        <v/>
      </c>
      <c r="L3583">
        <f>IF(ISNA(MATCH(Sheet1!F3583,{"successful"},0)),"-",MAX(Sheet6!L$1:L3582)+1)</f>
        <v>1986</v>
      </c>
      <c r="M3583" t="str">
        <f>IF(ISNA(MATCH(Sheet1!F3583,{"failed","canceled"},0)),"-",MAX(Sheet6!M$1:M3582)+1)</f>
        <v>-</v>
      </c>
    </row>
    <row r="3584" spans="1:13" ht="16" x14ac:dyDescent="0.2">
      <c r="A3584" s="18" t="str">
        <f>IFERROR(INDEX(Sheet1!F:F,MATCH(ROWS($1:3583),$L:$L,0)),"")</f>
        <v/>
      </c>
      <c r="B3584" s="15" t="str">
        <f>IFERROR(INDEX(Sheet1!L:L,MATCH(ROWS($1:3583),$L:$L,0)),"")</f>
        <v/>
      </c>
      <c r="D3584" s="18" t="str">
        <f>IFERROR(INDEX(Sheet1!F:F,MATCH(ROWS($1:3583),$M:$M,0)),"")</f>
        <v/>
      </c>
      <c r="E3584" t="str">
        <f>IFERROR(INDEX(Sheet1!L:L,MATCH(ROWS($1:3583),$M:$M,0)),"")</f>
        <v/>
      </c>
      <c r="L3584">
        <f>IF(ISNA(MATCH(Sheet1!F3584,{"successful"},0)),"-",MAX(Sheet6!L$1:L3583)+1)</f>
        <v>1987</v>
      </c>
      <c r="M3584" t="str">
        <f>IF(ISNA(MATCH(Sheet1!F3584,{"failed","canceled"},0)),"-",MAX(Sheet6!M$1:M3583)+1)</f>
        <v>-</v>
      </c>
    </row>
    <row r="3585" spans="1:13" ht="16" x14ac:dyDescent="0.2">
      <c r="A3585" s="18" t="str">
        <f>IFERROR(INDEX(Sheet1!F:F,MATCH(ROWS($1:3584),$L:$L,0)),"")</f>
        <v/>
      </c>
      <c r="B3585" s="15" t="str">
        <f>IFERROR(INDEX(Sheet1!L:L,MATCH(ROWS($1:3584),$L:$L,0)),"")</f>
        <v/>
      </c>
      <c r="D3585" s="18" t="str">
        <f>IFERROR(INDEX(Sheet1!F:F,MATCH(ROWS($1:3584),$M:$M,0)),"")</f>
        <v/>
      </c>
      <c r="E3585" t="str">
        <f>IFERROR(INDEX(Sheet1!L:L,MATCH(ROWS($1:3584),$M:$M,0)),"")</f>
        <v/>
      </c>
      <c r="L3585">
        <f>IF(ISNA(MATCH(Sheet1!F3585,{"successful"},0)),"-",MAX(Sheet6!L$1:L3584)+1)</f>
        <v>1988</v>
      </c>
      <c r="M3585" t="str">
        <f>IF(ISNA(MATCH(Sheet1!F3585,{"failed","canceled"},0)),"-",MAX(Sheet6!M$1:M3584)+1)</f>
        <v>-</v>
      </c>
    </row>
    <row r="3586" spans="1:13" ht="16" x14ac:dyDescent="0.2">
      <c r="A3586" s="18" t="str">
        <f>IFERROR(INDEX(Sheet1!F:F,MATCH(ROWS($1:3585),$L:$L,0)),"")</f>
        <v/>
      </c>
      <c r="B3586" s="15" t="str">
        <f>IFERROR(INDEX(Sheet1!L:L,MATCH(ROWS($1:3585),$L:$L,0)),"")</f>
        <v/>
      </c>
      <c r="D3586" s="18" t="str">
        <f>IFERROR(INDEX(Sheet1!F:F,MATCH(ROWS($1:3585),$M:$M,0)),"")</f>
        <v/>
      </c>
      <c r="E3586" t="str">
        <f>IFERROR(INDEX(Sheet1!L:L,MATCH(ROWS($1:3585),$M:$M,0)),"")</f>
        <v/>
      </c>
      <c r="L3586">
        <f>IF(ISNA(MATCH(Sheet1!F3586,{"successful"},0)),"-",MAX(Sheet6!L$1:L3585)+1)</f>
        <v>1989</v>
      </c>
      <c r="M3586" t="str">
        <f>IF(ISNA(MATCH(Sheet1!F3586,{"failed","canceled"},0)),"-",MAX(Sheet6!M$1:M3585)+1)</f>
        <v>-</v>
      </c>
    </row>
    <row r="3587" spans="1:13" ht="16" x14ac:dyDescent="0.2">
      <c r="A3587" s="18" t="str">
        <f>IFERROR(INDEX(Sheet1!F:F,MATCH(ROWS($1:3586),$L:$L,0)),"")</f>
        <v/>
      </c>
      <c r="B3587" s="15" t="str">
        <f>IFERROR(INDEX(Sheet1!L:L,MATCH(ROWS($1:3586),$L:$L,0)),"")</f>
        <v/>
      </c>
      <c r="D3587" s="18" t="str">
        <f>IFERROR(INDEX(Sheet1!F:F,MATCH(ROWS($1:3586),$M:$M,0)),"")</f>
        <v/>
      </c>
      <c r="E3587" t="str">
        <f>IFERROR(INDEX(Sheet1!L:L,MATCH(ROWS($1:3586),$M:$M,0)),"")</f>
        <v/>
      </c>
      <c r="L3587">
        <f>IF(ISNA(MATCH(Sheet1!F3587,{"successful"},0)),"-",MAX(Sheet6!L$1:L3586)+1)</f>
        <v>1990</v>
      </c>
      <c r="M3587" t="str">
        <f>IF(ISNA(MATCH(Sheet1!F3587,{"failed","canceled"},0)),"-",MAX(Sheet6!M$1:M3586)+1)</f>
        <v>-</v>
      </c>
    </row>
    <row r="3588" spans="1:13" ht="16" x14ac:dyDescent="0.2">
      <c r="A3588" s="18" t="str">
        <f>IFERROR(INDEX(Sheet1!F:F,MATCH(ROWS($1:3587),$L:$L,0)),"")</f>
        <v/>
      </c>
      <c r="B3588" s="15" t="str">
        <f>IFERROR(INDEX(Sheet1!L:L,MATCH(ROWS($1:3587),$L:$L,0)),"")</f>
        <v/>
      </c>
      <c r="D3588" s="18" t="str">
        <f>IFERROR(INDEX(Sheet1!F:F,MATCH(ROWS($1:3587),$M:$M,0)),"")</f>
        <v/>
      </c>
      <c r="E3588" t="str">
        <f>IFERROR(INDEX(Sheet1!L:L,MATCH(ROWS($1:3587),$M:$M,0)),"")</f>
        <v/>
      </c>
      <c r="L3588">
        <f>IF(ISNA(MATCH(Sheet1!F3588,{"successful"},0)),"-",MAX(Sheet6!L$1:L3587)+1)</f>
        <v>1991</v>
      </c>
      <c r="M3588" t="str">
        <f>IF(ISNA(MATCH(Sheet1!F3588,{"failed","canceled"},0)),"-",MAX(Sheet6!M$1:M3587)+1)</f>
        <v>-</v>
      </c>
    </row>
    <row r="3589" spans="1:13" ht="16" x14ac:dyDescent="0.2">
      <c r="A3589" s="18" t="str">
        <f>IFERROR(INDEX(Sheet1!F:F,MATCH(ROWS($1:3588),$L:$L,0)),"")</f>
        <v/>
      </c>
      <c r="B3589" s="15" t="str">
        <f>IFERROR(INDEX(Sheet1!L:L,MATCH(ROWS($1:3588),$L:$L,0)),"")</f>
        <v/>
      </c>
      <c r="D3589" s="18" t="str">
        <f>IFERROR(INDEX(Sheet1!F:F,MATCH(ROWS($1:3588),$M:$M,0)),"")</f>
        <v/>
      </c>
      <c r="E3589" t="str">
        <f>IFERROR(INDEX(Sheet1!L:L,MATCH(ROWS($1:3588),$M:$M,0)),"")</f>
        <v/>
      </c>
      <c r="L3589">
        <f>IF(ISNA(MATCH(Sheet1!F3589,{"successful"},0)),"-",MAX(Sheet6!L$1:L3588)+1)</f>
        <v>1992</v>
      </c>
      <c r="M3589" t="str">
        <f>IF(ISNA(MATCH(Sheet1!F3589,{"failed","canceled"},0)),"-",MAX(Sheet6!M$1:M3588)+1)</f>
        <v>-</v>
      </c>
    </row>
    <row r="3590" spans="1:13" ht="16" x14ac:dyDescent="0.2">
      <c r="A3590" s="18" t="str">
        <f>IFERROR(INDEX(Sheet1!F:F,MATCH(ROWS($1:3589),$L:$L,0)),"")</f>
        <v/>
      </c>
      <c r="B3590" s="15" t="str">
        <f>IFERROR(INDEX(Sheet1!L:L,MATCH(ROWS($1:3589),$L:$L,0)),"")</f>
        <v/>
      </c>
      <c r="D3590" s="18" t="str">
        <f>IFERROR(INDEX(Sheet1!F:F,MATCH(ROWS($1:3589),$M:$M,0)),"")</f>
        <v/>
      </c>
      <c r="E3590" t="str">
        <f>IFERROR(INDEX(Sheet1!L:L,MATCH(ROWS($1:3589),$M:$M,0)),"")</f>
        <v/>
      </c>
      <c r="L3590">
        <f>IF(ISNA(MATCH(Sheet1!F3590,{"successful"},0)),"-",MAX(Sheet6!L$1:L3589)+1)</f>
        <v>1993</v>
      </c>
      <c r="M3590" t="str">
        <f>IF(ISNA(MATCH(Sheet1!F3590,{"failed","canceled"},0)),"-",MAX(Sheet6!M$1:M3589)+1)</f>
        <v>-</v>
      </c>
    </row>
    <row r="3591" spans="1:13" ht="16" x14ac:dyDescent="0.2">
      <c r="A3591" s="18" t="str">
        <f>IFERROR(INDEX(Sheet1!F:F,MATCH(ROWS($1:3590),$L:$L,0)),"")</f>
        <v/>
      </c>
      <c r="B3591" s="15" t="str">
        <f>IFERROR(INDEX(Sheet1!L:L,MATCH(ROWS($1:3590),$L:$L,0)),"")</f>
        <v/>
      </c>
      <c r="D3591" s="18" t="str">
        <f>IFERROR(INDEX(Sheet1!F:F,MATCH(ROWS($1:3590),$M:$M,0)),"")</f>
        <v/>
      </c>
      <c r="E3591" t="str">
        <f>IFERROR(INDEX(Sheet1!L:L,MATCH(ROWS($1:3590),$M:$M,0)),"")</f>
        <v/>
      </c>
      <c r="L3591">
        <f>IF(ISNA(MATCH(Sheet1!F3591,{"successful"},0)),"-",MAX(Sheet6!L$1:L3590)+1)</f>
        <v>1994</v>
      </c>
      <c r="M3591" t="str">
        <f>IF(ISNA(MATCH(Sheet1!F3591,{"failed","canceled"},0)),"-",MAX(Sheet6!M$1:M3590)+1)</f>
        <v>-</v>
      </c>
    </row>
    <row r="3592" spans="1:13" ht="16" x14ac:dyDescent="0.2">
      <c r="A3592" s="18" t="str">
        <f>IFERROR(INDEX(Sheet1!F:F,MATCH(ROWS($1:3591),$L:$L,0)),"")</f>
        <v/>
      </c>
      <c r="B3592" s="15" t="str">
        <f>IFERROR(INDEX(Sheet1!L:L,MATCH(ROWS($1:3591),$L:$L,0)),"")</f>
        <v/>
      </c>
      <c r="D3592" s="18" t="str">
        <f>IFERROR(INDEX(Sheet1!F:F,MATCH(ROWS($1:3591),$M:$M,0)),"")</f>
        <v/>
      </c>
      <c r="E3592" t="str">
        <f>IFERROR(INDEX(Sheet1!L:L,MATCH(ROWS($1:3591),$M:$M,0)),"")</f>
        <v/>
      </c>
      <c r="L3592">
        <f>IF(ISNA(MATCH(Sheet1!F3592,{"successful"},0)),"-",MAX(Sheet6!L$1:L3591)+1)</f>
        <v>1995</v>
      </c>
      <c r="M3592" t="str">
        <f>IF(ISNA(MATCH(Sheet1!F3592,{"failed","canceled"},0)),"-",MAX(Sheet6!M$1:M3591)+1)</f>
        <v>-</v>
      </c>
    </row>
    <row r="3593" spans="1:13" ht="16" x14ac:dyDescent="0.2">
      <c r="A3593" s="18" t="str">
        <f>IFERROR(INDEX(Sheet1!F:F,MATCH(ROWS($1:3592),$L:$L,0)),"")</f>
        <v/>
      </c>
      <c r="B3593" s="15" t="str">
        <f>IFERROR(INDEX(Sheet1!L:L,MATCH(ROWS($1:3592),$L:$L,0)),"")</f>
        <v/>
      </c>
      <c r="D3593" s="18" t="str">
        <f>IFERROR(INDEX(Sheet1!F:F,MATCH(ROWS($1:3592),$M:$M,0)),"")</f>
        <v/>
      </c>
      <c r="E3593" t="str">
        <f>IFERROR(INDEX(Sheet1!L:L,MATCH(ROWS($1:3592),$M:$M,0)),"")</f>
        <v/>
      </c>
      <c r="L3593">
        <f>IF(ISNA(MATCH(Sheet1!F3593,{"successful"},0)),"-",MAX(Sheet6!L$1:L3592)+1)</f>
        <v>1996</v>
      </c>
      <c r="M3593" t="str">
        <f>IF(ISNA(MATCH(Sheet1!F3593,{"failed","canceled"},0)),"-",MAX(Sheet6!M$1:M3592)+1)</f>
        <v>-</v>
      </c>
    </row>
    <row r="3594" spans="1:13" ht="16" x14ac:dyDescent="0.2">
      <c r="A3594" s="18" t="str">
        <f>IFERROR(INDEX(Sheet1!F:F,MATCH(ROWS($1:3593),$L:$L,0)),"")</f>
        <v/>
      </c>
      <c r="B3594" s="15" t="str">
        <f>IFERROR(INDEX(Sheet1!L:L,MATCH(ROWS($1:3593),$L:$L,0)),"")</f>
        <v/>
      </c>
      <c r="D3594" s="18" t="str">
        <f>IFERROR(INDEX(Sheet1!F:F,MATCH(ROWS($1:3593),$M:$M,0)),"")</f>
        <v/>
      </c>
      <c r="E3594" t="str">
        <f>IFERROR(INDEX(Sheet1!L:L,MATCH(ROWS($1:3593),$M:$M,0)),"")</f>
        <v/>
      </c>
      <c r="L3594">
        <f>IF(ISNA(MATCH(Sheet1!F3594,{"successful"},0)),"-",MAX(Sheet6!L$1:L3593)+1)</f>
        <v>1997</v>
      </c>
      <c r="M3594" t="str">
        <f>IF(ISNA(MATCH(Sheet1!F3594,{"failed","canceled"},0)),"-",MAX(Sheet6!M$1:M3593)+1)</f>
        <v>-</v>
      </c>
    </row>
    <row r="3595" spans="1:13" ht="16" x14ac:dyDescent="0.2">
      <c r="A3595" s="18" t="str">
        <f>IFERROR(INDEX(Sheet1!F:F,MATCH(ROWS($1:3594),$L:$L,0)),"")</f>
        <v/>
      </c>
      <c r="B3595" s="15" t="str">
        <f>IFERROR(INDEX(Sheet1!L:L,MATCH(ROWS($1:3594),$L:$L,0)),"")</f>
        <v/>
      </c>
      <c r="D3595" s="18" t="str">
        <f>IFERROR(INDEX(Sheet1!F:F,MATCH(ROWS($1:3594),$M:$M,0)),"")</f>
        <v/>
      </c>
      <c r="E3595" t="str">
        <f>IFERROR(INDEX(Sheet1!L:L,MATCH(ROWS($1:3594),$M:$M,0)),"")</f>
        <v/>
      </c>
      <c r="L3595">
        <f>IF(ISNA(MATCH(Sheet1!F3595,{"successful"},0)),"-",MAX(Sheet6!L$1:L3594)+1)</f>
        <v>1998</v>
      </c>
      <c r="M3595" t="str">
        <f>IF(ISNA(MATCH(Sheet1!F3595,{"failed","canceled"},0)),"-",MAX(Sheet6!M$1:M3594)+1)</f>
        <v>-</v>
      </c>
    </row>
    <row r="3596" spans="1:13" ht="16" x14ac:dyDescent="0.2">
      <c r="A3596" s="18" t="str">
        <f>IFERROR(INDEX(Sheet1!F:F,MATCH(ROWS($1:3595),$L:$L,0)),"")</f>
        <v/>
      </c>
      <c r="B3596" s="15" t="str">
        <f>IFERROR(INDEX(Sheet1!L:L,MATCH(ROWS($1:3595),$L:$L,0)),"")</f>
        <v/>
      </c>
      <c r="D3596" s="18" t="str">
        <f>IFERROR(INDEX(Sheet1!F:F,MATCH(ROWS($1:3595),$M:$M,0)),"")</f>
        <v/>
      </c>
      <c r="E3596" t="str">
        <f>IFERROR(INDEX(Sheet1!L:L,MATCH(ROWS($1:3595),$M:$M,0)),"")</f>
        <v/>
      </c>
      <c r="L3596">
        <f>IF(ISNA(MATCH(Sheet1!F3596,{"successful"},0)),"-",MAX(Sheet6!L$1:L3595)+1)</f>
        <v>1999</v>
      </c>
      <c r="M3596" t="str">
        <f>IF(ISNA(MATCH(Sheet1!F3596,{"failed","canceled"},0)),"-",MAX(Sheet6!M$1:M3595)+1)</f>
        <v>-</v>
      </c>
    </row>
    <row r="3597" spans="1:13" ht="16" x14ac:dyDescent="0.2">
      <c r="A3597" s="18" t="str">
        <f>IFERROR(INDEX(Sheet1!F:F,MATCH(ROWS($1:3596),$L:$L,0)),"")</f>
        <v/>
      </c>
      <c r="B3597" s="15" t="str">
        <f>IFERROR(INDEX(Sheet1!L:L,MATCH(ROWS($1:3596),$L:$L,0)),"")</f>
        <v/>
      </c>
      <c r="D3597" s="18" t="str">
        <f>IFERROR(INDEX(Sheet1!F:F,MATCH(ROWS($1:3596),$M:$M,0)),"")</f>
        <v/>
      </c>
      <c r="E3597" t="str">
        <f>IFERROR(INDEX(Sheet1!L:L,MATCH(ROWS($1:3596),$M:$M,0)),"")</f>
        <v/>
      </c>
      <c r="L3597">
        <f>IF(ISNA(MATCH(Sheet1!F3597,{"successful"},0)),"-",MAX(Sheet6!L$1:L3596)+1)</f>
        <v>2000</v>
      </c>
      <c r="M3597" t="str">
        <f>IF(ISNA(MATCH(Sheet1!F3597,{"failed","canceled"},0)),"-",MAX(Sheet6!M$1:M3596)+1)</f>
        <v>-</v>
      </c>
    </row>
    <row r="3598" spans="1:13" ht="16" x14ac:dyDescent="0.2">
      <c r="A3598" s="18" t="str">
        <f>IFERROR(INDEX(Sheet1!F:F,MATCH(ROWS($1:3597),$L:$L,0)),"")</f>
        <v/>
      </c>
      <c r="B3598" s="15" t="str">
        <f>IFERROR(INDEX(Sheet1!L:L,MATCH(ROWS($1:3597),$L:$L,0)),"")</f>
        <v/>
      </c>
      <c r="D3598" s="18" t="str">
        <f>IFERROR(INDEX(Sheet1!F:F,MATCH(ROWS($1:3597),$M:$M,0)),"")</f>
        <v/>
      </c>
      <c r="E3598" t="str">
        <f>IFERROR(INDEX(Sheet1!L:L,MATCH(ROWS($1:3597),$M:$M,0)),"")</f>
        <v/>
      </c>
      <c r="L3598">
        <f>IF(ISNA(MATCH(Sheet1!F3598,{"successful"},0)),"-",MAX(Sheet6!L$1:L3597)+1)</f>
        <v>2001</v>
      </c>
      <c r="M3598" t="str">
        <f>IF(ISNA(MATCH(Sheet1!F3598,{"failed","canceled"},0)),"-",MAX(Sheet6!M$1:M3597)+1)</f>
        <v>-</v>
      </c>
    </row>
    <row r="3599" spans="1:13" ht="16" x14ac:dyDescent="0.2">
      <c r="A3599" s="18" t="str">
        <f>IFERROR(INDEX(Sheet1!F:F,MATCH(ROWS($1:3598),$L:$L,0)),"")</f>
        <v/>
      </c>
      <c r="B3599" s="15" t="str">
        <f>IFERROR(INDEX(Sheet1!L:L,MATCH(ROWS($1:3598),$L:$L,0)),"")</f>
        <v/>
      </c>
      <c r="D3599" s="18" t="str">
        <f>IFERROR(INDEX(Sheet1!F:F,MATCH(ROWS($1:3598),$M:$M,0)),"")</f>
        <v/>
      </c>
      <c r="E3599" t="str">
        <f>IFERROR(INDEX(Sheet1!L:L,MATCH(ROWS($1:3598),$M:$M,0)),"")</f>
        <v/>
      </c>
      <c r="L3599">
        <f>IF(ISNA(MATCH(Sheet1!F3599,{"successful"},0)),"-",MAX(Sheet6!L$1:L3598)+1)</f>
        <v>2002</v>
      </c>
      <c r="M3599" t="str">
        <f>IF(ISNA(MATCH(Sheet1!F3599,{"failed","canceled"},0)),"-",MAX(Sheet6!M$1:M3598)+1)</f>
        <v>-</v>
      </c>
    </row>
    <row r="3600" spans="1:13" ht="16" x14ac:dyDescent="0.2">
      <c r="A3600" s="18" t="str">
        <f>IFERROR(INDEX(Sheet1!F:F,MATCH(ROWS($1:3599),$L:$L,0)),"")</f>
        <v/>
      </c>
      <c r="B3600" s="15" t="str">
        <f>IFERROR(INDEX(Sheet1!L:L,MATCH(ROWS($1:3599),$L:$L,0)),"")</f>
        <v/>
      </c>
      <c r="D3600" s="18" t="str">
        <f>IFERROR(INDEX(Sheet1!F:F,MATCH(ROWS($1:3599),$M:$M,0)),"")</f>
        <v/>
      </c>
      <c r="E3600" t="str">
        <f>IFERROR(INDEX(Sheet1!L:L,MATCH(ROWS($1:3599),$M:$M,0)),"")</f>
        <v/>
      </c>
      <c r="L3600">
        <f>IF(ISNA(MATCH(Sheet1!F3600,{"successful"},0)),"-",MAX(Sheet6!L$1:L3599)+1)</f>
        <v>2003</v>
      </c>
      <c r="M3600" t="str">
        <f>IF(ISNA(MATCH(Sheet1!F3600,{"failed","canceled"},0)),"-",MAX(Sheet6!M$1:M3599)+1)</f>
        <v>-</v>
      </c>
    </row>
    <row r="3601" spans="1:13" ht="16" x14ac:dyDescent="0.2">
      <c r="A3601" s="18" t="str">
        <f>IFERROR(INDEX(Sheet1!F:F,MATCH(ROWS($1:3600),$L:$L,0)),"")</f>
        <v/>
      </c>
      <c r="B3601" s="15" t="str">
        <f>IFERROR(INDEX(Sheet1!L:L,MATCH(ROWS($1:3600),$L:$L,0)),"")</f>
        <v/>
      </c>
      <c r="D3601" s="18" t="str">
        <f>IFERROR(INDEX(Sheet1!F:F,MATCH(ROWS($1:3600),$M:$M,0)),"")</f>
        <v/>
      </c>
      <c r="E3601" t="str">
        <f>IFERROR(INDEX(Sheet1!L:L,MATCH(ROWS($1:3600),$M:$M,0)),"")</f>
        <v/>
      </c>
      <c r="L3601">
        <f>IF(ISNA(MATCH(Sheet1!F3601,{"successful"},0)),"-",MAX(Sheet6!L$1:L3600)+1)</f>
        <v>2004</v>
      </c>
      <c r="M3601" t="str">
        <f>IF(ISNA(MATCH(Sheet1!F3601,{"failed","canceled"},0)),"-",MAX(Sheet6!M$1:M3600)+1)</f>
        <v>-</v>
      </c>
    </row>
    <row r="3602" spans="1:13" ht="16" x14ac:dyDescent="0.2">
      <c r="A3602" s="18" t="str">
        <f>IFERROR(INDEX(Sheet1!F:F,MATCH(ROWS($1:3601),$L:$L,0)),"")</f>
        <v/>
      </c>
      <c r="B3602" s="15" t="str">
        <f>IFERROR(INDEX(Sheet1!L:L,MATCH(ROWS($1:3601),$L:$L,0)),"")</f>
        <v/>
      </c>
      <c r="D3602" s="18" t="str">
        <f>IFERROR(INDEX(Sheet1!F:F,MATCH(ROWS($1:3601),$M:$M,0)),"")</f>
        <v/>
      </c>
      <c r="E3602" t="str">
        <f>IFERROR(INDEX(Sheet1!L:L,MATCH(ROWS($1:3601),$M:$M,0)),"")</f>
        <v/>
      </c>
      <c r="L3602">
        <f>IF(ISNA(MATCH(Sheet1!F3602,{"successful"},0)),"-",MAX(Sheet6!L$1:L3601)+1)</f>
        <v>2005</v>
      </c>
      <c r="M3602" t="str">
        <f>IF(ISNA(MATCH(Sheet1!F3602,{"failed","canceled"},0)),"-",MAX(Sheet6!M$1:M3601)+1)</f>
        <v>-</v>
      </c>
    </row>
    <row r="3603" spans="1:13" ht="16" x14ac:dyDescent="0.2">
      <c r="A3603" s="18" t="str">
        <f>IFERROR(INDEX(Sheet1!F:F,MATCH(ROWS($1:3602),$L:$L,0)),"")</f>
        <v/>
      </c>
      <c r="B3603" s="15" t="str">
        <f>IFERROR(INDEX(Sheet1!L:L,MATCH(ROWS($1:3602),$L:$L,0)),"")</f>
        <v/>
      </c>
      <c r="D3603" s="18" t="str">
        <f>IFERROR(INDEX(Sheet1!F:F,MATCH(ROWS($1:3602),$M:$M,0)),"")</f>
        <v/>
      </c>
      <c r="E3603" t="str">
        <f>IFERROR(INDEX(Sheet1!L:L,MATCH(ROWS($1:3602),$M:$M,0)),"")</f>
        <v/>
      </c>
      <c r="L3603">
        <f>IF(ISNA(MATCH(Sheet1!F3603,{"successful"},0)),"-",MAX(Sheet6!L$1:L3602)+1)</f>
        <v>2006</v>
      </c>
      <c r="M3603" t="str">
        <f>IF(ISNA(MATCH(Sheet1!F3603,{"failed","canceled"},0)),"-",MAX(Sheet6!M$1:M3602)+1)</f>
        <v>-</v>
      </c>
    </row>
    <row r="3604" spans="1:13" ht="16" x14ac:dyDescent="0.2">
      <c r="A3604" s="18" t="str">
        <f>IFERROR(INDEX(Sheet1!F:F,MATCH(ROWS($1:3603),$L:$L,0)),"")</f>
        <v/>
      </c>
      <c r="B3604" s="15" t="str">
        <f>IFERROR(INDEX(Sheet1!L:L,MATCH(ROWS($1:3603),$L:$L,0)),"")</f>
        <v/>
      </c>
      <c r="D3604" s="18" t="str">
        <f>IFERROR(INDEX(Sheet1!F:F,MATCH(ROWS($1:3603),$M:$M,0)),"")</f>
        <v/>
      </c>
      <c r="E3604" t="str">
        <f>IFERROR(INDEX(Sheet1!L:L,MATCH(ROWS($1:3603),$M:$M,0)),"")</f>
        <v/>
      </c>
      <c r="L3604">
        <f>IF(ISNA(MATCH(Sheet1!F3604,{"successful"},0)),"-",MAX(Sheet6!L$1:L3603)+1)</f>
        <v>2007</v>
      </c>
      <c r="M3604" t="str">
        <f>IF(ISNA(MATCH(Sheet1!F3604,{"failed","canceled"},0)),"-",MAX(Sheet6!M$1:M3603)+1)</f>
        <v>-</v>
      </c>
    </row>
    <row r="3605" spans="1:13" ht="16" x14ac:dyDescent="0.2">
      <c r="A3605" s="18" t="str">
        <f>IFERROR(INDEX(Sheet1!F:F,MATCH(ROWS($1:3604),$L:$L,0)),"")</f>
        <v/>
      </c>
      <c r="B3605" s="15" t="str">
        <f>IFERROR(INDEX(Sheet1!L:L,MATCH(ROWS($1:3604),$L:$L,0)),"")</f>
        <v/>
      </c>
      <c r="D3605" s="18" t="str">
        <f>IFERROR(INDEX(Sheet1!F:F,MATCH(ROWS($1:3604),$M:$M,0)),"")</f>
        <v/>
      </c>
      <c r="E3605" t="str">
        <f>IFERROR(INDEX(Sheet1!L:L,MATCH(ROWS($1:3604),$M:$M,0)),"")</f>
        <v/>
      </c>
      <c r="L3605">
        <f>IF(ISNA(MATCH(Sheet1!F3605,{"successful"},0)),"-",MAX(Sheet6!L$1:L3604)+1)</f>
        <v>2008</v>
      </c>
      <c r="M3605" t="str">
        <f>IF(ISNA(MATCH(Sheet1!F3605,{"failed","canceled"},0)),"-",MAX(Sheet6!M$1:M3604)+1)</f>
        <v>-</v>
      </c>
    </row>
    <row r="3606" spans="1:13" ht="16" x14ac:dyDescent="0.2">
      <c r="A3606" s="18" t="str">
        <f>IFERROR(INDEX(Sheet1!F:F,MATCH(ROWS($1:3605),$L:$L,0)),"")</f>
        <v/>
      </c>
      <c r="B3606" s="15" t="str">
        <f>IFERROR(INDEX(Sheet1!L:L,MATCH(ROWS($1:3605),$L:$L,0)),"")</f>
        <v/>
      </c>
      <c r="D3606" s="18" t="str">
        <f>IFERROR(INDEX(Sheet1!F:F,MATCH(ROWS($1:3605),$M:$M,0)),"")</f>
        <v/>
      </c>
      <c r="E3606" t="str">
        <f>IFERROR(INDEX(Sheet1!L:L,MATCH(ROWS($1:3605),$M:$M,0)),"")</f>
        <v/>
      </c>
      <c r="L3606">
        <f>IF(ISNA(MATCH(Sheet1!F3606,{"successful"},0)),"-",MAX(Sheet6!L$1:L3605)+1)</f>
        <v>2009</v>
      </c>
      <c r="M3606" t="str">
        <f>IF(ISNA(MATCH(Sheet1!F3606,{"failed","canceled"},0)),"-",MAX(Sheet6!M$1:M3605)+1)</f>
        <v>-</v>
      </c>
    </row>
    <row r="3607" spans="1:13" ht="16" x14ac:dyDescent="0.2">
      <c r="A3607" s="18" t="str">
        <f>IFERROR(INDEX(Sheet1!F:F,MATCH(ROWS($1:3606),$L:$L,0)),"")</f>
        <v/>
      </c>
      <c r="B3607" s="15" t="str">
        <f>IFERROR(INDEX(Sheet1!L:L,MATCH(ROWS($1:3606),$L:$L,0)),"")</f>
        <v/>
      </c>
      <c r="D3607" s="18" t="str">
        <f>IFERROR(INDEX(Sheet1!F:F,MATCH(ROWS($1:3606),$M:$M,0)),"")</f>
        <v/>
      </c>
      <c r="E3607" t="str">
        <f>IFERROR(INDEX(Sheet1!L:L,MATCH(ROWS($1:3606),$M:$M,0)),"")</f>
        <v/>
      </c>
      <c r="L3607">
        <f>IF(ISNA(MATCH(Sheet1!F3607,{"successful"},0)),"-",MAX(Sheet6!L$1:L3606)+1)</f>
        <v>2010</v>
      </c>
      <c r="M3607" t="str">
        <f>IF(ISNA(MATCH(Sheet1!F3607,{"failed","canceled"},0)),"-",MAX(Sheet6!M$1:M3606)+1)</f>
        <v>-</v>
      </c>
    </row>
    <row r="3608" spans="1:13" ht="16" x14ac:dyDescent="0.2">
      <c r="A3608" s="18" t="str">
        <f>IFERROR(INDEX(Sheet1!F:F,MATCH(ROWS($1:3607),$L:$L,0)),"")</f>
        <v/>
      </c>
      <c r="B3608" s="15" t="str">
        <f>IFERROR(INDEX(Sheet1!L:L,MATCH(ROWS($1:3607),$L:$L,0)),"")</f>
        <v/>
      </c>
      <c r="D3608" s="18" t="str">
        <f>IFERROR(INDEX(Sheet1!F:F,MATCH(ROWS($1:3607),$M:$M,0)),"")</f>
        <v/>
      </c>
      <c r="E3608" t="str">
        <f>IFERROR(INDEX(Sheet1!L:L,MATCH(ROWS($1:3607),$M:$M,0)),"")</f>
        <v/>
      </c>
      <c r="L3608">
        <f>IF(ISNA(MATCH(Sheet1!F3608,{"successful"},0)),"-",MAX(Sheet6!L$1:L3607)+1)</f>
        <v>2011</v>
      </c>
      <c r="M3608" t="str">
        <f>IF(ISNA(MATCH(Sheet1!F3608,{"failed","canceled"},0)),"-",MAX(Sheet6!M$1:M3607)+1)</f>
        <v>-</v>
      </c>
    </row>
    <row r="3609" spans="1:13" ht="16" x14ac:dyDescent="0.2">
      <c r="A3609" s="18" t="str">
        <f>IFERROR(INDEX(Sheet1!F:F,MATCH(ROWS($1:3608),$L:$L,0)),"")</f>
        <v/>
      </c>
      <c r="B3609" s="15" t="str">
        <f>IFERROR(INDEX(Sheet1!L:L,MATCH(ROWS($1:3608),$L:$L,0)),"")</f>
        <v/>
      </c>
      <c r="D3609" s="18" t="str">
        <f>IFERROR(INDEX(Sheet1!F:F,MATCH(ROWS($1:3608),$M:$M,0)),"")</f>
        <v/>
      </c>
      <c r="E3609" t="str">
        <f>IFERROR(INDEX(Sheet1!L:L,MATCH(ROWS($1:3608),$M:$M,0)),"")</f>
        <v/>
      </c>
      <c r="L3609">
        <f>IF(ISNA(MATCH(Sheet1!F3609,{"successful"},0)),"-",MAX(Sheet6!L$1:L3608)+1)</f>
        <v>2012</v>
      </c>
      <c r="M3609" t="str">
        <f>IF(ISNA(MATCH(Sheet1!F3609,{"failed","canceled"},0)),"-",MAX(Sheet6!M$1:M3608)+1)</f>
        <v>-</v>
      </c>
    </row>
    <row r="3610" spans="1:13" ht="16" x14ac:dyDescent="0.2">
      <c r="A3610" s="18" t="str">
        <f>IFERROR(INDEX(Sheet1!F:F,MATCH(ROWS($1:3609),$L:$L,0)),"")</f>
        <v/>
      </c>
      <c r="B3610" s="15" t="str">
        <f>IFERROR(INDEX(Sheet1!L:L,MATCH(ROWS($1:3609),$L:$L,0)),"")</f>
        <v/>
      </c>
      <c r="D3610" s="18" t="str">
        <f>IFERROR(INDEX(Sheet1!F:F,MATCH(ROWS($1:3609),$M:$M,0)),"")</f>
        <v/>
      </c>
      <c r="E3610" t="str">
        <f>IFERROR(INDEX(Sheet1!L:L,MATCH(ROWS($1:3609),$M:$M,0)),"")</f>
        <v/>
      </c>
      <c r="L3610">
        <f>IF(ISNA(MATCH(Sheet1!F3610,{"successful"},0)),"-",MAX(Sheet6!L$1:L3609)+1)</f>
        <v>2013</v>
      </c>
      <c r="M3610" t="str">
        <f>IF(ISNA(MATCH(Sheet1!F3610,{"failed","canceled"},0)),"-",MAX(Sheet6!M$1:M3609)+1)</f>
        <v>-</v>
      </c>
    </row>
    <row r="3611" spans="1:13" ht="16" x14ac:dyDescent="0.2">
      <c r="A3611" s="18" t="str">
        <f>IFERROR(INDEX(Sheet1!F:F,MATCH(ROWS($1:3610),$L:$L,0)),"")</f>
        <v/>
      </c>
      <c r="B3611" s="15" t="str">
        <f>IFERROR(INDEX(Sheet1!L:L,MATCH(ROWS($1:3610),$L:$L,0)),"")</f>
        <v/>
      </c>
      <c r="D3611" s="18" t="str">
        <f>IFERROR(INDEX(Sheet1!F:F,MATCH(ROWS($1:3610),$M:$M,0)),"")</f>
        <v/>
      </c>
      <c r="E3611" t="str">
        <f>IFERROR(INDEX(Sheet1!L:L,MATCH(ROWS($1:3610),$M:$M,0)),"")</f>
        <v/>
      </c>
      <c r="L3611">
        <f>IF(ISNA(MATCH(Sheet1!F3611,{"successful"},0)),"-",MAX(Sheet6!L$1:L3610)+1)</f>
        <v>2014</v>
      </c>
      <c r="M3611" t="str">
        <f>IF(ISNA(MATCH(Sheet1!F3611,{"failed","canceled"},0)),"-",MAX(Sheet6!M$1:M3610)+1)</f>
        <v>-</v>
      </c>
    </row>
    <row r="3612" spans="1:13" ht="16" x14ac:dyDescent="0.2">
      <c r="A3612" s="18" t="str">
        <f>IFERROR(INDEX(Sheet1!F:F,MATCH(ROWS($1:3611),$L:$L,0)),"")</f>
        <v/>
      </c>
      <c r="B3612" s="15" t="str">
        <f>IFERROR(INDEX(Sheet1!L:L,MATCH(ROWS($1:3611),$L:$L,0)),"")</f>
        <v/>
      </c>
      <c r="D3612" s="18" t="str">
        <f>IFERROR(INDEX(Sheet1!F:F,MATCH(ROWS($1:3611),$M:$M,0)),"")</f>
        <v/>
      </c>
      <c r="E3612" t="str">
        <f>IFERROR(INDEX(Sheet1!L:L,MATCH(ROWS($1:3611),$M:$M,0)),"")</f>
        <v/>
      </c>
      <c r="L3612">
        <f>IF(ISNA(MATCH(Sheet1!F3612,{"successful"},0)),"-",MAX(Sheet6!L$1:L3611)+1)</f>
        <v>2015</v>
      </c>
      <c r="M3612" t="str">
        <f>IF(ISNA(MATCH(Sheet1!F3612,{"failed","canceled"},0)),"-",MAX(Sheet6!M$1:M3611)+1)</f>
        <v>-</v>
      </c>
    </row>
    <row r="3613" spans="1:13" ht="16" x14ac:dyDescent="0.2">
      <c r="A3613" s="18" t="str">
        <f>IFERROR(INDEX(Sheet1!F:F,MATCH(ROWS($1:3612),$L:$L,0)),"")</f>
        <v/>
      </c>
      <c r="B3613" s="15" t="str">
        <f>IFERROR(INDEX(Sheet1!L:L,MATCH(ROWS($1:3612),$L:$L,0)),"")</f>
        <v/>
      </c>
      <c r="D3613" s="18" t="str">
        <f>IFERROR(INDEX(Sheet1!F:F,MATCH(ROWS($1:3612),$M:$M,0)),"")</f>
        <v/>
      </c>
      <c r="E3613" t="str">
        <f>IFERROR(INDEX(Sheet1!L:L,MATCH(ROWS($1:3612),$M:$M,0)),"")</f>
        <v/>
      </c>
      <c r="L3613">
        <f>IF(ISNA(MATCH(Sheet1!F3613,{"successful"},0)),"-",MAX(Sheet6!L$1:L3612)+1)</f>
        <v>2016</v>
      </c>
      <c r="M3613" t="str">
        <f>IF(ISNA(MATCH(Sheet1!F3613,{"failed","canceled"},0)),"-",MAX(Sheet6!M$1:M3612)+1)</f>
        <v>-</v>
      </c>
    </row>
    <row r="3614" spans="1:13" ht="16" x14ac:dyDescent="0.2">
      <c r="A3614" s="18" t="str">
        <f>IFERROR(INDEX(Sheet1!F:F,MATCH(ROWS($1:3613),$L:$L,0)),"")</f>
        <v/>
      </c>
      <c r="B3614" s="15" t="str">
        <f>IFERROR(INDEX(Sheet1!L:L,MATCH(ROWS($1:3613),$L:$L,0)),"")</f>
        <v/>
      </c>
      <c r="D3614" s="18" t="str">
        <f>IFERROR(INDEX(Sheet1!F:F,MATCH(ROWS($1:3613),$M:$M,0)),"")</f>
        <v/>
      </c>
      <c r="E3614" t="str">
        <f>IFERROR(INDEX(Sheet1!L:L,MATCH(ROWS($1:3613),$M:$M,0)),"")</f>
        <v/>
      </c>
      <c r="L3614">
        <f>IF(ISNA(MATCH(Sheet1!F3614,{"successful"},0)),"-",MAX(Sheet6!L$1:L3613)+1)</f>
        <v>2017</v>
      </c>
      <c r="M3614" t="str">
        <f>IF(ISNA(MATCH(Sheet1!F3614,{"failed","canceled"},0)),"-",MAX(Sheet6!M$1:M3613)+1)</f>
        <v>-</v>
      </c>
    </row>
    <row r="3615" spans="1:13" ht="16" x14ac:dyDescent="0.2">
      <c r="A3615" s="18" t="str">
        <f>IFERROR(INDEX(Sheet1!F:F,MATCH(ROWS($1:3614),$L:$L,0)),"")</f>
        <v/>
      </c>
      <c r="B3615" s="15" t="str">
        <f>IFERROR(INDEX(Sheet1!L:L,MATCH(ROWS($1:3614),$L:$L,0)),"")</f>
        <v/>
      </c>
      <c r="D3615" s="18" t="str">
        <f>IFERROR(INDEX(Sheet1!F:F,MATCH(ROWS($1:3614),$M:$M,0)),"")</f>
        <v/>
      </c>
      <c r="E3615" t="str">
        <f>IFERROR(INDEX(Sheet1!L:L,MATCH(ROWS($1:3614),$M:$M,0)),"")</f>
        <v/>
      </c>
      <c r="L3615">
        <f>IF(ISNA(MATCH(Sheet1!F3615,{"successful"},0)),"-",MAX(Sheet6!L$1:L3614)+1)</f>
        <v>2018</v>
      </c>
      <c r="M3615" t="str">
        <f>IF(ISNA(MATCH(Sheet1!F3615,{"failed","canceled"},0)),"-",MAX(Sheet6!M$1:M3614)+1)</f>
        <v>-</v>
      </c>
    </row>
    <row r="3616" spans="1:13" ht="16" x14ac:dyDescent="0.2">
      <c r="A3616" s="18" t="str">
        <f>IFERROR(INDEX(Sheet1!F:F,MATCH(ROWS($1:3615),$L:$L,0)),"")</f>
        <v/>
      </c>
      <c r="B3616" s="15" t="str">
        <f>IFERROR(INDEX(Sheet1!L:L,MATCH(ROWS($1:3615),$L:$L,0)),"")</f>
        <v/>
      </c>
      <c r="D3616" s="18" t="str">
        <f>IFERROR(INDEX(Sheet1!F:F,MATCH(ROWS($1:3615),$M:$M,0)),"")</f>
        <v/>
      </c>
      <c r="E3616" t="str">
        <f>IFERROR(INDEX(Sheet1!L:L,MATCH(ROWS($1:3615),$M:$M,0)),"")</f>
        <v/>
      </c>
      <c r="L3616">
        <f>IF(ISNA(MATCH(Sheet1!F3616,{"successful"},0)),"-",MAX(Sheet6!L$1:L3615)+1)</f>
        <v>2019</v>
      </c>
      <c r="M3616" t="str">
        <f>IF(ISNA(MATCH(Sheet1!F3616,{"failed","canceled"},0)),"-",MAX(Sheet6!M$1:M3615)+1)</f>
        <v>-</v>
      </c>
    </row>
    <row r="3617" spans="1:13" ht="16" x14ac:dyDescent="0.2">
      <c r="A3617" s="18" t="str">
        <f>IFERROR(INDEX(Sheet1!F:F,MATCH(ROWS($1:3616),$L:$L,0)),"")</f>
        <v/>
      </c>
      <c r="B3617" s="15" t="str">
        <f>IFERROR(INDEX(Sheet1!L:L,MATCH(ROWS($1:3616),$L:$L,0)),"")</f>
        <v/>
      </c>
      <c r="D3617" s="18" t="str">
        <f>IFERROR(INDEX(Sheet1!F:F,MATCH(ROWS($1:3616),$M:$M,0)),"")</f>
        <v/>
      </c>
      <c r="E3617" t="str">
        <f>IFERROR(INDEX(Sheet1!L:L,MATCH(ROWS($1:3616),$M:$M,0)),"")</f>
        <v/>
      </c>
      <c r="L3617">
        <f>IF(ISNA(MATCH(Sheet1!F3617,{"successful"},0)),"-",MAX(Sheet6!L$1:L3616)+1)</f>
        <v>2020</v>
      </c>
      <c r="M3617" t="str">
        <f>IF(ISNA(MATCH(Sheet1!F3617,{"failed","canceled"},0)),"-",MAX(Sheet6!M$1:M3616)+1)</f>
        <v>-</v>
      </c>
    </row>
    <row r="3618" spans="1:13" ht="16" x14ac:dyDescent="0.2">
      <c r="A3618" s="18" t="str">
        <f>IFERROR(INDEX(Sheet1!F:F,MATCH(ROWS($1:3617),$L:$L,0)),"")</f>
        <v/>
      </c>
      <c r="B3618" s="15" t="str">
        <f>IFERROR(INDEX(Sheet1!L:L,MATCH(ROWS($1:3617),$L:$L,0)),"")</f>
        <v/>
      </c>
      <c r="D3618" s="18" t="str">
        <f>IFERROR(INDEX(Sheet1!F:F,MATCH(ROWS($1:3617),$M:$M,0)),"")</f>
        <v/>
      </c>
      <c r="E3618" t="str">
        <f>IFERROR(INDEX(Sheet1!L:L,MATCH(ROWS($1:3617),$M:$M,0)),"")</f>
        <v/>
      </c>
      <c r="L3618">
        <f>IF(ISNA(MATCH(Sheet1!F3618,{"successful"},0)),"-",MAX(Sheet6!L$1:L3617)+1)</f>
        <v>2021</v>
      </c>
      <c r="M3618" t="str">
        <f>IF(ISNA(MATCH(Sheet1!F3618,{"failed","canceled"},0)),"-",MAX(Sheet6!M$1:M3617)+1)</f>
        <v>-</v>
      </c>
    </row>
    <row r="3619" spans="1:13" ht="16" x14ac:dyDescent="0.2">
      <c r="A3619" s="18" t="str">
        <f>IFERROR(INDEX(Sheet1!F:F,MATCH(ROWS($1:3618),$L:$L,0)),"")</f>
        <v/>
      </c>
      <c r="B3619" s="15" t="str">
        <f>IFERROR(INDEX(Sheet1!L:L,MATCH(ROWS($1:3618),$L:$L,0)),"")</f>
        <v/>
      </c>
      <c r="D3619" s="18" t="str">
        <f>IFERROR(INDEX(Sheet1!F:F,MATCH(ROWS($1:3618),$M:$M,0)),"")</f>
        <v/>
      </c>
      <c r="E3619" t="str">
        <f>IFERROR(INDEX(Sheet1!L:L,MATCH(ROWS($1:3618),$M:$M,0)),"")</f>
        <v/>
      </c>
      <c r="L3619">
        <f>IF(ISNA(MATCH(Sheet1!F3619,{"successful"},0)),"-",MAX(Sheet6!L$1:L3618)+1)</f>
        <v>2022</v>
      </c>
      <c r="M3619" t="str">
        <f>IF(ISNA(MATCH(Sheet1!F3619,{"failed","canceled"},0)),"-",MAX(Sheet6!M$1:M3618)+1)</f>
        <v>-</v>
      </c>
    </row>
    <row r="3620" spans="1:13" ht="16" x14ac:dyDescent="0.2">
      <c r="A3620" s="18" t="str">
        <f>IFERROR(INDEX(Sheet1!F:F,MATCH(ROWS($1:3619),$L:$L,0)),"")</f>
        <v/>
      </c>
      <c r="B3620" s="15" t="str">
        <f>IFERROR(INDEX(Sheet1!L:L,MATCH(ROWS($1:3619),$L:$L,0)),"")</f>
        <v/>
      </c>
      <c r="D3620" s="18" t="str">
        <f>IFERROR(INDEX(Sheet1!F:F,MATCH(ROWS($1:3619),$M:$M,0)),"")</f>
        <v/>
      </c>
      <c r="E3620" t="str">
        <f>IFERROR(INDEX(Sheet1!L:L,MATCH(ROWS($1:3619),$M:$M,0)),"")</f>
        <v/>
      </c>
      <c r="L3620">
        <f>IF(ISNA(MATCH(Sheet1!F3620,{"successful"},0)),"-",MAX(Sheet6!L$1:L3619)+1)</f>
        <v>2023</v>
      </c>
      <c r="M3620" t="str">
        <f>IF(ISNA(MATCH(Sheet1!F3620,{"failed","canceled"},0)),"-",MAX(Sheet6!M$1:M3619)+1)</f>
        <v>-</v>
      </c>
    </row>
    <row r="3621" spans="1:13" ht="16" x14ac:dyDescent="0.2">
      <c r="A3621" s="18" t="str">
        <f>IFERROR(INDEX(Sheet1!F:F,MATCH(ROWS($1:3620),$L:$L,0)),"")</f>
        <v/>
      </c>
      <c r="B3621" s="15" t="str">
        <f>IFERROR(INDEX(Sheet1!L:L,MATCH(ROWS($1:3620),$L:$L,0)),"")</f>
        <v/>
      </c>
      <c r="D3621" s="18" t="str">
        <f>IFERROR(INDEX(Sheet1!F:F,MATCH(ROWS($1:3620),$M:$M,0)),"")</f>
        <v/>
      </c>
      <c r="E3621" t="str">
        <f>IFERROR(INDEX(Sheet1!L:L,MATCH(ROWS($1:3620),$M:$M,0)),"")</f>
        <v/>
      </c>
      <c r="L3621">
        <f>IF(ISNA(MATCH(Sheet1!F3621,{"successful"},0)),"-",MAX(Sheet6!L$1:L3620)+1)</f>
        <v>2024</v>
      </c>
      <c r="M3621" t="str">
        <f>IF(ISNA(MATCH(Sheet1!F3621,{"failed","canceled"},0)),"-",MAX(Sheet6!M$1:M3620)+1)</f>
        <v>-</v>
      </c>
    </row>
    <row r="3622" spans="1:13" ht="16" x14ac:dyDescent="0.2">
      <c r="A3622" s="18" t="str">
        <f>IFERROR(INDEX(Sheet1!F:F,MATCH(ROWS($1:3621),$L:$L,0)),"")</f>
        <v/>
      </c>
      <c r="B3622" s="15" t="str">
        <f>IFERROR(INDEX(Sheet1!L:L,MATCH(ROWS($1:3621),$L:$L,0)),"")</f>
        <v/>
      </c>
      <c r="D3622" s="18" t="str">
        <f>IFERROR(INDEX(Sheet1!F:F,MATCH(ROWS($1:3621),$M:$M,0)),"")</f>
        <v/>
      </c>
      <c r="E3622" t="str">
        <f>IFERROR(INDEX(Sheet1!L:L,MATCH(ROWS($1:3621),$M:$M,0)),"")</f>
        <v/>
      </c>
      <c r="L3622">
        <f>IF(ISNA(MATCH(Sheet1!F3622,{"successful"},0)),"-",MAX(Sheet6!L$1:L3621)+1)</f>
        <v>2025</v>
      </c>
      <c r="M3622" t="str">
        <f>IF(ISNA(MATCH(Sheet1!F3622,{"failed","canceled"},0)),"-",MAX(Sheet6!M$1:M3621)+1)</f>
        <v>-</v>
      </c>
    </row>
    <row r="3623" spans="1:13" ht="16" x14ac:dyDescent="0.2">
      <c r="A3623" s="18" t="str">
        <f>IFERROR(INDEX(Sheet1!F:F,MATCH(ROWS($1:3622),$L:$L,0)),"")</f>
        <v/>
      </c>
      <c r="B3623" s="15" t="str">
        <f>IFERROR(INDEX(Sheet1!L:L,MATCH(ROWS($1:3622),$L:$L,0)),"")</f>
        <v/>
      </c>
      <c r="D3623" s="18" t="str">
        <f>IFERROR(INDEX(Sheet1!F:F,MATCH(ROWS($1:3622),$M:$M,0)),"")</f>
        <v/>
      </c>
      <c r="E3623" t="str">
        <f>IFERROR(INDEX(Sheet1!L:L,MATCH(ROWS($1:3622),$M:$M,0)),"")</f>
        <v/>
      </c>
      <c r="L3623">
        <f>IF(ISNA(MATCH(Sheet1!F3623,{"successful"},0)),"-",MAX(Sheet6!L$1:L3622)+1)</f>
        <v>2026</v>
      </c>
      <c r="M3623" t="str">
        <f>IF(ISNA(MATCH(Sheet1!F3623,{"failed","canceled"},0)),"-",MAX(Sheet6!M$1:M3622)+1)</f>
        <v>-</v>
      </c>
    </row>
    <row r="3624" spans="1:13" ht="16" x14ac:dyDescent="0.2">
      <c r="A3624" s="18" t="str">
        <f>IFERROR(INDEX(Sheet1!F:F,MATCH(ROWS($1:3623),$L:$L,0)),"")</f>
        <v/>
      </c>
      <c r="B3624" s="15" t="str">
        <f>IFERROR(INDEX(Sheet1!L:L,MATCH(ROWS($1:3623),$L:$L,0)),"")</f>
        <v/>
      </c>
      <c r="D3624" s="18" t="str">
        <f>IFERROR(INDEX(Sheet1!F:F,MATCH(ROWS($1:3623),$M:$M,0)),"")</f>
        <v/>
      </c>
      <c r="E3624" t="str">
        <f>IFERROR(INDEX(Sheet1!L:L,MATCH(ROWS($1:3623),$M:$M,0)),"")</f>
        <v/>
      </c>
      <c r="L3624">
        <f>IF(ISNA(MATCH(Sheet1!F3624,{"successful"},0)),"-",MAX(Sheet6!L$1:L3623)+1)</f>
        <v>2027</v>
      </c>
      <c r="M3624" t="str">
        <f>IF(ISNA(MATCH(Sheet1!F3624,{"failed","canceled"},0)),"-",MAX(Sheet6!M$1:M3623)+1)</f>
        <v>-</v>
      </c>
    </row>
    <row r="3625" spans="1:13" ht="16" x14ac:dyDescent="0.2">
      <c r="A3625" s="18" t="str">
        <f>IFERROR(INDEX(Sheet1!F:F,MATCH(ROWS($1:3624),$L:$L,0)),"")</f>
        <v/>
      </c>
      <c r="B3625" s="15" t="str">
        <f>IFERROR(INDEX(Sheet1!L:L,MATCH(ROWS($1:3624),$L:$L,0)),"")</f>
        <v/>
      </c>
      <c r="D3625" s="18" t="str">
        <f>IFERROR(INDEX(Sheet1!F:F,MATCH(ROWS($1:3624),$M:$M,0)),"")</f>
        <v/>
      </c>
      <c r="E3625" t="str">
        <f>IFERROR(INDEX(Sheet1!L:L,MATCH(ROWS($1:3624),$M:$M,0)),"")</f>
        <v/>
      </c>
      <c r="L3625">
        <f>IF(ISNA(MATCH(Sheet1!F3625,{"successful"},0)),"-",MAX(Sheet6!L$1:L3624)+1)</f>
        <v>2028</v>
      </c>
      <c r="M3625" t="str">
        <f>IF(ISNA(MATCH(Sheet1!F3625,{"failed","canceled"},0)),"-",MAX(Sheet6!M$1:M3624)+1)</f>
        <v>-</v>
      </c>
    </row>
    <row r="3626" spans="1:13" ht="16" x14ac:dyDescent="0.2">
      <c r="A3626" s="18" t="str">
        <f>IFERROR(INDEX(Sheet1!F:F,MATCH(ROWS($1:3625),$L:$L,0)),"")</f>
        <v/>
      </c>
      <c r="B3626" s="15" t="str">
        <f>IFERROR(INDEX(Sheet1!L:L,MATCH(ROWS($1:3625),$L:$L,0)),"")</f>
        <v/>
      </c>
      <c r="D3626" s="18" t="str">
        <f>IFERROR(INDEX(Sheet1!F:F,MATCH(ROWS($1:3625),$M:$M,0)),"")</f>
        <v/>
      </c>
      <c r="E3626" t="str">
        <f>IFERROR(INDEX(Sheet1!L:L,MATCH(ROWS($1:3625),$M:$M,0)),"")</f>
        <v/>
      </c>
      <c r="L3626">
        <f>IF(ISNA(MATCH(Sheet1!F3626,{"successful"},0)),"-",MAX(Sheet6!L$1:L3625)+1)</f>
        <v>2029</v>
      </c>
      <c r="M3626" t="str">
        <f>IF(ISNA(MATCH(Sheet1!F3626,{"failed","canceled"},0)),"-",MAX(Sheet6!M$1:M3625)+1)</f>
        <v>-</v>
      </c>
    </row>
    <row r="3627" spans="1:13" ht="16" x14ac:dyDescent="0.2">
      <c r="A3627" s="18" t="str">
        <f>IFERROR(INDEX(Sheet1!F:F,MATCH(ROWS($1:3626),$L:$L,0)),"")</f>
        <v/>
      </c>
      <c r="B3627" s="15" t="str">
        <f>IFERROR(INDEX(Sheet1!L:L,MATCH(ROWS($1:3626),$L:$L,0)),"")</f>
        <v/>
      </c>
      <c r="D3627" s="18" t="str">
        <f>IFERROR(INDEX(Sheet1!F:F,MATCH(ROWS($1:3626),$M:$M,0)),"")</f>
        <v/>
      </c>
      <c r="E3627" t="str">
        <f>IFERROR(INDEX(Sheet1!L:L,MATCH(ROWS($1:3626),$M:$M,0)),"")</f>
        <v/>
      </c>
      <c r="L3627">
        <f>IF(ISNA(MATCH(Sheet1!F3627,{"successful"},0)),"-",MAX(Sheet6!L$1:L3626)+1)</f>
        <v>2030</v>
      </c>
      <c r="M3627" t="str">
        <f>IF(ISNA(MATCH(Sheet1!F3627,{"failed","canceled"},0)),"-",MAX(Sheet6!M$1:M3626)+1)</f>
        <v>-</v>
      </c>
    </row>
    <row r="3628" spans="1:13" ht="16" x14ac:dyDescent="0.2">
      <c r="A3628" s="18" t="str">
        <f>IFERROR(INDEX(Sheet1!F:F,MATCH(ROWS($1:3627),$L:$L,0)),"")</f>
        <v/>
      </c>
      <c r="B3628" s="15" t="str">
        <f>IFERROR(INDEX(Sheet1!L:L,MATCH(ROWS($1:3627),$L:$L,0)),"")</f>
        <v/>
      </c>
      <c r="D3628" s="18" t="str">
        <f>IFERROR(INDEX(Sheet1!F:F,MATCH(ROWS($1:3627),$M:$M,0)),"")</f>
        <v/>
      </c>
      <c r="E3628" t="str">
        <f>IFERROR(INDEX(Sheet1!L:L,MATCH(ROWS($1:3627),$M:$M,0)),"")</f>
        <v/>
      </c>
      <c r="L3628">
        <f>IF(ISNA(MATCH(Sheet1!F3628,{"successful"},0)),"-",MAX(Sheet6!L$1:L3627)+1)</f>
        <v>2031</v>
      </c>
      <c r="M3628" t="str">
        <f>IF(ISNA(MATCH(Sheet1!F3628,{"failed","canceled"},0)),"-",MAX(Sheet6!M$1:M3627)+1)</f>
        <v>-</v>
      </c>
    </row>
    <row r="3629" spans="1:13" ht="16" x14ac:dyDescent="0.2">
      <c r="A3629" s="18" t="str">
        <f>IFERROR(INDEX(Sheet1!F:F,MATCH(ROWS($1:3628),$L:$L,0)),"")</f>
        <v/>
      </c>
      <c r="B3629" s="15" t="str">
        <f>IFERROR(INDEX(Sheet1!L:L,MATCH(ROWS($1:3628),$L:$L,0)),"")</f>
        <v/>
      </c>
      <c r="D3629" s="18" t="str">
        <f>IFERROR(INDEX(Sheet1!F:F,MATCH(ROWS($1:3628),$M:$M,0)),"")</f>
        <v/>
      </c>
      <c r="E3629" t="str">
        <f>IFERROR(INDEX(Sheet1!L:L,MATCH(ROWS($1:3628),$M:$M,0)),"")</f>
        <v/>
      </c>
      <c r="L3629">
        <f>IF(ISNA(MATCH(Sheet1!F3629,{"successful"},0)),"-",MAX(Sheet6!L$1:L3628)+1)</f>
        <v>2032</v>
      </c>
      <c r="M3629" t="str">
        <f>IF(ISNA(MATCH(Sheet1!F3629,{"failed","canceled"},0)),"-",MAX(Sheet6!M$1:M3628)+1)</f>
        <v>-</v>
      </c>
    </row>
    <row r="3630" spans="1:13" ht="16" x14ac:dyDescent="0.2">
      <c r="A3630" s="18" t="str">
        <f>IFERROR(INDEX(Sheet1!F:F,MATCH(ROWS($1:3629),$L:$L,0)),"")</f>
        <v/>
      </c>
      <c r="B3630" s="15" t="str">
        <f>IFERROR(INDEX(Sheet1!L:L,MATCH(ROWS($1:3629),$L:$L,0)),"")</f>
        <v/>
      </c>
      <c r="D3630" s="18" t="str">
        <f>IFERROR(INDEX(Sheet1!F:F,MATCH(ROWS($1:3629),$M:$M,0)),"")</f>
        <v/>
      </c>
      <c r="E3630" t="str">
        <f>IFERROR(INDEX(Sheet1!L:L,MATCH(ROWS($1:3629),$M:$M,0)),"")</f>
        <v/>
      </c>
      <c r="L3630" t="str">
        <f>IF(ISNA(MATCH(Sheet1!F3630,{"successful"},0)),"-",MAX(Sheet6!L$1:L3629)+1)</f>
        <v>-</v>
      </c>
      <c r="M3630">
        <f>IF(ISNA(MATCH(Sheet1!F3630,{"failed","canceled"},0)),"-",MAX(Sheet6!M$1:M3629)+1)</f>
        <v>1547</v>
      </c>
    </row>
    <row r="3631" spans="1:13" ht="16" x14ac:dyDescent="0.2">
      <c r="A3631" s="18" t="str">
        <f>IFERROR(INDEX(Sheet1!F:F,MATCH(ROWS($1:3630),$L:$L,0)),"")</f>
        <v/>
      </c>
      <c r="B3631" s="15" t="str">
        <f>IFERROR(INDEX(Sheet1!L:L,MATCH(ROWS($1:3630),$L:$L,0)),"")</f>
        <v/>
      </c>
      <c r="D3631" s="18" t="str">
        <f>IFERROR(INDEX(Sheet1!F:F,MATCH(ROWS($1:3630),$M:$M,0)),"")</f>
        <v/>
      </c>
      <c r="E3631" t="str">
        <f>IFERROR(INDEX(Sheet1!L:L,MATCH(ROWS($1:3630),$M:$M,0)),"")</f>
        <v/>
      </c>
      <c r="L3631" t="str">
        <f>IF(ISNA(MATCH(Sheet1!F3631,{"successful"},0)),"-",MAX(Sheet6!L$1:L3630)+1)</f>
        <v>-</v>
      </c>
      <c r="M3631">
        <f>IF(ISNA(MATCH(Sheet1!F3631,{"failed","canceled"},0)),"-",MAX(Sheet6!M$1:M3630)+1)</f>
        <v>1548</v>
      </c>
    </row>
    <row r="3632" spans="1:13" ht="16" x14ac:dyDescent="0.2">
      <c r="A3632" s="18" t="str">
        <f>IFERROR(INDEX(Sheet1!F:F,MATCH(ROWS($1:3631),$L:$L,0)),"")</f>
        <v/>
      </c>
      <c r="B3632" s="15" t="str">
        <f>IFERROR(INDEX(Sheet1!L:L,MATCH(ROWS($1:3631),$L:$L,0)),"")</f>
        <v/>
      </c>
      <c r="D3632" s="18" t="str">
        <f>IFERROR(INDEX(Sheet1!F:F,MATCH(ROWS($1:3631),$M:$M,0)),"")</f>
        <v/>
      </c>
      <c r="E3632" t="str">
        <f>IFERROR(INDEX(Sheet1!L:L,MATCH(ROWS($1:3631),$M:$M,0)),"")</f>
        <v/>
      </c>
      <c r="L3632" t="str">
        <f>IF(ISNA(MATCH(Sheet1!F3632,{"successful"},0)),"-",MAX(Sheet6!L$1:L3631)+1)</f>
        <v>-</v>
      </c>
      <c r="M3632">
        <f>IF(ISNA(MATCH(Sheet1!F3632,{"failed","canceled"},0)),"-",MAX(Sheet6!M$1:M3631)+1)</f>
        <v>1549</v>
      </c>
    </row>
    <row r="3633" spans="1:13" ht="16" x14ac:dyDescent="0.2">
      <c r="A3633" s="18" t="str">
        <f>IFERROR(INDEX(Sheet1!F:F,MATCH(ROWS($1:3632),$L:$L,0)),"")</f>
        <v/>
      </c>
      <c r="B3633" s="15" t="str">
        <f>IFERROR(INDEX(Sheet1!L:L,MATCH(ROWS($1:3632),$L:$L,0)),"")</f>
        <v/>
      </c>
      <c r="D3633" s="18" t="str">
        <f>IFERROR(INDEX(Sheet1!F:F,MATCH(ROWS($1:3632),$M:$M,0)),"")</f>
        <v/>
      </c>
      <c r="E3633" t="str">
        <f>IFERROR(INDEX(Sheet1!L:L,MATCH(ROWS($1:3632),$M:$M,0)),"")</f>
        <v/>
      </c>
      <c r="L3633" t="str">
        <f>IF(ISNA(MATCH(Sheet1!F3633,{"successful"},0)),"-",MAX(Sheet6!L$1:L3632)+1)</f>
        <v>-</v>
      </c>
      <c r="M3633">
        <f>IF(ISNA(MATCH(Sheet1!F3633,{"failed","canceled"},0)),"-",MAX(Sheet6!M$1:M3632)+1)</f>
        <v>1550</v>
      </c>
    </row>
    <row r="3634" spans="1:13" ht="16" x14ac:dyDescent="0.2">
      <c r="A3634" s="18" t="str">
        <f>IFERROR(INDEX(Sheet1!F:F,MATCH(ROWS($1:3633),$L:$L,0)),"")</f>
        <v/>
      </c>
      <c r="B3634" s="15" t="str">
        <f>IFERROR(INDEX(Sheet1!L:L,MATCH(ROWS($1:3633),$L:$L,0)),"")</f>
        <v/>
      </c>
      <c r="D3634" s="18" t="str">
        <f>IFERROR(INDEX(Sheet1!F:F,MATCH(ROWS($1:3633),$M:$M,0)),"")</f>
        <v/>
      </c>
      <c r="E3634" t="str">
        <f>IFERROR(INDEX(Sheet1!L:L,MATCH(ROWS($1:3633),$M:$M,0)),"")</f>
        <v/>
      </c>
      <c r="L3634" t="str">
        <f>IF(ISNA(MATCH(Sheet1!F3634,{"successful"},0)),"-",MAX(Sheet6!L$1:L3633)+1)</f>
        <v>-</v>
      </c>
      <c r="M3634">
        <f>IF(ISNA(MATCH(Sheet1!F3634,{"failed","canceled"},0)),"-",MAX(Sheet6!M$1:M3633)+1)</f>
        <v>1551</v>
      </c>
    </row>
    <row r="3635" spans="1:13" ht="16" x14ac:dyDescent="0.2">
      <c r="A3635" s="18" t="str">
        <f>IFERROR(INDEX(Sheet1!F:F,MATCH(ROWS($1:3634),$L:$L,0)),"")</f>
        <v/>
      </c>
      <c r="B3635" s="15" t="str">
        <f>IFERROR(INDEX(Sheet1!L:L,MATCH(ROWS($1:3634),$L:$L,0)),"")</f>
        <v/>
      </c>
      <c r="D3635" s="18" t="str">
        <f>IFERROR(INDEX(Sheet1!F:F,MATCH(ROWS($1:3634),$M:$M,0)),"")</f>
        <v/>
      </c>
      <c r="E3635" t="str">
        <f>IFERROR(INDEX(Sheet1!L:L,MATCH(ROWS($1:3634),$M:$M,0)),"")</f>
        <v/>
      </c>
      <c r="L3635" t="str">
        <f>IF(ISNA(MATCH(Sheet1!F3635,{"successful"},0)),"-",MAX(Sheet6!L$1:L3634)+1)</f>
        <v>-</v>
      </c>
      <c r="M3635">
        <f>IF(ISNA(MATCH(Sheet1!F3635,{"failed","canceled"},0)),"-",MAX(Sheet6!M$1:M3634)+1)</f>
        <v>1552</v>
      </c>
    </row>
    <row r="3636" spans="1:13" ht="16" x14ac:dyDescent="0.2">
      <c r="A3636" s="18" t="str">
        <f>IFERROR(INDEX(Sheet1!F:F,MATCH(ROWS($1:3635),$L:$L,0)),"")</f>
        <v/>
      </c>
      <c r="B3636" s="15" t="str">
        <f>IFERROR(INDEX(Sheet1!L:L,MATCH(ROWS($1:3635),$L:$L,0)),"")</f>
        <v/>
      </c>
      <c r="D3636" s="18" t="str">
        <f>IFERROR(INDEX(Sheet1!F:F,MATCH(ROWS($1:3635),$M:$M,0)),"")</f>
        <v/>
      </c>
      <c r="E3636" t="str">
        <f>IFERROR(INDEX(Sheet1!L:L,MATCH(ROWS($1:3635),$M:$M,0)),"")</f>
        <v/>
      </c>
      <c r="L3636" t="str">
        <f>IF(ISNA(MATCH(Sheet1!F3636,{"successful"},0)),"-",MAX(Sheet6!L$1:L3635)+1)</f>
        <v>-</v>
      </c>
      <c r="M3636">
        <f>IF(ISNA(MATCH(Sheet1!F3636,{"failed","canceled"},0)),"-",MAX(Sheet6!M$1:M3635)+1)</f>
        <v>1553</v>
      </c>
    </row>
    <row r="3637" spans="1:13" ht="16" x14ac:dyDescent="0.2">
      <c r="A3637" s="18" t="str">
        <f>IFERROR(INDEX(Sheet1!F:F,MATCH(ROWS($1:3636),$L:$L,0)),"")</f>
        <v/>
      </c>
      <c r="B3637" s="15" t="str">
        <f>IFERROR(INDEX(Sheet1!L:L,MATCH(ROWS($1:3636),$L:$L,0)),"")</f>
        <v/>
      </c>
      <c r="D3637" s="18" t="str">
        <f>IFERROR(INDEX(Sheet1!F:F,MATCH(ROWS($1:3636),$M:$M,0)),"")</f>
        <v/>
      </c>
      <c r="E3637" t="str">
        <f>IFERROR(INDEX(Sheet1!L:L,MATCH(ROWS($1:3636),$M:$M,0)),"")</f>
        <v/>
      </c>
      <c r="L3637" t="str">
        <f>IF(ISNA(MATCH(Sheet1!F3637,{"successful"},0)),"-",MAX(Sheet6!L$1:L3636)+1)</f>
        <v>-</v>
      </c>
      <c r="M3637">
        <f>IF(ISNA(MATCH(Sheet1!F3637,{"failed","canceled"},0)),"-",MAX(Sheet6!M$1:M3636)+1)</f>
        <v>1554</v>
      </c>
    </row>
    <row r="3638" spans="1:13" ht="16" x14ac:dyDescent="0.2">
      <c r="A3638" s="18" t="str">
        <f>IFERROR(INDEX(Sheet1!F:F,MATCH(ROWS($1:3637),$L:$L,0)),"")</f>
        <v/>
      </c>
      <c r="B3638" s="15" t="str">
        <f>IFERROR(INDEX(Sheet1!L:L,MATCH(ROWS($1:3637),$L:$L,0)),"")</f>
        <v/>
      </c>
      <c r="D3638" s="18" t="str">
        <f>IFERROR(INDEX(Sheet1!F:F,MATCH(ROWS($1:3637),$M:$M,0)),"")</f>
        <v/>
      </c>
      <c r="E3638" t="str">
        <f>IFERROR(INDEX(Sheet1!L:L,MATCH(ROWS($1:3637),$M:$M,0)),"")</f>
        <v/>
      </c>
      <c r="L3638" t="str">
        <f>IF(ISNA(MATCH(Sheet1!F3638,{"successful"},0)),"-",MAX(Sheet6!L$1:L3637)+1)</f>
        <v>-</v>
      </c>
      <c r="M3638">
        <f>IF(ISNA(MATCH(Sheet1!F3638,{"failed","canceled"},0)),"-",MAX(Sheet6!M$1:M3637)+1)</f>
        <v>1555</v>
      </c>
    </row>
    <row r="3639" spans="1:13" ht="16" x14ac:dyDescent="0.2">
      <c r="A3639" s="18" t="str">
        <f>IFERROR(INDEX(Sheet1!F:F,MATCH(ROWS($1:3638),$L:$L,0)),"")</f>
        <v/>
      </c>
      <c r="B3639" s="15" t="str">
        <f>IFERROR(INDEX(Sheet1!L:L,MATCH(ROWS($1:3638),$L:$L,0)),"")</f>
        <v/>
      </c>
      <c r="D3639" s="18" t="str">
        <f>IFERROR(INDEX(Sheet1!F:F,MATCH(ROWS($1:3638),$M:$M,0)),"")</f>
        <v/>
      </c>
      <c r="E3639" t="str">
        <f>IFERROR(INDEX(Sheet1!L:L,MATCH(ROWS($1:3638),$M:$M,0)),"")</f>
        <v/>
      </c>
      <c r="L3639" t="str">
        <f>IF(ISNA(MATCH(Sheet1!F3639,{"successful"},0)),"-",MAX(Sheet6!L$1:L3638)+1)</f>
        <v>-</v>
      </c>
      <c r="M3639">
        <f>IF(ISNA(MATCH(Sheet1!F3639,{"failed","canceled"},0)),"-",MAX(Sheet6!M$1:M3638)+1)</f>
        <v>1556</v>
      </c>
    </row>
    <row r="3640" spans="1:13" ht="16" x14ac:dyDescent="0.2">
      <c r="A3640" s="18" t="str">
        <f>IFERROR(INDEX(Sheet1!F:F,MATCH(ROWS($1:3639),$L:$L,0)),"")</f>
        <v/>
      </c>
      <c r="B3640" s="15" t="str">
        <f>IFERROR(INDEX(Sheet1!L:L,MATCH(ROWS($1:3639),$L:$L,0)),"")</f>
        <v/>
      </c>
      <c r="D3640" s="18" t="str">
        <f>IFERROR(INDEX(Sheet1!F:F,MATCH(ROWS($1:3639),$M:$M,0)),"")</f>
        <v/>
      </c>
      <c r="E3640" t="str">
        <f>IFERROR(INDEX(Sheet1!L:L,MATCH(ROWS($1:3639),$M:$M,0)),"")</f>
        <v/>
      </c>
      <c r="L3640" t="str">
        <f>IF(ISNA(MATCH(Sheet1!F3640,{"successful"},0)),"-",MAX(Sheet6!L$1:L3639)+1)</f>
        <v>-</v>
      </c>
      <c r="M3640">
        <f>IF(ISNA(MATCH(Sheet1!F3640,{"failed","canceled"},0)),"-",MAX(Sheet6!M$1:M3639)+1)</f>
        <v>1557</v>
      </c>
    </row>
    <row r="3641" spans="1:13" ht="16" x14ac:dyDescent="0.2">
      <c r="A3641" s="18" t="str">
        <f>IFERROR(INDEX(Sheet1!F:F,MATCH(ROWS($1:3640),$L:$L,0)),"")</f>
        <v/>
      </c>
      <c r="B3641" s="15" t="str">
        <f>IFERROR(INDEX(Sheet1!L:L,MATCH(ROWS($1:3640),$L:$L,0)),"")</f>
        <v/>
      </c>
      <c r="D3641" s="18" t="str">
        <f>IFERROR(INDEX(Sheet1!F:F,MATCH(ROWS($1:3640),$M:$M,0)),"")</f>
        <v/>
      </c>
      <c r="E3641" t="str">
        <f>IFERROR(INDEX(Sheet1!L:L,MATCH(ROWS($1:3640),$M:$M,0)),"")</f>
        <v/>
      </c>
      <c r="L3641" t="str">
        <f>IF(ISNA(MATCH(Sheet1!F3641,{"successful"},0)),"-",MAX(Sheet6!L$1:L3640)+1)</f>
        <v>-</v>
      </c>
      <c r="M3641">
        <f>IF(ISNA(MATCH(Sheet1!F3641,{"failed","canceled"},0)),"-",MAX(Sheet6!M$1:M3640)+1)</f>
        <v>1558</v>
      </c>
    </row>
    <row r="3642" spans="1:13" ht="16" x14ac:dyDescent="0.2">
      <c r="A3642" s="18" t="str">
        <f>IFERROR(INDEX(Sheet1!F:F,MATCH(ROWS($1:3641),$L:$L,0)),"")</f>
        <v/>
      </c>
      <c r="B3642" s="15" t="str">
        <f>IFERROR(INDEX(Sheet1!L:L,MATCH(ROWS($1:3641),$L:$L,0)),"")</f>
        <v/>
      </c>
      <c r="D3642" s="18" t="str">
        <f>IFERROR(INDEX(Sheet1!F:F,MATCH(ROWS($1:3641),$M:$M,0)),"")</f>
        <v/>
      </c>
      <c r="E3642" t="str">
        <f>IFERROR(INDEX(Sheet1!L:L,MATCH(ROWS($1:3641),$M:$M,0)),"")</f>
        <v/>
      </c>
      <c r="L3642" t="str">
        <f>IF(ISNA(MATCH(Sheet1!F3642,{"successful"},0)),"-",MAX(Sheet6!L$1:L3641)+1)</f>
        <v>-</v>
      </c>
      <c r="M3642">
        <f>IF(ISNA(MATCH(Sheet1!F3642,{"failed","canceled"},0)),"-",MAX(Sheet6!M$1:M3641)+1)</f>
        <v>1559</v>
      </c>
    </row>
    <row r="3643" spans="1:13" ht="16" x14ac:dyDescent="0.2">
      <c r="A3643" s="18" t="str">
        <f>IFERROR(INDEX(Sheet1!F:F,MATCH(ROWS($1:3642),$L:$L,0)),"")</f>
        <v/>
      </c>
      <c r="B3643" s="15" t="str">
        <f>IFERROR(INDEX(Sheet1!L:L,MATCH(ROWS($1:3642),$L:$L,0)),"")</f>
        <v/>
      </c>
      <c r="D3643" s="18" t="str">
        <f>IFERROR(INDEX(Sheet1!F:F,MATCH(ROWS($1:3642),$M:$M,0)),"")</f>
        <v/>
      </c>
      <c r="E3643" t="str">
        <f>IFERROR(INDEX(Sheet1!L:L,MATCH(ROWS($1:3642),$M:$M,0)),"")</f>
        <v/>
      </c>
      <c r="L3643" t="str">
        <f>IF(ISNA(MATCH(Sheet1!F3643,{"successful"},0)),"-",MAX(Sheet6!L$1:L3642)+1)</f>
        <v>-</v>
      </c>
      <c r="M3643">
        <f>IF(ISNA(MATCH(Sheet1!F3643,{"failed","canceled"},0)),"-",MAX(Sheet6!M$1:M3642)+1)</f>
        <v>1560</v>
      </c>
    </row>
    <row r="3644" spans="1:13" ht="16" x14ac:dyDescent="0.2">
      <c r="A3644" s="18" t="str">
        <f>IFERROR(INDEX(Sheet1!F:F,MATCH(ROWS($1:3643),$L:$L,0)),"")</f>
        <v/>
      </c>
      <c r="B3644" s="15" t="str">
        <f>IFERROR(INDEX(Sheet1!L:L,MATCH(ROWS($1:3643),$L:$L,0)),"")</f>
        <v/>
      </c>
      <c r="D3644" s="18" t="str">
        <f>IFERROR(INDEX(Sheet1!F:F,MATCH(ROWS($1:3643),$M:$M,0)),"")</f>
        <v/>
      </c>
      <c r="E3644" t="str">
        <f>IFERROR(INDEX(Sheet1!L:L,MATCH(ROWS($1:3643),$M:$M,0)),"")</f>
        <v/>
      </c>
      <c r="L3644" t="str">
        <f>IF(ISNA(MATCH(Sheet1!F3644,{"successful"},0)),"-",MAX(Sheet6!L$1:L3643)+1)</f>
        <v>-</v>
      </c>
      <c r="M3644">
        <f>IF(ISNA(MATCH(Sheet1!F3644,{"failed","canceled"},0)),"-",MAX(Sheet6!M$1:M3643)+1)</f>
        <v>1561</v>
      </c>
    </row>
    <row r="3645" spans="1:13" ht="16" x14ac:dyDescent="0.2">
      <c r="A3645" s="18" t="str">
        <f>IFERROR(INDEX(Sheet1!F:F,MATCH(ROWS($1:3644),$L:$L,0)),"")</f>
        <v/>
      </c>
      <c r="B3645" s="15" t="str">
        <f>IFERROR(INDEX(Sheet1!L:L,MATCH(ROWS($1:3644),$L:$L,0)),"")</f>
        <v/>
      </c>
      <c r="D3645" s="18" t="str">
        <f>IFERROR(INDEX(Sheet1!F:F,MATCH(ROWS($1:3644),$M:$M,0)),"")</f>
        <v/>
      </c>
      <c r="E3645" t="str">
        <f>IFERROR(INDEX(Sheet1!L:L,MATCH(ROWS($1:3644),$M:$M,0)),"")</f>
        <v/>
      </c>
      <c r="L3645" t="str">
        <f>IF(ISNA(MATCH(Sheet1!F3645,{"successful"},0)),"-",MAX(Sheet6!L$1:L3644)+1)</f>
        <v>-</v>
      </c>
      <c r="M3645">
        <f>IF(ISNA(MATCH(Sheet1!F3645,{"failed","canceled"},0)),"-",MAX(Sheet6!M$1:M3644)+1)</f>
        <v>1562</v>
      </c>
    </row>
    <row r="3646" spans="1:13" ht="16" x14ac:dyDescent="0.2">
      <c r="A3646" s="18" t="str">
        <f>IFERROR(INDEX(Sheet1!F:F,MATCH(ROWS($1:3645),$L:$L,0)),"")</f>
        <v/>
      </c>
      <c r="B3646" s="15" t="str">
        <f>IFERROR(INDEX(Sheet1!L:L,MATCH(ROWS($1:3645),$L:$L,0)),"")</f>
        <v/>
      </c>
      <c r="D3646" s="18" t="str">
        <f>IFERROR(INDEX(Sheet1!F:F,MATCH(ROWS($1:3645),$M:$M,0)),"")</f>
        <v/>
      </c>
      <c r="E3646" t="str">
        <f>IFERROR(INDEX(Sheet1!L:L,MATCH(ROWS($1:3645),$M:$M,0)),"")</f>
        <v/>
      </c>
      <c r="L3646" t="str">
        <f>IF(ISNA(MATCH(Sheet1!F3646,{"successful"},0)),"-",MAX(Sheet6!L$1:L3645)+1)</f>
        <v>-</v>
      </c>
      <c r="M3646">
        <f>IF(ISNA(MATCH(Sheet1!F3646,{"failed","canceled"},0)),"-",MAX(Sheet6!M$1:M3645)+1)</f>
        <v>1563</v>
      </c>
    </row>
    <row r="3647" spans="1:13" ht="16" x14ac:dyDescent="0.2">
      <c r="A3647" s="18" t="str">
        <f>IFERROR(INDEX(Sheet1!F:F,MATCH(ROWS($1:3646),$L:$L,0)),"")</f>
        <v/>
      </c>
      <c r="B3647" s="15" t="str">
        <f>IFERROR(INDEX(Sheet1!L:L,MATCH(ROWS($1:3646),$L:$L,0)),"")</f>
        <v/>
      </c>
      <c r="D3647" s="18" t="str">
        <f>IFERROR(INDEX(Sheet1!F:F,MATCH(ROWS($1:3646),$M:$M,0)),"")</f>
        <v/>
      </c>
      <c r="E3647" t="str">
        <f>IFERROR(INDEX(Sheet1!L:L,MATCH(ROWS($1:3646),$M:$M,0)),"")</f>
        <v/>
      </c>
      <c r="L3647" t="str">
        <f>IF(ISNA(MATCH(Sheet1!F3647,{"successful"},0)),"-",MAX(Sheet6!L$1:L3646)+1)</f>
        <v>-</v>
      </c>
      <c r="M3647">
        <f>IF(ISNA(MATCH(Sheet1!F3647,{"failed","canceled"},0)),"-",MAX(Sheet6!M$1:M3646)+1)</f>
        <v>1564</v>
      </c>
    </row>
    <row r="3648" spans="1:13" ht="16" x14ac:dyDescent="0.2">
      <c r="A3648" s="18" t="str">
        <f>IFERROR(INDEX(Sheet1!F:F,MATCH(ROWS($1:3647),$L:$L,0)),"")</f>
        <v/>
      </c>
      <c r="B3648" s="15" t="str">
        <f>IFERROR(INDEX(Sheet1!L:L,MATCH(ROWS($1:3647),$L:$L,0)),"")</f>
        <v/>
      </c>
      <c r="D3648" s="18" t="str">
        <f>IFERROR(INDEX(Sheet1!F:F,MATCH(ROWS($1:3647),$M:$M,0)),"")</f>
        <v/>
      </c>
      <c r="E3648" t="str">
        <f>IFERROR(INDEX(Sheet1!L:L,MATCH(ROWS($1:3647),$M:$M,0)),"")</f>
        <v/>
      </c>
      <c r="L3648" t="str">
        <f>IF(ISNA(MATCH(Sheet1!F3648,{"successful"},0)),"-",MAX(Sheet6!L$1:L3647)+1)</f>
        <v>-</v>
      </c>
      <c r="M3648">
        <f>IF(ISNA(MATCH(Sheet1!F3648,{"failed","canceled"},0)),"-",MAX(Sheet6!M$1:M3647)+1)</f>
        <v>1565</v>
      </c>
    </row>
    <row r="3649" spans="1:13" ht="16" x14ac:dyDescent="0.2">
      <c r="A3649" s="18" t="str">
        <f>IFERROR(INDEX(Sheet1!F:F,MATCH(ROWS($1:3648),$L:$L,0)),"")</f>
        <v/>
      </c>
      <c r="B3649" s="15" t="str">
        <f>IFERROR(INDEX(Sheet1!L:L,MATCH(ROWS($1:3648),$L:$L,0)),"")</f>
        <v/>
      </c>
      <c r="D3649" s="18" t="str">
        <f>IFERROR(INDEX(Sheet1!F:F,MATCH(ROWS($1:3648),$M:$M,0)),"")</f>
        <v/>
      </c>
      <c r="E3649" t="str">
        <f>IFERROR(INDEX(Sheet1!L:L,MATCH(ROWS($1:3648),$M:$M,0)),"")</f>
        <v/>
      </c>
      <c r="L3649" t="str">
        <f>IF(ISNA(MATCH(Sheet1!F3649,{"successful"},0)),"-",MAX(Sheet6!L$1:L3648)+1)</f>
        <v>-</v>
      </c>
      <c r="M3649">
        <f>IF(ISNA(MATCH(Sheet1!F3649,{"failed","canceled"},0)),"-",MAX(Sheet6!M$1:M3648)+1)</f>
        <v>1566</v>
      </c>
    </row>
    <row r="3650" spans="1:13" ht="16" x14ac:dyDescent="0.2">
      <c r="A3650" s="18" t="str">
        <f>IFERROR(INDEX(Sheet1!F:F,MATCH(ROWS($1:3649),$L:$L,0)),"")</f>
        <v/>
      </c>
      <c r="B3650" s="15" t="str">
        <f>IFERROR(INDEX(Sheet1!L:L,MATCH(ROWS($1:3649),$L:$L,0)),"")</f>
        <v/>
      </c>
      <c r="D3650" s="18" t="str">
        <f>IFERROR(INDEX(Sheet1!F:F,MATCH(ROWS($1:3649),$M:$M,0)),"")</f>
        <v/>
      </c>
      <c r="E3650" t="str">
        <f>IFERROR(INDEX(Sheet1!L:L,MATCH(ROWS($1:3649),$M:$M,0)),"")</f>
        <v/>
      </c>
      <c r="L3650">
        <f>IF(ISNA(MATCH(Sheet1!F3650,{"successful"},0)),"-",MAX(Sheet6!L$1:L3649)+1)</f>
        <v>2033</v>
      </c>
      <c r="M3650" t="str">
        <f>IF(ISNA(MATCH(Sheet1!F3650,{"failed","canceled"},0)),"-",MAX(Sheet6!M$1:M3649)+1)</f>
        <v>-</v>
      </c>
    </row>
    <row r="3651" spans="1:13" ht="16" x14ac:dyDescent="0.2">
      <c r="A3651" s="18" t="str">
        <f>IFERROR(INDEX(Sheet1!F:F,MATCH(ROWS($1:3650),$L:$L,0)),"")</f>
        <v/>
      </c>
      <c r="B3651" s="15" t="str">
        <f>IFERROR(INDEX(Sheet1!L:L,MATCH(ROWS($1:3650),$L:$L,0)),"")</f>
        <v/>
      </c>
      <c r="D3651" s="18" t="str">
        <f>IFERROR(INDEX(Sheet1!F:F,MATCH(ROWS($1:3650),$M:$M,0)),"")</f>
        <v/>
      </c>
      <c r="E3651" t="str">
        <f>IFERROR(INDEX(Sheet1!L:L,MATCH(ROWS($1:3650),$M:$M,0)),"")</f>
        <v/>
      </c>
      <c r="L3651">
        <f>IF(ISNA(MATCH(Sheet1!F3651,{"successful"},0)),"-",MAX(Sheet6!L$1:L3650)+1)</f>
        <v>2034</v>
      </c>
      <c r="M3651" t="str">
        <f>IF(ISNA(MATCH(Sheet1!F3651,{"failed","canceled"},0)),"-",MAX(Sheet6!M$1:M3650)+1)</f>
        <v>-</v>
      </c>
    </row>
    <row r="3652" spans="1:13" ht="16" x14ac:dyDescent="0.2">
      <c r="A3652" s="18" t="str">
        <f>IFERROR(INDEX(Sheet1!F:F,MATCH(ROWS($1:3651),$L:$L,0)),"")</f>
        <v/>
      </c>
      <c r="B3652" s="15" t="str">
        <f>IFERROR(INDEX(Sheet1!L:L,MATCH(ROWS($1:3651),$L:$L,0)),"")</f>
        <v/>
      </c>
      <c r="D3652" s="18" t="str">
        <f>IFERROR(INDEX(Sheet1!F:F,MATCH(ROWS($1:3651),$M:$M,0)),"")</f>
        <v/>
      </c>
      <c r="E3652" t="str">
        <f>IFERROR(INDEX(Sheet1!L:L,MATCH(ROWS($1:3651),$M:$M,0)),"")</f>
        <v/>
      </c>
      <c r="L3652">
        <f>IF(ISNA(MATCH(Sheet1!F3652,{"successful"},0)),"-",MAX(Sheet6!L$1:L3651)+1)</f>
        <v>2035</v>
      </c>
      <c r="M3652" t="str">
        <f>IF(ISNA(MATCH(Sheet1!F3652,{"failed","canceled"},0)),"-",MAX(Sheet6!M$1:M3651)+1)</f>
        <v>-</v>
      </c>
    </row>
    <row r="3653" spans="1:13" ht="16" x14ac:dyDescent="0.2">
      <c r="A3653" s="18" t="str">
        <f>IFERROR(INDEX(Sheet1!F:F,MATCH(ROWS($1:3652),$L:$L,0)),"")</f>
        <v/>
      </c>
      <c r="B3653" s="15" t="str">
        <f>IFERROR(INDEX(Sheet1!L:L,MATCH(ROWS($1:3652),$L:$L,0)),"")</f>
        <v/>
      </c>
      <c r="D3653" s="18" t="str">
        <f>IFERROR(INDEX(Sheet1!F:F,MATCH(ROWS($1:3652),$M:$M,0)),"")</f>
        <v/>
      </c>
      <c r="E3653" t="str">
        <f>IFERROR(INDEX(Sheet1!L:L,MATCH(ROWS($1:3652),$M:$M,0)),"")</f>
        <v/>
      </c>
      <c r="L3653">
        <f>IF(ISNA(MATCH(Sheet1!F3653,{"successful"},0)),"-",MAX(Sheet6!L$1:L3652)+1)</f>
        <v>2036</v>
      </c>
      <c r="M3653" t="str">
        <f>IF(ISNA(MATCH(Sheet1!F3653,{"failed","canceled"},0)),"-",MAX(Sheet6!M$1:M3652)+1)</f>
        <v>-</v>
      </c>
    </row>
    <row r="3654" spans="1:13" ht="16" x14ac:dyDescent="0.2">
      <c r="A3654" s="18" t="str">
        <f>IFERROR(INDEX(Sheet1!F:F,MATCH(ROWS($1:3653),$L:$L,0)),"")</f>
        <v/>
      </c>
      <c r="B3654" s="15" t="str">
        <f>IFERROR(INDEX(Sheet1!L:L,MATCH(ROWS($1:3653),$L:$L,0)),"")</f>
        <v/>
      </c>
      <c r="D3654" s="18" t="str">
        <f>IFERROR(INDEX(Sheet1!F:F,MATCH(ROWS($1:3653),$M:$M,0)),"")</f>
        <v/>
      </c>
      <c r="E3654" t="str">
        <f>IFERROR(INDEX(Sheet1!L:L,MATCH(ROWS($1:3653),$M:$M,0)),"")</f>
        <v/>
      </c>
      <c r="L3654">
        <f>IF(ISNA(MATCH(Sheet1!F3654,{"successful"},0)),"-",MAX(Sheet6!L$1:L3653)+1)</f>
        <v>2037</v>
      </c>
      <c r="M3654" t="str">
        <f>IF(ISNA(MATCH(Sheet1!F3654,{"failed","canceled"},0)),"-",MAX(Sheet6!M$1:M3653)+1)</f>
        <v>-</v>
      </c>
    </row>
    <row r="3655" spans="1:13" ht="16" x14ac:dyDescent="0.2">
      <c r="A3655" s="18" t="str">
        <f>IFERROR(INDEX(Sheet1!F:F,MATCH(ROWS($1:3654),$L:$L,0)),"")</f>
        <v/>
      </c>
      <c r="B3655" s="15" t="str">
        <f>IFERROR(INDEX(Sheet1!L:L,MATCH(ROWS($1:3654),$L:$L,0)),"")</f>
        <v/>
      </c>
      <c r="D3655" s="18" t="str">
        <f>IFERROR(INDEX(Sheet1!F:F,MATCH(ROWS($1:3654),$M:$M,0)),"")</f>
        <v/>
      </c>
      <c r="E3655" t="str">
        <f>IFERROR(INDEX(Sheet1!L:L,MATCH(ROWS($1:3654),$M:$M,0)),"")</f>
        <v/>
      </c>
      <c r="L3655">
        <f>IF(ISNA(MATCH(Sheet1!F3655,{"successful"},0)),"-",MAX(Sheet6!L$1:L3654)+1)</f>
        <v>2038</v>
      </c>
      <c r="M3655" t="str">
        <f>IF(ISNA(MATCH(Sheet1!F3655,{"failed","canceled"},0)),"-",MAX(Sheet6!M$1:M3654)+1)</f>
        <v>-</v>
      </c>
    </row>
    <row r="3656" spans="1:13" ht="16" x14ac:dyDescent="0.2">
      <c r="A3656" s="18" t="str">
        <f>IFERROR(INDEX(Sheet1!F:F,MATCH(ROWS($1:3655),$L:$L,0)),"")</f>
        <v/>
      </c>
      <c r="B3656" s="15" t="str">
        <f>IFERROR(INDEX(Sheet1!L:L,MATCH(ROWS($1:3655),$L:$L,0)),"")</f>
        <v/>
      </c>
      <c r="D3656" s="18" t="str">
        <f>IFERROR(INDEX(Sheet1!F:F,MATCH(ROWS($1:3655),$M:$M,0)),"")</f>
        <v/>
      </c>
      <c r="E3656" t="str">
        <f>IFERROR(INDEX(Sheet1!L:L,MATCH(ROWS($1:3655),$M:$M,0)),"")</f>
        <v/>
      </c>
      <c r="L3656">
        <f>IF(ISNA(MATCH(Sheet1!F3656,{"successful"},0)),"-",MAX(Sheet6!L$1:L3655)+1)</f>
        <v>2039</v>
      </c>
      <c r="M3656" t="str">
        <f>IF(ISNA(MATCH(Sheet1!F3656,{"failed","canceled"},0)),"-",MAX(Sheet6!M$1:M3655)+1)</f>
        <v>-</v>
      </c>
    </row>
    <row r="3657" spans="1:13" ht="16" x14ac:dyDescent="0.2">
      <c r="A3657" s="18" t="str">
        <f>IFERROR(INDEX(Sheet1!F:F,MATCH(ROWS($1:3656),$L:$L,0)),"")</f>
        <v/>
      </c>
      <c r="B3657" s="15" t="str">
        <f>IFERROR(INDEX(Sheet1!L:L,MATCH(ROWS($1:3656),$L:$L,0)),"")</f>
        <v/>
      </c>
      <c r="D3657" s="18" t="str">
        <f>IFERROR(INDEX(Sheet1!F:F,MATCH(ROWS($1:3656),$M:$M,0)),"")</f>
        <v/>
      </c>
      <c r="E3657" t="str">
        <f>IFERROR(INDEX(Sheet1!L:L,MATCH(ROWS($1:3656),$M:$M,0)),"")</f>
        <v/>
      </c>
      <c r="L3657">
        <f>IF(ISNA(MATCH(Sheet1!F3657,{"successful"},0)),"-",MAX(Sheet6!L$1:L3656)+1)</f>
        <v>2040</v>
      </c>
      <c r="M3657" t="str">
        <f>IF(ISNA(MATCH(Sheet1!F3657,{"failed","canceled"},0)),"-",MAX(Sheet6!M$1:M3656)+1)</f>
        <v>-</v>
      </c>
    </row>
    <row r="3658" spans="1:13" ht="16" x14ac:dyDescent="0.2">
      <c r="A3658" s="18" t="str">
        <f>IFERROR(INDEX(Sheet1!F:F,MATCH(ROWS($1:3657),$L:$L,0)),"")</f>
        <v/>
      </c>
      <c r="B3658" s="15" t="str">
        <f>IFERROR(INDEX(Sheet1!L:L,MATCH(ROWS($1:3657),$L:$L,0)),"")</f>
        <v/>
      </c>
      <c r="D3658" s="18" t="str">
        <f>IFERROR(INDEX(Sheet1!F:F,MATCH(ROWS($1:3657),$M:$M,0)),"")</f>
        <v/>
      </c>
      <c r="E3658" t="str">
        <f>IFERROR(INDEX(Sheet1!L:L,MATCH(ROWS($1:3657),$M:$M,0)),"")</f>
        <v/>
      </c>
      <c r="L3658">
        <f>IF(ISNA(MATCH(Sheet1!F3658,{"successful"},0)),"-",MAX(Sheet6!L$1:L3657)+1)</f>
        <v>2041</v>
      </c>
      <c r="M3658" t="str">
        <f>IF(ISNA(MATCH(Sheet1!F3658,{"failed","canceled"},0)),"-",MAX(Sheet6!M$1:M3657)+1)</f>
        <v>-</v>
      </c>
    </row>
    <row r="3659" spans="1:13" ht="16" x14ac:dyDescent="0.2">
      <c r="A3659" s="18" t="str">
        <f>IFERROR(INDEX(Sheet1!F:F,MATCH(ROWS($1:3658),$L:$L,0)),"")</f>
        <v/>
      </c>
      <c r="B3659" s="15" t="str">
        <f>IFERROR(INDEX(Sheet1!L:L,MATCH(ROWS($1:3658),$L:$L,0)),"")</f>
        <v/>
      </c>
      <c r="D3659" s="18" t="str">
        <f>IFERROR(INDEX(Sheet1!F:F,MATCH(ROWS($1:3658),$M:$M,0)),"")</f>
        <v/>
      </c>
      <c r="E3659" t="str">
        <f>IFERROR(INDEX(Sheet1!L:L,MATCH(ROWS($1:3658),$M:$M,0)),"")</f>
        <v/>
      </c>
      <c r="L3659">
        <f>IF(ISNA(MATCH(Sheet1!F3659,{"successful"},0)),"-",MAX(Sheet6!L$1:L3658)+1)</f>
        <v>2042</v>
      </c>
      <c r="M3659" t="str">
        <f>IF(ISNA(MATCH(Sheet1!F3659,{"failed","canceled"},0)),"-",MAX(Sheet6!M$1:M3658)+1)</f>
        <v>-</v>
      </c>
    </row>
    <row r="3660" spans="1:13" ht="16" x14ac:dyDescent="0.2">
      <c r="A3660" s="18" t="str">
        <f>IFERROR(INDEX(Sheet1!F:F,MATCH(ROWS($1:3659),$L:$L,0)),"")</f>
        <v/>
      </c>
      <c r="B3660" s="15" t="str">
        <f>IFERROR(INDEX(Sheet1!L:L,MATCH(ROWS($1:3659),$L:$L,0)),"")</f>
        <v/>
      </c>
      <c r="D3660" s="18" t="str">
        <f>IFERROR(INDEX(Sheet1!F:F,MATCH(ROWS($1:3659),$M:$M,0)),"")</f>
        <v/>
      </c>
      <c r="E3660" t="str">
        <f>IFERROR(INDEX(Sheet1!L:L,MATCH(ROWS($1:3659),$M:$M,0)),"")</f>
        <v/>
      </c>
      <c r="L3660">
        <f>IF(ISNA(MATCH(Sheet1!F3660,{"successful"},0)),"-",MAX(Sheet6!L$1:L3659)+1)</f>
        <v>2043</v>
      </c>
      <c r="M3660" t="str">
        <f>IF(ISNA(MATCH(Sheet1!F3660,{"failed","canceled"},0)),"-",MAX(Sheet6!M$1:M3659)+1)</f>
        <v>-</v>
      </c>
    </row>
    <row r="3661" spans="1:13" ht="16" x14ac:dyDescent="0.2">
      <c r="A3661" s="18" t="str">
        <f>IFERROR(INDEX(Sheet1!F:F,MATCH(ROWS($1:3660),$L:$L,0)),"")</f>
        <v/>
      </c>
      <c r="B3661" s="15" t="str">
        <f>IFERROR(INDEX(Sheet1!L:L,MATCH(ROWS($1:3660),$L:$L,0)),"")</f>
        <v/>
      </c>
      <c r="D3661" s="18" t="str">
        <f>IFERROR(INDEX(Sheet1!F:F,MATCH(ROWS($1:3660),$M:$M,0)),"")</f>
        <v/>
      </c>
      <c r="E3661" t="str">
        <f>IFERROR(INDEX(Sheet1!L:L,MATCH(ROWS($1:3660),$M:$M,0)),"")</f>
        <v/>
      </c>
      <c r="L3661">
        <f>IF(ISNA(MATCH(Sheet1!F3661,{"successful"},0)),"-",MAX(Sheet6!L$1:L3660)+1)</f>
        <v>2044</v>
      </c>
      <c r="M3661" t="str">
        <f>IF(ISNA(MATCH(Sheet1!F3661,{"failed","canceled"},0)),"-",MAX(Sheet6!M$1:M3660)+1)</f>
        <v>-</v>
      </c>
    </row>
    <row r="3662" spans="1:13" ht="16" x14ac:dyDescent="0.2">
      <c r="A3662" s="18" t="str">
        <f>IFERROR(INDEX(Sheet1!F:F,MATCH(ROWS($1:3661),$L:$L,0)),"")</f>
        <v/>
      </c>
      <c r="B3662" s="15" t="str">
        <f>IFERROR(INDEX(Sheet1!L:L,MATCH(ROWS($1:3661),$L:$L,0)),"")</f>
        <v/>
      </c>
      <c r="D3662" s="18" t="str">
        <f>IFERROR(INDEX(Sheet1!F:F,MATCH(ROWS($1:3661),$M:$M,0)),"")</f>
        <v/>
      </c>
      <c r="E3662" t="str">
        <f>IFERROR(INDEX(Sheet1!L:L,MATCH(ROWS($1:3661),$M:$M,0)),"")</f>
        <v/>
      </c>
      <c r="L3662">
        <f>IF(ISNA(MATCH(Sheet1!F3662,{"successful"},0)),"-",MAX(Sheet6!L$1:L3661)+1)</f>
        <v>2045</v>
      </c>
      <c r="M3662" t="str">
        <f>IF(ISNA(MATCH(Sheet1!F3662,{"failed","canceled"},0)),"-",MAX(Sheet6!M$1:M3661)+1)</f>
        <v>-</v>
      </c>
    </row>
    <row r="3663" spans="1:13" ht="16" x14ac:dyDescent="0.2">
      <c r="A3663" s="18" t="str">
        <f>IFERROR(INDEX(Sheet1!F:F,MATCH(ROWS($1:3662),$L:$L,0)),"")</f>
        <v/>
      </c>
      <c r="B3663" s="15" t="str">
        <f>IFERROR(INDEX(Sheet1!L:L,MATCH(ROWS($1:3662),$L:$L,0)),"")</f>
        <v/>
      </c>
      <c r="D3663" s="18" t="str">
        <f>IFERROR(INDEX(Sheet1!F:F,MATCH(ROWS($1:3662),$M:$M,0)),"")</f>
        <v/>
      </c>
      <c r="E3663" t="str">
        <f>IFERROR(INDEX(Sheet1!L:L,MATCH(ROWS($1:3662),$M:$M,0)),"")</f>
        <v/>
      </c>
      <c r="L3663">
        <f>IF(ISNA(MATCH(Sheet1!F3663,{"successful"},0)),"-",MAX(Sheet6!L$1:L3662)+1)</f>
        <v>2046</v>
      </c>
      <c r="M3663" t="str">
        <f>IF(ISNA(MATCH(Sheet1!F3663,{"failed","canceled"},0)),"-",MAX(Sheet6!M$1:M3662)+1)</f>
        <v>-</v>
      </c>
    </row>
    <row r="3664" spans="1:13" ht="16" x14ac:dyDescent="0.2">
      <c r="A3664" s="18" t="str">
        <f>IFERROR(INDEX(Sheet1!F:F,MATCH(ROWS($1:3663),$L:$L,0)),"")</f>
        <v/>
      </c>
      <c r="B3664" s="15" t="str">
        <f>IFERROR(INDEX(Sheet1!L:L,MATCH(ROWS($1:3663),$L:$L,0)),"")</f>
        <v/>
      </c>
      <c r="D3664" s="18" t="str">
        <f>IFERROR(INDEX(Sheet1!F:F,MATCH(ROWS($1:3663),$M:$M,0)),"")</f>
        <v/>
      </c>
      <c r="E3664" t="str">
        <f>IFERROR(INDEX(Sheet1!L:L,MATCH(ROWS($1:3663),$M:$M,0)),"")</f>
        <v/>
      </c>
      <c r="L3664">
        <f>IF(ISNA(MATCH(Sheet1!F3664,{"successful"},0)),"-",MAX(Sheet6!L$1:L3663)+1)</f>
        <v>2047</v>
      </c>
      <c r="M3664" t="str">
        <f>IF(ISNA(MATCH(Sheet1!F3664,{"failed","canceled"},0)),"-",MAX(Sheet6!M$1:M3663)+1)</f>
        <v>-</v>
      </c>
    </row>
    <row r="3665" spans="1:13" ht="16" x14ac:dyDescent="0.2">
      <c r="A3665" s="18" t="str">
        <f>IFERROR(INDEX(Sheet1!F:F,MATCH(ROWS($1:3664),$L:$L,0)),"")</f>
        <v/>
      </c>
      <c r="B3665" s="15" t="str">
        <f>IFERROR(INDEX(Sheet1!L:L,MATCH(ROWS($1:3664),$L:$L,0)),"")</f>
        <v/>
      </c>
      <c r="D3665" s="18" t="str">
        <f>IFERROR(INDEX(Sheet1!F:F,MATCH(ROWS($1:3664),$M:$M,0)),"")</f>
        <v/>
      </c>
      <c r="E3665" t="str">
        <f>IFERROR(INDEX(Sheet1!L:L,MATCH(ROWS($1:3664),$M:$M,0)),"")</f>
        <v/>
      </c>
      <c r="L3665">
        <f>IF(ISNA(MATCH(Sheet1!F3665,{"successful"},0)),"-",MAX(Sheet6!L$1:L3664)+1)</f>
        <v>2048</v>
      </c>
      <c r="M3665" t="str">
        <f>IF(ISNA(MATCH(Sheet1!F3665,{"failed","canceled"},0)),"-",MAX(Sheet6!M$1:M3664)+1)</f>
        <v>-</v>
      </c>
    </row>
    <row r="3666" spans="1:13" ht="16" x14ac:dyDescent="0.2">
      <c r="A3666" s="18" t="str">
        <f>IFERROR(INDEX(Sheet1!F:F,MATCH(ROWS($1:3665),$L:$L,0)),"")</f>
        <v/>
      </c>
      <c r="B3666" s="15" t="str">
        <f>IFERROR(INDEX(Sheet1!L:L,MATCH(ROWS($1:3665),$L:$L,0)),"")</f>
        <v/>
      </c>
      <c r="D3666" s="18" t="str">
        <f>IFERROR(INDEX(Sheet1!F:F,MATCH(ROWS($1:3665),$M:$M,0)),"")</f>
        <v/>
      </c>
      <c r="E3666" t="str">
        <f>IFERROR(INDEX(Sheet1!L:L,MATCH(ROWS($1:3665),$M:$M,0)),"")</f>
        <v/>
      </c>
      <c r="L3666">
        <f>IF(ISNA(MATCH(Sheet1!F3666,{"successful"},0)),"-",MAX(Sheet6!L$1:L3665)+1)</f>
        <v>2049</v>
      </c>
      <c r="M3666" t="str">
        <f>IF(ISNA(MATCH(Sheet1!F3666,{"failed","canceled"},0)),"-",MAX(Sheet6!M$1:M3665)+1)</f>
        <v>-</v>
      </c>
    </row>
    <row r="3667" spans="1:13" ht="16" x14ac:dyDescent="0.2">
      <c r="A3667" s="18" t="str">
        <f>IFERROR(INDEX(Sheet1!F:F,MATCH(ROWS($1:3666),$L:$L,0)),"")</f>
        <v/>
      </c>
      <c r="B3667" s="15" t="str">
        <f>IFERROR(INDEX(Sheet1!L:L,MATCH(ROWS($1:3666),$L:$L,0)),"")</f>
        <v/>
      </c>
      <c r="D3667" s="18" t="str">
        <f>IFERROR(INDEX(Sheet1!F:F,MATCH(ROWS($1:3666),$M:$M,0)),"")</f>
        <v/>
      </c>
      <c r="E3667" t="str">
        <f>IFERROR(INDEX(Sheet1!L:L,MATCH(ROWS($1:3666),$M:$M,0)),"")</f>
        <v/>
      </c>
      <c r="L3667">
        <f>IF(ISNA(MATCH(Sheet1!F3667,{"successful"},0)),"-",MAX(Sheet6!L$1:L3666)+1)</f>
        <v>2050</v>
      </c>
      <c r="M3667" t="str">
        <f>IF(ISNA(MATCH(Sheet1!F3667,{"failed","canceled"},0)),"-",MAX(Sheet6!M$1:M3666)+1)</f>
        <v>-</v>
      </c>
    </row>
    <row r="3668" spans="1:13" ht="16" x14ac:dyDescent="0.2">
      <c r="A3668" s="18" t="str">
        <f>IFERROR(INDEX(Sheet1!F:F,MATCH(ROWS($1:3667),$L:$L,0)),"")</f>
        <v/>
      </c>
      <c r="B3668" s="15" t="str">
        <f>IFERROR(INDEX(Sheet1!L:L,MATCH(ROWS($1:3667),$L:$L,0)),"")</f>
        <v/>
      </c>
      <c r="D3668" s="18" t="str">
        <f>IFERROR(INDEX(Sheet1!F:F,MATCH(ROWS($1:3667),$M:$M,0)),"")</f>
        <v/>
      </c>
      <c r="E3668" t="str">
        <f>IFERROR(INDEX(Sheet1!L:L,MATCH(ROWS($1:3667),$M:$M,0)),"")</f>
        <v/>
      </c>
      <c r="L3668">
        <f>IF(ISNA(MATCH(Sheet1!F3668,{"successful"},0)),"-",MAX(Sheet6!L$1:L3667)+1)</f>
        <v>2051</v>
      </c>
      <c r="M3668" t="str">
        <f>IF(ISNA(MATCH(Sheet1!F3668,{"failed","canceled"},0)),"-",MAX(Sheet6!M$1:M3667)+1)</f>
        <v>-</v>
      </c>
    </row>
    <row r="3669" spans="1:13" ht="16" x14ac:dyDescent="0.2">
      <c r="A3669" s="18" t="str">
        <f>IFERROR(INDEX(Sheet1!F:F,MATCH(ROWS($1:3668),$L:$L,0)),"")</f>
        <v/>
      </c>
      <c r="B3669" s="15" t="str">
        <f>IFERROR(INDEX(Sheet1!L:L,MATCH(ROWS($1:3668),$L:$L,0)),"")</f>
        <v/>
      </c>
      <c r="D3669" s="18" t="str">
        <f>IFERROR(INDEX(Sheet1!F:F,MATCH(ROWS($1:3668),$M:$M,0)),"")</f>
        <v/>
      </c>
      <c r="E3669" t="str">
        <f>IFERROR(INDEX(Sheet1!L:L,MATCH(ROWS($1:3668),$M:$M,0)),"")</f>
        <v/>
      </c>
      <c r="L3669">
        <f>IF(ISNA(MATCH(Sheet1!F3669,{"successful"},0)),"-",MAX(Sheet6!L$1:L3668)+1)</f>
        <v>2052</v>
      </c>
      <c r="M3669" t="str">
        <f>IF(ISNA(MATCH(Sheet1!F3669,{"failed","canceled"},0)),"-",MAX(Sheet6!M$1:M3668)+1)</f>
        <v>-</v>
      </c>
    </row>
    <row r="3670" spans="1:13" ht="16" x14ac:dyDescent="0.2">
      <c r="A3670" s="18" t="str">
        <f>IFERROR(INDEX(Sheet1!F:F,MATCH(ROWS($1:3669),$L:$L,0)),"")</f>
        <v/>
      </c>
      <c r="B3670" s="15" t="str">
        <f>IFERROR(INDEX(Sheet1!L:L,MATCH(ROWS($1:3669),$L:$L,0)),"")</f>
        <v/>
      </c>
      <c r="D3670" s="18" t="str">
        <f>IFERROR(INDEX(Sheet1!F:F,MATCH(ROWS($1:3669),$M:$M,0)),"")</f>
        <v/>
      </c>
      <c r="E3670" t="str">
        <f>IFERROR(INDEX(Sheet1!L:L,MATCH(ROWS($1:3669),$M:$M,0)),"")</f>
        <v/>
      </c>
      <c r="L3670">
        <f>IF(ISNA(MATCH(Sheet1!F3670,{"successful"},0)),"-",MAX(Sheet6!L$1:L3669)+1)</f>
        <v>2053</v>
      </c>
      <c r="M3670" t="str">
        <f>IF(ISNA(MATCH(Sheet1!F3670,{"failed","canceled"},0)),"-",MAX(Sheet6!M$1:M3669)+1)</f>
        <v>-</v>
      </c>
    </row>
    <row r="3671" spans="1:13" ht="16" x14ac:dyDescent="0.2">
      <c r="A3671" s="18" t="str">
        <f>IFERROR(INDEX(Sheet1!F:F,MATCH(ROWS($1:3670),$L:$L,0)),"")</f>
        <v/>
      </c>
      <c r="B3671" s="15" t="str">
        <f>IFERROR(INDEX(Sheet1!L:L,MATCH(ROWS($1:3670),$L:$L,0)),"")</f>
        <v/>
      </c>
      <c r="D3671" s="18" t="str">
        <f>IFERROR(INDEX(Sheet1!F:F,MATCH(ROWS($1:3670),$M:$M,0)),"")</f>
        <v/>
      </c>
      <c r="E3671" t="str">
        <f>IFERROR(INDEX(Sheet1!L:L,MATCH(ROWS($1:3670),$M:$M,0)),"")</f>
        <v/>
      </c>
      <c r="L3671">
        <f>IF(ISNA(MATCH(Sheet1!F3671,{"successful"},0)),"-",MAX(Sheet6!L$1:L3670)+1)</f>
        <v>2054</v>
      </c>
      <c r="M3671" t="str">
        <f>IF(ISNA(MATCH(Sheet1!F3671,{"failed","canceled"},0)),"-",MAX(Sheet6!M$1:M3670)+1)</f>
        <v>-</v>
      </c>
    </row>
    <row r="3672" spans="1:13" ht="16" x14ac:dyDescent="0.2">
      <c r="A3672" s="18" t="str">
        <f>IFERROR(INDEX(Sheet1!F:F,MATCH(ROWS($1:3671),$L:$L,0)),"")</f>
        <v/>
      </c>
      <c r="B3672" s="15" t="str">
        <f>IFERROR(INDEX(Sheet1!L:L,MATCH(ROWS($1:3671),$L:$L,0)),"")</f>
        <v/>
      </c>
      <c r="D3672" s="18" t="str">
        <f>IFERROR(INDEX(Sheet1!F:F,MATCH(ROWS($1:3671),$M:$M,0)),"")</f>
        <v/>
      </c>
      <c r="E3672" t="str">
        <f>IFERROR(INDEX(Sheet1!L:L,MATCH(ROWS($1:3671),$M:$M,0)),"")</f>
        <v/>
      </c>
      <c r="L3672">
        <f>IF(ISNA(MATCH(Sheet1!F3672,{"successful"},0)),"-",MAX(Sheet6!L$1:L3671)+1)</f>
        <v>2055</v>
      </c>
      <c r="M3672" t="str">
        <f>IF(ISNA(MATCH(Sheet1!F3672,{"failed","canceled"},0)),"-",MAX(Sheet6!M$1:M3671)+1)</f>
        <v>-</v>
      </c>
    </row>
    <row r="3673" spans="1:13" ht="16" x14ac:dyDescent="0.2">
      <c r="A3673" s="18" t="str">
        <f>IFERROR(INDEX(Sheet1!F:F,MATCH(ROWS($1:3672),$L:$L,0)),"")</f>
        <v/>
      </c>
      <c r="B3673" s="15" t="str">
        <f>IFERROR(INDEX(Sheet1!L:L,MATCH(ROWS($1:3672),$L:$L,0)),"")</f>
        <v/>
      </c>
      <c r="D3673" s="18" t="str">
        <f>IFERROR(INDEX(Sheet1!F:F,MATCH(ROWS($1:3672),$M:$M,0)),"")</f>
        <v/>
      </c>
      <c r="E3673" t="str">
        <f>IFERROR(INDEX(Sheet1!L:L,MATCH(ROWS($1:3672),$M:$M,0)),"")</f>
        <v/>
      </c>
      <c r="L3673">
        <f>IF(ISNA(MATCH(Sheet1!F3673,{"successful"},0)),"-",MAX(Sheet6!L$1:L3672)+1)</f>
        <v>2056</v>
      </c>
      <c r="M3673" t="str">
        <f>IF(ISNA(MATCH(Sheet1!F3673,{"failed","canceled"},0)),"-",MAX(Sheet6!M$1:M3672)+1)</f>
        <v>-</v>
      </c>
    </row>
    <row r="3674" spans="1:13" ht="16" x14ac:dyDescent="0.2">
      <c r="A3674" s="18" t="str">
        <f>IFERROR(INDEX(Sheet1!F:F,MATCH(ROWS($1:3673),$L:$L,0)),"")</f>
        <v/>
      </c>
      <c r="B3674" s="15" t="str">
        <f>IFERROR(INDEX(Sheet1!L:L,MATCH(ROWS($1:3673),$L:$L,0)),"")</f>
        <v/>
      </c>
      <c r="D3674" s="18" t="str">
        <f>IFERROR(INDEX(Sheet1!F:F,MATCH(ROWS($1:3673),$M:$M,0)),"")</f>
        <v/>
      </c>
      <c r="E3674" t="str">
        <f>IFERROR(INDEX(Sheet1!L:L,MATCH(ROWS($1:3673),$M:$M,0)),"")</f>
        <v/>
      </c>
      <c r="L3674">
        <f>IF(ISNA(MATCH(Sheet1!F3674,{"successful"},0)),"-",MAX(Sheet6!L$1:L3673)+1)</f>
        <v>2057</v>
      </c>
      <c r="M3674" t="str">
        <f>IF(ISNA(MATCH(Sheet1!F3674,{"failed","canceled"},0)),"-",MAX(Sheet6!M$1:M3673)+1)</f>
        <v>-</v>
      </c>
    </row>
    <row r="3675" spans="1:13" ht="16" x14ac:dyDescent="0.2">
      <c r="A3675" s="18" t="str">
        <f>IFERROR(INDEX(Sheet1!F:F,MATCH(ROWS($1:3674),$L:$L,0)),"")</f>
        <v/>
      </c>
      <c r="B3675" s="15" t="str">
        <f>IFERROR(INDEX(Sheet1!L:L,MATCH(ROWS($1:3674),$L:$L,0)),"")</f>
        <v/>
      </c>
      <c r="D3675" s="18" t="str">
        <f>IFERROR(INDEX(Sheet1!F:F,MATCH(ROWS($1:3674),$M:$M,0)),"")</f>
        <v/>
      </c>
      <c r="E3675" t="str">
        <f>IFERROR(INDEX(Sheet1!L:L,MATCH(ROWS($1:3674),$M:$M,0)),"")</f>
        <v/>
      </c>
      <c r="L3675">
        <f>IF(ISNA(MATCH(Sheet1!F3675,{"successful"},0)),"-",MAX(Sheet6!L$1:L3674)+1)</f>
        <v>2058</v>
      </c>
      <c r="M3675" t="str">
        <f>IF(ISNA(MATCH(Sheet1!F3675,{"failed","canceled"},0)),"-",MAX(Sheet6!M$1:M3674)+1)</f>
        <v>-</v>
      </c>
    </row>
    <row r="3676" spans="1:13" ht="16" x14ac:dyDescent="0.2">
      <c r="A3676" s="18" t="str">
        <f>IFERROR(INDEX(Sheet1!F:F,MATCH(ROWS($1:3675),$L:$L,0)),"")</f>
        <v/>
      </c>
      <c r="B3676" s="15" t="str">
        <f>IFERROR(INDEX(Sheet1!L:L,MATCH(ROWS($1:3675),$L:$L,0)),"")</f>
        <v/>
      </c>
      <c r="D3676" s="18" t="str">
        <f>IFERROR(INDEX(Sheet1!F:F,MATCH(ROWS($1:3675),$M:$M,0)),"")</f>
        <v/>
      </c>
      <c r="E3676" t="str">
        <f>IFERROR(INDEX(Sheet1!L:L,MATCH(ROWS($1:3675),$M:$M,0)),"")</f>
        <v/>
      </c>
      <c r="L3676">
        <f>IF(ISNA(MATCH(Sheet1!F3676,{"successful"},0)),"-",MAX(Sheet6!L$1:L3675)+1)</f>
        <v>2059</v>
      </c>
      <c r="M3676" t="str">
        <f>IF(ISNA(MATCH(Sheet1!F3676,{"failed","canceled"},0)),"-",MAX(Sheet6!M$1:M3675)+1)</f>
        <v>-</v>
      </c>
    </row>
    <row r="3677" spans="1:13" ht="16" x14ac:dyDescent="0.2">
      <c r="A3677" s="18" t="str">
        <f>IFERROR(INDEX(Sheet1!F:F,MATCH(ROWS($1:3676),$L:$L,0)),"")</f>
        <v/>
      </c>
      <c r="B3677" s="15" t="str">
        <f>IFERROR(INDEX(Sheet1!L:L,MATCH(ROWS($1:3676),$L:$L,0)),"")</f>
        <v/>
      </c>
      <c r="D3677" s="18" t="str">
        <f>IFERROR(INDEX(Sheet1!F:F,MATCH(ROWS($1:3676),$M:$M,0)),"")</f>
        <v/>
      </c>
      <c r="E3677" t="str">
        <f>IFERROR(INDEX(Sheet1!L:L,MATCH(ROWS($1:3676),$M:$M,0)),"")</f>
        <v/>
      </c>
      <c r="L3677">
        <f>IF(ISNA(MATCH(Sheet1!F3677,{"successful"},0)),"-",MAX(Sheet6!L$1:L3676)+1)</f>
        <v>2060</v>
      </c>
      <c r="M3677" t="str">
        <f>IF(ISNA(MATCH(Sheet1!F3677,{"failed","canceled"},0)),"-",MAX(Sheet6!M$1:M3676)+1)</f>
        <v>-</v>
      </c>
    </row>
    <row r="3678" spans="1:13" ht="16" x14ac:dyDescent="0.2">
      <c r="A3678" s="18" t="str">
        <f>IFERROR(INDEX(Sheet1!F:F,MATCH(ROWS($1:3677),$L:$L,0)),"")</f>
        <v/>
      </c>
      <c r="B3678" s="15" t="str">
        <f>IFERROR(INDEX(Sheet1!L:L,MATCH(ROWS($1:3677),$L:$L,0)),"")</f>
        <v/>
      </c>
      <c r="D3678" s="18" t="str">
        <f>IFERROR(INDEX(Sheet1!F:F,MATCH(ROWS($1:3677),$M:$M,0)),"")</f>
        <v/>
      </c>
      <c r="E3678" t="str">
        <f>IFERROR(INDEX(Sheet1!L:L,MATCH(ROWS($1:3677),$M:$M,0)),"")</f>
        <v/>
      </c>
      <c r="L3678">
        <f>IF(ISNA(MATCH(Sheet1!F3678,{"successful"},0)),"-",MAX(Sheet6!L$1:L3677)+1)</f>
        <v>2061</v>
      </c>
      <c r="M3678" t="str">
        <f>IF(ISNA(MATCH(Sheet1!F3678,{"failed","canceled"},0)),"-",MAX(Sheet6!M$1:M3677)+1)</f>
        <v>-</v>
      </c>
    </row>
    <row r="3679" spans="1:13" ht="16" x14ac:dyDescent="0.2">
      <c r="A3679" s="18" t="str">
        <f>IFERROR(INDEX(Sheet1!F:F,MATCH(ROWS($1:3678),$L:$L,0)),"")</f>
        <v/>
      </c>
      <c r="B3679" s="15" t="str">
        <f>IFERROR(INDEX(Sheet1!L:L,MATCH(ROWS($1:3678),$L:$L,0)),"")</f>
        <v/>
      </c>
      <c r="D3679" s="18" t="str">
        <f>IFERROR(INDEX(Sheet1!F:F,MATCH(ROWS($1:3678),$M:$M,0)),"")</f>
        <v/>
      </c>
      <c r="E3679" t="str">
        <f>IFERROR(INDEX(Sheet1!L:L,MATCH(ROWS($1:3678),$M:$M,0)),"")</f>
        <v/>
      </c>
      <c r="L3679">
        <f>IF(ISNA(MATCH(Sheet1!F3679,{"successful"},0)),"-",MAX(Sheet6!L$1:L3678)+1)</f>
        <v>2062</v>
      </c>
      <c r="M3679" t="str">
        <f>IF(ISNA(MATCH(Sheet1!F3679,{"failed","canceled"},0)),"-",MAX(Sheet6!M$1:M3678)+1)</f>
        <v>-</v>
      </c>
    </row>
    <row r="3680" spans="1:13" ht="16" x14ac:dyDescent="0.2">
      <c r="A3680" s="18" t="str">
        <f>IFERROR(INDEX(Sheet1!F:F,MATCH(ROWS($1:3679),$L:$L,0)),"")</f>
        <v/>
      </c>
      <c r="B3680" s="15" t="str">
        <f>IFERROR(INDEX(Sheet1!L:L,MATCH(ROWS($1:3679),$L:$L,0)),"")</f>
        <v/>
      </c>
      <c r="D3680" s="18" t="str">
        <f>IFERROR(INDEX(Sheet1!F:F,MATCH(ROWS($1:3679),$M:$M,0)),"")</f>
        <v/>
      </c>
      <c r="E3680" t="str">
        <f>IFERROR(INDEX(Sheet1!L:L,MATCH(ROWS($1:3679),$M:$M,0)),"")</f>
        <v/>
      </c>
      <c r="L3680">
        <f>IF(ISNA(MATCH(Sheet1!F3680,{"successful"},0)),"-",MAX(Sheet6!L$1:L3679)+1)</f>
        <v>2063</v>
      </c>
      <c r="M3680" t="str">
        <f>IF(ISNA(MATCH(Sheet1!F3680,{"failed","canceled"},0)),"-",MAX(Sheet6!M$1:M3679)+1)</f>
        <v>-</v>
      </c>
    </row>
    <row r="3681" spans="1:13" ht="16" x14ac:dyDescent="0.2">
      <c r="A3681" s="18" t="str">
        <f>IFERROR(INDEX(Sheet1!F:F,MATCH(ROWS($1:3680),$L:$L,0)),"")</f>
        <v/>
      </c>
      <c r="B3681" s="15" t="str">
        <f>IFERROR(INDEX(Sheet1!L:L,MATCH(ROWS($1:3680),$L:$L,0)),"")</f>
        <v/>
      </c>
      <c r="D3681" s="18" t="str">
        <f>IFERROR(INDEX(Sheet1!F:F,MATCH(ROWS($1:3680),$M:$M,0)),"")</f>
        <v/>
      </c>
      <c r="E3681" t="str">
        <f>IFERROR(INDEX(Sheet1!L:L,MATCH(ROWS($1:3680),$M:$M,0)),"")</f>
        <v/>
      </c>
      <c r="L3681">
        <f>IF(ISNA(MATCH(Sheet1!F3681,{"successful"},0)),"-",MAX(Sheet6!L$1:L3680)+1)</f>
        <v>2064</v>
      </c>
      <c r="M3681" t="str">
        <f>IF(ISNA(MATCH(Sheet1!F3681,{"failed","canceled"},0)),"-",MAX(Sheet6!M$1:M3680)+1)</f>
        <v>-</v>
      </c>
    </row>
    <row r="3682" spans="1:13" ht="16" x14ac:dyDescent="0.2">
      <c r="A3682" s="18" t="str">
        <f>IFERROR(INDEX(Sheet1!F:F,MATCH(ROWS($1:3681),$L:$L,0)),"")</f>
        <v/>
      </c>
      <c r="B3682" s="15" t="str">
        <f>IFERROR(INDEX(Sheet1!L:L,MATCH(ROWS($1:3681),$L:$L,0)),"")</f>
        <v/>
      </c>
      <c r="D3682" s="18" t="str">
        <f>IFERROR(INDEX(Sheet1!F:F,MATCH(ROWS($1:3681),$M:$M,0)),"")</f>
        <v/>
      </c>
      <c r="E3682" t="str">
        <f>IFERROR(INDEX(Sheet1!L:L,MATCH(ROWS($1:3681),$M:$M,0)),"")</f>
        <v/>
      </c>
      <c r="L3682">
        <f>IF(ISNA(MATCH(Sheet1!F3682,{"successful"},0)),"-",MAX(Sheet6!L$1:L3681)+1)</f>
        <v>2065</v>
      </c>
      <c r="M3682" t="str">
        <f>IF(ISNA(MATCH(Sheet1!F3682,{"failed","canceled"},0)),"-",MAX(Sheet6!M$1:M3681)+1)</f>
        <v>-</v>
      </c>
    </row>
    <row r="3683" spans="1:13" ht="16" x14ac:dyDescent="0.2">
      <c r="A3683" s="18" t="str">
        <f>IFERROR(INDEX(Sheet1!F:F,MATCH(ROWS($1:3682),$L:$L,0)),"")</f>
        <v/>
      </c>
      <c r="B3683" s="15" t="str">
        <f>IFERROR(INDEX(Sheet1!L:L,MATCH(ROWS($1:3682),$L:$L,0)),"")</f>
        <v/>
      </c>
      <c r="D3683" s="18" t="str">
        <f>IFERROR(INDEX(Sheet1!F:F,MATCH(ROWS($1:3682),$M:$M,0)),"")</f>
        <v/>
      </c>
      <c r="E3683" t="str">
        <f>IFERROR(INDEX(Sheet1!L:L,MATCH(ROWS($1:3682),$M:$M,0)),"")</f>
        <v/>
      </c>
      <c r="L3683">
        <f>IF(ISNA(MATCH(Sheet1!F3683,{"successful"},0)),"-",MAX(Sheet6!L$1:L3682)+1)</f>
        <v>2066</v>
      </c>
      <c r="M3683" t="str">
        <f>IF(ISNA(MATCH(Sheet1!F3683,{"failed","canceled"},0)),"-",MAX(Sheet6!M$1:M3682)+1)</f>
        <v>-</v>
      </c>
    </row>
    <row r="3684" spans="1:13" ht="16" x14ac:dyDescent="0.2">
      <c r="A3684" s="18" t="str">
        <f>IFERROR(INDEX(Sheet1!F:F,MATCH(ROWS($1:3683),$L:$L,0)),"")</f>
        <v/>
      </c>
      <c r="B3684" s="15" t="str">
        <f>IFERROR(INDEX(Sheet1!L:L,MATCH(ROWS($1:3683),$L:$L,0)),"")</f>
        <v/>
      </c>
      <c r="D3684" s="18" t="str">
        <f>IFERROR(INDEX(Sheet1!F:F,MATCH(ROWS($1:3683),$M:$M,0)),"")</f>
        <v/>
      </c>
      <c r="E3684" t="str">
        <f>IFERROR(INDEX(Sheet1!L:L,MATCH(ROWS($1:3683),$M:$M,0)),"")</f>
        <v/>
      </c>
      <c r="L3684">
        <f>IF(ISNA(MATCH(Sheet1!F3684,{"successful"},0)),"-",MAX(Sheet6!L$1:L3683)+1)</f>
        <v>2067</v>
      </c>
      <c r="M3684" t="str">
        <f>IF(ISNA(MATCH(Sheet1!F3684,{"failed","canceled"},0)),"-",MAX(Sheet6!M$1:M3683)+1)</f>
        <v>-</v>
      </c>
    </row>
    <row r="3685" spans="1:13" ht="16" x14ac:dyDescent="0.2">
      <c r="A3685" s="18" t="str">
        <f>IFERROR(INDEX(Sheet1!F:F,MATCH(ROWS($1:3684),$L:$L,0)),"")</f>
        <v/>
      </c>
      <c r="B3685" s="15" t="str">
        <f>IFERROR(INDEX(Sheet1!L:L,MATCH(ROWS($1:3684),$L:$L,0)),"")</f>
        <v/>
      </c>
      <c r="D3685" s="18" t="str">
        <f>IFERROR(INDEX(Sheet1!F:F,MATCH(ROWS($1:3684),$M:$M,0)),"")</f>
        <v/>
      </c>
      <c r="E3685" t="str">
        <f>IFERROR(INDEX(Sheet1!L:L,MATCH(ROWS($1:3684),$M:$M,0)),"")</f>
        <v/>
      </c>
      <c r="L3685">
        <f>IF(ISNA(MATCH(Sheet1!F3685,{"successful"},0)),"-",MAX(Sheet6!L$1:L3684)+1)</f>
        <v>2068</v>
      </c>
      <c r="M3685" t="str">
        <f>IF(ISNA(MATCH(Sheet1!F3685,{"failed","canceled"},0)),"-",MAX(Sheet6!M$1:M3684)+1)</f>
        <v>-</v>
      </c>
    </row>
    <row r="3686" spans="1:13" ht="16" x14ac:dyDescent="0.2">
      <c r="A3686" s="18" t="str">
        <f>IFERROR(INDEX(Sheet1!F:F,MATCH(ROWS($1:3685),$L:$L,0)),"")</f>
        <v/>
      </c>
      <c r="B3686" s="15" t="str">
        <f>IFERROR(INDEX(Sheet1!L:L,MATCH(ROWS($1:3685),$L:$L,0)),"")</f>
        <v/>
      </c>
      <c r="D3686" s="18" t="str">
        <f>IFERROR(INDEX(Sheet1!F:F,MATCH(ROWS($1:3685),$M:$M,0)),"")</f>
        <v/>
      </c>
      <c r="E3686" t="str">
        <f>IFERROR(INDEX(Sheet1!L:L,MATCH(ROWS($1:3685),$M:$M,0)),"")</f>
        <v/>
      </c>
      <c r="L3686">
        <f>IF(ISNA(MATCH(Sheet1!F3686,{"successful"},0)),"-",MAX(Sheet6!L$1:L3685)+1)</f>
        <v>2069</v>
      </c>
      <c r="M3686" t="str">
        <f>IF(ISNA(MATCH(Sheet1!F3686,{"failed","canceled"},0)),"-",MAX(Sheet6!M$1:M3685)+1)</f>
        <v>-</v>
      </c>
    </row>
    <row r="3687" spans="1:13" ht="16" x14ac:dyDescent="0.2">
      <c r="A3687" s="18" t="str">
        <f>IFERROR(INDEX(Sheet1!F:F,MATCH(ROWS($1:3686),$L:$L,0)),"")</f>
        <v/>
      </c>
      <c r="B3687" s="15" t="str">
        <f>IFERROR(INDEX(Sheet1!L:L,MATCH(ROWS($1:3686),$L:$L,0)),"")</f>
        <v/>
      </c>
      <c r="D3687" s="18" t="str">
        <f>IFERROR(INDEX(Sheet1!F:F,MATCH(ROWS($1:3686),$M:$M,0)),"")</f>
        <v/>
      </c>
      <c r="E3687" t="str">
        <f>IFERROR(INDEX(Sheet1!L:L,MATCH(ROWS($1:3686),$M:$M,0)),"")</f>
        <v/>
      </c>
      <c r="L3687">
        <f>IF(ISNA(MATCH(Sheet1!F3687,{"successful"},0)),"-",MAX(Sheet6!L$1:L3686)+1)</f>
        <v>2070</v>
      </c>
      <c r="M3687" t="str">
        <f>IF(ISNA(MATCH(Sheet1!F3687,{"failed","canceled"},0)),"-",MAX(Sheet6!M$1:M3686)+1)</f>
        <v>-</v>
      </c>
    </row>
    <row r="3688" spans="1:13" ht="16" x14ac:dyDescent="0.2">
      <c r="A3688" s="18" t="str">
        <f>IFERROR(INDEX(Sheet1!F:F,MATCH(ROWS($1:3687),$L:$L,0)),"")</f>
        <v/>
      </c>
      <c r="B3688" s="15" t="str">
        <f>IFERROR(INDEX(Sheet1!L:L,MATCH(ROWS($1:3687),$L:$L,0)),"")</f>
        <v/>
      </c>
      <c r="D3688" s="18" t="str">
        <f>IFERROR(INDEX(Sheet1!F:F,MATCH(ROWS($1:3687),$M:$M,0)),"")</f>
        <v/>
      </c>
      <c r="E3688" t="str">
        <f>IFERROR(INDEX(Sheet1!L:L,MATCH(ROWS($1:3687),$M:$M,0)),"")</f>
        <v/>
      </c>
      <c r="L3688">
        <f>IF(ISNA(MATCH(Sheet1!F3688,{"successful"},0)),"-",MAX(Sheet6!L$1:L3687)+1)</f>
        <v>2071</v>
      </c>
      <c r="M3688" t="str">
        <f>IF(ISNA(MATCH(Sheet1!F3688,{"failed","canceled"},0)),"-",MAX(Sheet6!M$1:M3687)+1)</f>
        <v>-</v>
      </c>
    </row>
    <row r="3689" spans="1:13" ht="16" x14ac:dyDescent="0.2">
      <c r="A3689" s="18" t="str">
        <f>IFERROR(INDEX(Sheet1!F:F,MATCH(ROWS($1:3688),$L:$L,0)),"")</f>
        <v/>
      </c>
      <c r="B3689" s="15" t="str">
        <f>IFERROR(INDEX(Sheet1!L:L,MATCH(ROWS($1:3688),$L:$L,0)),"")</f>
        <v/>
      </c>
      <c r="D3689" s="18" t="str">
        <f>IFERROR(INDEX(Sheet1!F:F,MATCH(ROWS($1:3688),$M:$M,0)),"")</f>
        <v/>
      </c>
      <c r="E3689" t="str">
        <f>IFERROR(INDEX(Sheet1!L:L,MATCH(ROWS($1:3688),$M:$M,0)),"")</f>
        <v/>
      </c>
      <c r="L3689">
        <f>IF(ISNA(MATCH(Sheet1!F3689,{"successful"},0)),"-",MAX(Sheet6!L$1:L3688)+1)</f>
        <v>2072</v>
      </c>
      <c r="M3689" t="str">
        <f>IF(ISNA(MATCH(Sheet1!F3689,{"failed","canceled"},0)),"-",MAX(Sheet6!M$1:M3688)+1)</f>
        <v>-</v>
      </c>
    </row>
    <row r="3690" spans="1:13" ht="16" x14ac:dyDescent="0.2">
      <c r="A3690" s="18" t="str">
        <f>IFERROR(INDEX(Sheet1!F:F,MATCH(ROWS($1:3689),$L:$L,0)),"")</f>
        <v/>
      </c>
      <c r="B3690" s="15" t="str">
        <f>IFERROR(INDEX(Sheet1!L:L,MATCH(ROWS($1:3689),$L:$L,0)),"")</f>
        <v/>
      </c>
      <c r="D3690" s="18" t="str">
        <f>IFERROR(INDEX(Sheet1!F:F,MATCH(ROWS($1:3689),$M:$M,0)),"")</f>
        <v/>
      </c>
      <c r="E3690" t="str">
        <f>IFERROR(INDEX(Sheet1!L:L,MATCH(ROWS($1:3689),$M:$M,0)),"")</f>
        <v/>
      </c>
      <c r="L3690">
        <f>IF(ISNA(MATCH(Sheet1!F3690,{"successful"},0)),"-",MAX(Sheet6!L$1:L3689)+1)</f>
        <v>2073</v>
      </c>
      <c r="M3690" t="str">
        <f>IF(ISNA(MATCH(Sheet1!F3690,{"failed","canceled"},0)),"-",MAX(Sheet6!M$1:M3689)+1)</f>
        <v>-</v>
      </c>
    </row>
    <row r="3691" spans="1:13" ht="16" x14ac:dyDescent="0.2">
      <c r="A3691" s="18" t="str">
        <f>IFERROR(INDEX(Sheet1!F:F,MATCH(ROWS($1:3690),$L:$L,0)),"")</f>
        <v/>
      </c>
      <c r="B3691" s="15" t="str">
        <f>IFERROR(INDEX(Sheet1!L:L,MATCH(ROWS($1:3690),$L:$L,0)),"")</f>
        <v/>
      </c>
      <c r="D3691" s="18" t="str">
        <f>IFERROR(INDEX(Sheet1!F:F,MATCH(ROWS($1:3690),$M:$M,0)),"")</f>
        <v/>
      </c>
      <c r="E3691" t="str">
        <f>IFERROR(INDEX(Sheet1!L:L,MATCH(ROWS($1:3690),$M:$M,0)),"")</f>
        <v/>
      </c>
      <c r="L3691">
        <f>IF(ISNA(MATCH(Sheet1!F3691,{"successful"},0)),"-",MAX(Sheet6!L$1:L3690)+1)</f>
        <v>2074</v>
      </c>
      <c r="M3691" t="str">
        <f>IF(ISNA(MATCH(Sheet1!F3691,{"failed","canceled"},0)),"-",MAX(Sheet6!M$1:M3690)+1)</f>
        <v>-</v>
      </c>
    </row>
    <row r="3692" spans="1:13" ht="16" x14ac:dyDescent="0.2">
      <c r="A3692" s="18" t="str">
        <f>IFERROR(INDEX(Sheet1!F:F,MATCH(ROWS($1:3691),$L:$L,0)),"")</f>
        <v/>
      </c>
      <c r="B3692" s="15" t="str">
        <f>IFERROR(INDEX(Sheet1!L:L,MATCH(ROWS($1:3691),$L:$L,0)),"")</f>
        <v/>
      </c>
      <c r="D3692" s="18" t="str">
        <f>IFERROR(INDEX(Sheet1!F:F,MATCH(ROWS($1:3691),$M:$M,0)),"")</f>
        <v/>
      </c>
      <c r="E3692" t="str">
        <f>IFERROR(INDEX(Sheet1!L:L,MATCH(ROWS($1:3691),$M:$M,0)),"")</f>
        <v/>
      </c>
      <c r="L3692">
        <f>IF(ISNA(MATCH(Sheet1!F3692,{"successful"},0)),"-",MAX(Sheet6!L$1:L3691)+1)</f>
        <v>2075</v>
      </c>
      <c r="M3692" t="str">
        <f>IF(ISNA(MATCH(Sheet1!F3692,{"failed","canceled"},0)),"-",MAX(Sheet6!M$1:M3691)+1)</f>
        <v>-</v>
      </c>
    </row>
    <row r="3693" spans="1:13" ht="16" x14ac:dyDescent="0.2">
      <c r="A3693" s="18" t="str">
        <f>IFERROR(INDEX(Sheet1!F:F,MATCH(ROWS($1:3692),$L:$L,0)),"")</f>
        <v/>
      </c>
      <c r="B3693" s="15" t="str">
        <f>IFERROR(INDEX(Sheet1!L:L,MATCH(ROWS($1:3692),$L:$L,0)),"")</f>
        <v/>
      </c>
      <c r="D3693" s="18" t="str">
        <f>IFERROR(INDEX(Sheet1!F:F,MATCH(ROWS($1:3692),$M:$M,0)),"")</f>
        <v/>
      </c>
      <c r="E3693" t="str">
        <f>IFERROR(INDEX(Sheet1!L:L,MATCH(ROWS($1:3692),$M:$M,0)),"")</f>
        <v/>
      </c>
      <c r="L3693">
        <f>IF(ISNA(MATCH(Sheet1!F3693,{"successful"},0)),"-",MAX(Sheet6!L$1:L3692)+1)</f>
        <v>2076</v>
      </c>
      <c r="M3693" t="str">
        <f>IF(ISNA(MATCH(Sheet1!F3693,{"failed","canceled"},0)),"-",MAX(Sheet6!M$1:M3692)+1)</f>
        <v>-</v>
      </c>
    </row>
    <row r="3694" spans="1:13" ht="16" x14ac:dyDescent="0.2">
      <c r="A3694" s="18" t="str">
        <f>IFERROR(INDEX(Sheet1!F:F,MATCH(ROWS($1:3693),$L:$L,0)),"")</f>
        <v/>
      </c>
      <c r="B3694" s="15" t="str">
        <f>IFERROR(INDEX(Sheet1!L:L,MATCH(ROWS($1:3693),$L:$L,0)),"")</f>
        <v/>
      </c>
      <c r="D3694" s="18" t="str">
        <f>IFERROR(INDEX(Sheet1!F:F,MATCH(ROWS($1:3693),$M:$M,0)),"")</f>
        <v/>
      </c>
      <c r="E3694" t="str">
        <f>IFERROR(INDEX(Sheet1!L:L,MATCH(ROWS($1:3693),$M:$M,0)),"")</f>
        <v/>
      </c>
      <c r="L3694">
        <f>IF(ISNA(MATCH(Sheet1!F3694,{"successful"},0)),"-",MAX(Sheet6!L$1:L3693)+1)</f>
        <v>2077</v>
      </c>
      <c r="M3694" t="str">
        <f>IF(ISNA(MATCH(Sheet1!F3694,{"failed","canceled"},0)),"-",MAX(Sheet6!M$1:M3693)+1)</f>
        <v>-</v>
      </c>
    </row>
    <row r="3695" spans="1:13" ht="16" x14ac:dyDescent="0.2">
      <c r="A3695" s="18" t="str">
        <f>IFERROR(INDEX(Sheet1!F:F,MATCH(ROWS($1:3694),$L:$L,0)),"")</f>
        <v/>
      </c>
      <c r="B3695" s="15" t="str">
        <f>IFERROR(INDEX(Sheet1!L:L,MATCH(ROWS($1:3694),$L:$L,0)),"")</f>
        <v/>
      </c>
      <c r="D3695" s="18" t="str">
        <f>IFERROR(INDEX(Sheet1!F:F,MATCH(ROWS($1:3694),$M:$M,0)),"")</f>
        <v/>
      </c>
      <c r="E3695" t="str">
        <f>IFERROR(INDEX(Sheet1!L:L,MATCH(ROWS($1:3694),$M:$M,0)),"")</f>
        <v/>
      </c>
      <c r="L3695">
        <f>IF(ISNA(MATCH(Sheet1!F3695,{"successful"},0)),"-",MAX(Sheet6!L$1:L3694)+1)</f>
        <v>2078</v>
      </c>
      <c r="M3695" t="str">
        <f>IF(ISNA(MATCH(Sheet1!F3695,{"failed","canceled"},0)),"-",MAX(Sheet6!M$1:M3694)+1)</f>
        <v>-</v>
      </c>
    </row>
    <row r="3696" spans="1:13" ht="16" x14ac:dyDescent="0.2">
      <c r="A3696" s="18" t="str">
        <f>IFERROR(INDEX(Sheet1!F:F,MATCH(ROWS($1:3695),$L:$L,0)),"")</f>
        <v/>
      </c>
      <c r="B3696" s="15" t="str">
        <f>IFERROR(INDEX(Sheet1!L:L,MATCH(ROWS($1:3695),$L:$L,0)),"")</f>
        <v/>
      </c>
      <c r="D3696" s="18" t="str">
        <f>IFERROR(INDEX(Sheet1!F:F,MATCH(ROWS($1:3695),$M:$M,0)),"")</f>
        <v/>
      </c>
      <c r="E3696" t="str">
        <f>IFERROR(INDEX(Sheet1!L:L,MATCH(ROWS($1:3695),$M:$M,0)),"")</f>
        <v/>
      </c>
      <c r="L3696">
        <f>IF(ISNA(MATCH(Sheet1!F3696,{"successful"},0)),"-",MAX(Sheet6!L$1:L3695)+1)</f>
        <v>2079</v>
      </c>
      <c r="M3696" t="str">
        <f>IF(ISNA(MATCH(Sheet1!F3696,{"failed","canceled"},0)),"-",MAX(Sheet6!M$1:M3695)+1)</f>
        <v>-</v>
      </c>
    </row>
    <row r="3697" spans="1:13" ht="16" x14ac:dyDescent="0.2">
      <c r="A3697" s="18" t="str">
        <f>IFERROR(INDEX(Sheet1!F:F,MATCH(ROWS($1:3696),$L:$L,0)),"")</f>
        <v/>
      </c>
      <c r="B3697" s="15" t="str">
        <f>IFERROR(INDEX(Sheet1!L:L,MATCH(ROWS($1:3696),$L:$L,0)),"")</f>
        <v/>
      </c>
      <c r="D3697" s="18" t="str">
        <f>IFERROR(INDEX(Sheet1!F:F,MATCH(ROWS($1:3696),$M:$M,0)),"")</f>
        <v/>
      </c>
      <c r="E3697" t="str">
        <f>IFERROR(INDEX(Sheet1!L:L,MATCH(ROWS($1:3696),$M:$M,0)),"")</f>
        <v/>
      </c>
      <c r="L3697">
        <f>IF(ISNA(MATCH(Sheet1!F3697,{"successful"},0)),"-",MAX(Sheet6!L$1:L3696)+1)</f>
        <v>2080</v>
      </c>
      <c r="M3697" t="str">
        <f>IF(ISNA(MATCH(Sheet1!F3697,{"failed","canceled"},0)),"-",MAX(Sheet6!M$1:M3696)+1)</f>
        <v>-</v>
      </c>
    </row>
    <row r="3698" spans="1:13" ht="16" x14ac:dyDescent="0.2">
      <c r="A3698" s="18" t="str">
        <f>IFERROR(INDEX(Sheet1!F:F,MATCH(ROWS($1:3697),$L:$L,0)),"")</f>
        <v/>
      </c>
      <c r="B3698" s="15" t="str">
        <f>IFERROR(INDEX(Sheet1!L:L,MATCH(ROWS($1:3697),$L:$L,0)),"")</f>
        <v/>
      </c>
      <c r="D3698" s="18" t="str">
        <f>IFERROR(INDEX(Sheet1!F:F,MATCH(ROWS($1:3697),$M:$M,0)),"")</f>
        <v/>
      </c>
      <c r="E3698" t="str">
        <f>IFERROR(INDEX(Sheet1!L:L,MATCH(ROWS($1:3697),$M:$M,0)),"")</f>
        <v/>
      </c>
      <c r="L3698">
        <f>IF(ISNA(MATCH(Sheet1!F3698,{"successful"},0)),"-",MAX(Sheet6!L$1:L3697)+1)</f>
        <v>2081</v>
      </c>
      <c r="M3698" t="str">
        <f>IF(ISNA(MATCH(Sheet1!F3698,{"failed","canceled"},0)),"-",MAX(Sheet6!M$1:M3697)+1)</f>
        <v>-</v>
      </c>
    </row>
    <row r="3699" spans="1:13" ht="16" x14ac:dyDescent="0.2">
      <c r="A3699" s="18" t="str">
        <f>IFERROR(INDEX(Sheet1!F:F,MATCH(ROWS($1:3698),$L:$L,0)),"")</f>
        <v/>
      </c>
      <c r="B3699" s="15" t="str">
        <f>IFERROR(INDEX(Sheet1!L:L,MATCH(ROWS($1:3698),$L:$L,0)),"")</f>
        <v/>
      </c>
      <c r="D3699" s="18" t="str">
        <f>IFERROR(INDEX(Sheet1!F:F,MATCH(ROWS($1:3698),$M:$M,0)),"")</f>
        <v/>
      </c>
      <c r="E3699" t="str">
        <f>IFERROR(INDEX(Sheet1!L:L,MATCH(ROWS($1:3698),$M:$M,0)),"")</f>
        <v/>
      </c>
      <c r="L3699">
        <f>IF(ISNA(MATCH(Sheet1!F3699,{"successful"},0)),"-",MAX(Sheet6!L$1:L3698)+1)</f>
        <v>2082</v>
      </c>
      <c r="M3699" t="str">
        <f>IF(ISNA(MATCH(Sheet1!F3699,{"failed","canceled"},0)),"-",MAX(Sheet6!M$1:M3698)+1)</f>
        <v>-</v>
      </c>
    </row>
    <row r="3700" spans="1:13" ht="16" x14ac:dyDescent="0.2">
      <c r="A3700" s="18" t="str">
        <f>IFERROR(INDEX(Sheet1!F:F,MATCH(ROWS($1:3699),$L:$L,0)),"")</f>
        <v/>
      </c>
      <c r="B3700" s="15" t="str">
        <f>IFERROR(INDEX(Sheet1!L:L,MATCH(ROWS($1:3699),$L:$L,0)),"")</f>
        <v/>
      </c>
      <c r="D3700" s="18" t="str">
        <f>IFERROR(INDEX(Sheet1!F:F,MATCH(ROWS($1:3699),$M:$M,0)),"")</f>
        <v/>
      </c>
      <c r="E3700" t="str">
        <f>IFERROR(INDEX(Sheet1!L:L,MATCH(ROWS($1:3699),$M:$M,0)),"")</f>
        <v/>
      </c>
      <c r="L3700">
        <f>IF(ISNA(MATCH(Sheet1!F3700,{"successful"},0)),"-",MAX(Sheet6!L$1:L3699)+1)</f>
        <v>2083</v>
      </c>
      <c r="M3700" t="str">
        <f>IF(ISNA(MATCH(Sheet1!F3700,{"failed","canceled"},0)),"-",MAX(Sheet6!M$1:M3699)+1)</f>
        <v>-</v>
      </c>
    </row>
    <row r="3701" spans="1:13" ht="16" x14ac:dyDescent="0.2">
      <c r="A3701" s="18" t="str">
        <f>IFERROR(INDEX(Sheet1!F:F,MATCH(ROWS($1:3700),$L:$L,0)),"")</f>
        <v/>
      </c>
      <c r="B3701" s="15" t="str">
        <f>IFERROR(INDEX(Sheet1!L:L,MATCH(ROWS($1:3700),$L:$L,0)),"")</f>
        <v/>
      </c>
      <c r="D3701" s="18" t="str">
        <f>IFERROR(INDEX(Sheet1!F:F,MATCH(ROWS($1:3700),$M:$M,0)),"")</f>
        <v/>
      </c>
      <c r="E3701" t="str">
        <f>IFERROR(INDEX(Sheet1!L:L,MATCH(ROWS($1:3700),$M:$M,0)),"")</f>
        <v/>
      </c>
      <c r="L3701">
        <f>IF(ISNA(MATCH(Sheet1!F3701,{"successful"},0)),"-",MAX(Sheet6!L$1:L3700)+1)</f>
        <v>2084</v>
      </c>
      <c r="M3701" t="str">
        <f>IF(ISNA(MATCH(Sheet1!F3701,{"failed","canceled"},0)),"-",MAX(Sheet6!M$1:M3700)+1)</f>
        <v>-</v>
      </c>
    </row>
    <row r="3702" spans="1:13" ht="16" x14ac:dyDescent="0.2">
      <c r="A3702" s="18" t="str">
        <f>IFERROR(INDEX(Sheet1!F:F,MATCH(ROWS($1:3701),$L:$L,0)),"")</f>
        <v/>
      </c>
      <c r="B3702" s="15" t="str">
        <f>IFERROR(INDEX(Sheet1!L:L,MATCH(ROWS($1:3701),$L:$L,0)),"")</f>
        <v/>
      </c>
      <c r="D3702" s="18" t="str">
        <f>IFERROR(INDEX(Sheet1!F:F,MATCH(ROWS($1:3701),$M:$M,0)),"")</f>
        <v/>
      </c>
      <c r="E3702" t="str">
        <f>IFERROR(INDEX(Sheet1!L:L,MATCH(ROWS($1:3701),$M:$M,0)),"")</f>
        <v/>
      </c>
      <c r="L3702">
        <f>IF(ISNA(MATCH(Sheet1!F3702,{"successful"},0)),"-",MAX(Sheet6!L$1:L3701)+1)</f>
        <v>2085</v>
      </c>
      <c r="M3702" t="str">
        <f>IF(ISNA(MATCH(Sheet1!F3702,{"failed","canceled"},0)),"-",MAX(Sheet6!M$1:M3701)+1)</f>
        <v>-</v>
      </c>
    </row>
    <row r="3703" spans="1:13" ht="16" x14ac:dyDescent="0.2">
      <c r="A3703" s="18" t="str">
        <f>IFERROR(INDEX(Sheet1!F:F,MATCH(ROWS($1:3702),$L:$L,0)),"")</f>
        <v/>
      </c>
      <c r="B3703" s="15" t="str">
        <f>IFERROR(INDEX(Sheet1!L:L,MATCH(ROWS($1:3702),$L:$L,0)),"")</f>
        <v/>
      </c>
      <c r="D3703" s="18" t="str">
        <f>IFERROR(INDEX(Sheet1!F:F,MATCH(ROWS($1:3702),$M:$M,0)),"")</f>
        <v/>
      </c>
      <c r="E3703" t="str">
        <f>IFERROR(INDEX(Sheet1!L:L,MATCH(ROWS($1:3702),$M:$M,0)),"")</f>
        <v/>
      </c>
      <c r="L3703">
        <f>IF(ISNA(MATCH(Sheet1!F3703,{"successful"},0)),"-",MAX(Sheet6!L$1:L3702)+1)</f>
        <v>2086</v>
      </c>
      <c r="M3703" t="str">
        <f>IF(ISNA(MATCH(Sheet1!F3703,{"failed","canceled"},0)),"-",MAX(Sheet6!M$1:M3702)+1)</f>
        <v>-</v>
      </c>
    </row>
    <row r="3704" spans="1:13" ht="16" x14ac:dyDescent="0.2">
      <c r="A3704" s="18" t="str">
        <f>IFERROR(INDEX(Sheet1!F:F,MATCH(ROWS($1:3703),$L:$L,0)),"")</f>
        <v/>
      </c>
      <c r="B3704" s="15" t="str">
        <f>IFERROR(INDEX(Sheet1!L:L,MATCH(ROWS($1:3703),$L:$L,0)),"")</f>
        <v/>
      </c>
      <c r="D3704" s="18" t="str">
        <f>IFERROR(INDEX(Sheet1!F:F,MATCH(ROWS($1:3703),$M:$M,0)),"")</f>
        <v/>
      </c>
      <c r="E3704" t="str">
        <f>IFERROR(INDEX(Sheet1!L:L,MATCH(ROWS($1:3703),$M:$M,0)),"")</f>
        <v/>
      </c>
      <c r="L3704">
        <f>IF(ISNA(MATCH(Sheet1!F3704,{"successful"},0)),"-",MAX(Sheet6!L$1:L3703)+1)</f>
        <v>2087</v>
      </c>
      <c r="M3704" t="str">
        <f>IF(ISNA(MATCH(Sheet1!F3704,{"failed","canceled"},0)),"-",MAX(Sheet6!M$1:M3703)+1)</f>
        <v>-</v>
      </c>
    </row>
    <row r="3705" spans="1:13" ht="16" x14ac:dyDescent="0.2">
      <c r="A3705" s="18" t="str">
        <f>IFERROR(INDEX(Sheet1!F:F,MATCH(ROWS($1:3704),$L:$L,0)),"")</f>
        <v/>
      </c>
      <c r="B3705" s="15" t="str">
        <f>IFERROR(INDEX(Sheet1!L:L,MATCH(ROWS($1:3704),$L:$L,0)),"")</f>
        <v/>
      </c>
      <c r="D3705" s="18" t="str">
        <f>IFERROR(INDEX(Sheet1!F:F,MATCH(ROWS($1:3704),$M:$M,0)),"")</f>
        <v/>
      </c>
      <c r="E3705" t="str">
        <f>IFERROR(INDEX(Sheet1!L:L,MATCH(ROWS($1:3704),$M:$M,0)),"")</f>
        <v/>
      </c>
      <c r="L3705">
        <f>IF(ISNA(MATCH(Sheet1!F3705,{"successful"},0)),"-",MAX(Sheet6!L$1:L3704)+1)</f>
        <v>2088</v>
      </c>
      <c r="M3705" t="str">
        <f>IF(ISNA(MATCH(Sheet1!F3705,{"failed","canceled"},0)),"-",MAX(Sheet6!M$1:M3704)+1)</f>
        <v>-</v>
      </c>
    </row>
    <row r="3706" spans="1:13" ht="16" x14ac:dyDescent="0.2">
      <c r="A3706" s="18" t="str">
        <f>IFERROR(INDEX(Sheet1!F:F,MATCH(ROWS($1:3705),$L:$L,0)),"")</f>
        <v/>
      </c>
      <c r="B3706" s="15" t="str">
        <f>IFERROR(INDEX(Sheet1!L:L,MATCH(ROWS($1:3705),$L:$L,0)),"")</f>
        <v/>
      </c>
      <c r="D3706" s="18" t="str">
        <f>IFERROR(INDEX(Sheet1!F:F,MATCH(ROWS($1:3705),$M:$M,0)),"")</f>
        <v/>
      </c>
      <c r="E3706" t="str">
        <f>IFERROR(INDEX(Sheet1!L:L,MATCH(ROWS($1:3705),$M:$M,0)),"")</f>
        <v/>
      </c>
      <c r="L3706">
        <f>IF(ISNA(MATCH(Sheet1!F3706,{"successful"},0)),"-",MAX(Sheet6!L$1:L3705)+1)</f>
        <v>2089</v>
      </c>
      <c r="M3706" t="str">
        <f>IF(ISNA(MATCH(Sheet1!F3706,{"failed","canceled"},0)),"-",MAX(Sheet6!M$1:M3705)+1)</f>
        <v>-</v>
      </c>
    </row>
    <row r="3707" spans="1:13" ht="16" x14ac:dyDescent="0.2">
      <c r="A3707" s="18" t="str">
        <f>IFERROR(INDEX(Sheet1!F:F,MATCH(ROWS($1:3706),$L:$L,0)),"")</f>
        <v/>
      </c>
      <c r="B3707" s="15" t="str">
        <f>IFERROR(INDEX(Sheet1!L:L,MATCH(ROWS($1:3706),$L:$L,0)),"")</f>
        <v/>
      </c>
      <c r="D3707" s="18" t="str">
        <f>IFERROR(INDEX(Sheet1!F:F,MATCH(ROWS($1:3706),$M:$M,0)),"")</f>
        <v/>
      </c>
      <c r="E3707" t="str">
        <f>IFERROR(INDEX(Sheet1!L:L,MATCH(ROWS($1:3706),$M:$M,0)),"")</f>
        <v/>
      </c>
      <c r="L3707">
        <f>IF(ISNA(MATCH(Sheet1!F3707,{"successful"},0)),"-",MAX(Sheet6!L$1:L3706)+1)</f>
        <v>2090</v>
      </c>
      <c r="M3707" t="str">
        <f>IF(ISNA(MATCH(Sheet1!F3707,{"failed","canceled"},0)),"-",MAX(Sheet6!M$1:M3706)+1)</f>
        <v>-</v>
      </c>
    </row>
    <row r="3708" spans="1:13" ht="16" x14ac:dyDescent="0.2">
      <c r="A3708" s="18" t="str">
        <f>IFERROR(INDEX(Sheet1!F:F,MATCH(ROWS($1:3707),$L:$L,0)),"")</f>
        <v/>
      </c>
      <c r="B3708" s="15" t="str">
        <f>IFERROR(INDEX(Sheet1!L:L,MATCH(ROWS($1:3707),$L:$L,0)),"")</f>
        <v/>
      </c>
      <c r="D3708" s="18" t="str">
        <f>IFERROR(INDEX(Sheet1!F:F,MATCH(ROWS($1:3707),$M:$M,0)),"")</f>
        <v/>
      </c>
      <c r="E3708" t="str">
        <f>IFERROR(INDEX(Sheet1!L:L,MATCH(ROWS($1:3707),$M:$M,0)),"")</f>
        <v/>
      </c>
      <c r="L3708">
        <f>IF(ISNA(MATCH(Sheet1!F3708,{"successful"},0)),"-",MAX(Sheet6!L$1:L3707)+1)</f>
        <v>2091</v>
      </c>
      <c r="M3708" t="str">
        <f>IF(ISNA(MATCH(Sheet1!F3708,{"failed","canceled"},0)),"-",MAX(Sheet6!M$1:M3707)+1)</f>
        <v>-</v>
      </c>
    </row>
    <row r="3709" spans="1:13" ht="16" x14ac:dyDescent="0.2">
      <c r="A3709" s="18" t="str">
        <f>IFERROR(INDEX(Sheet1!F:F,MATCH(ROWS($1:3708),$L:$L,0)),"")</f>
        <v/>
      </c>
      <c r="B3709" s="15" t="str">
        <f>IFERROR(INDEX(Sheet1!L:L,MATCH(ROWS($1:3708),$L:$L,0)),"")</f>
        <v/>
      </c>
      <c r="D3709" s="18" t="str">
        <f>IFERROR(INDEX(Sheet1!F:F,MATCH(ROWS($1:3708),$M:$M,0)),"")</f>
        <v/>
      </c>
      <c r="E3709" t="str">
        <f>IFERROR(INDEX(Sheet1!L:L,MATCH(ROWS($1:3708),$M:$M,0)),"")</f>
        <v/>
      </c>
      <c r="L3709">
        <f>IF(ISNA(MATCH(Sheet1!F3709,{"successful"},0)),"-",MAX(Sheet6!L$1:L3708)+1)</f>
        <v>2092</v>
      </c>
      <c r="M3709" t="str">
        <f>IF(ISNA(MATCH(Sheet1!F3709,{"failed","canceled"},0)),"-",MAX(Sheet6!M$1:M3708)+1)</f>
        <v>-</v>
      </c>
    </row>
    <row r="3710" spans="1:13" ht="16" x14ac:dyDescent="0.2">
      <c r="A3710" s="18" t="str">
        <f>IFERROR(INDEX(Sheet1!F:F,MATCH(ROWS($1:3709),$L:$L,0)),"")</f>
        <v/>
      </c>
      <c r="B3710" s="15" t="str">
        <f>IFERROR(INDEX(Sheet1!L:L,MATCH(ROWS($1:3709),$L:$L,0)),"")</f>
        <v/>
      </c>
      <c r="D3710" s="18" t="str">
        <f>IFERROR(INDEX(Sheet1!F:F,MATCH(ROWS($1:3709),$M:$M,0)),"")</f>
        <v/>
      </c>
      <c r="E3710" t="str">
        <f>IFERROR(INDEX(Sheet1!L:L,MATCH(ROWS($1:3709),$M:$M,0)),"")</f>
        <v/>
      </c>
      <c r="L3710">
        <f>IF(ISNA(MATCH(Sheet1!F3710,{"successful"},0)),"-",MAX(Sheet6!L$1:L3709)+1)</f>
        <v>2093</v>
      </c>
      <c r="M3710" t="str">
        <f>IF(ISNA(MATCH(Sheet1!F3710,{"failed","canceled"},0)),"-",MAX(Sheet6!M$1:M3709)+1)</f>
        <v>-</v>
      </c>
    </row>
    <row r="3711" spans="1:13" ht="16" x14ac:dyDescent="0.2">
      <c r="A3711" s="18" t="str">
        <f>IFERROR(INDEX(Sheet1!F:F,MATCH(ROWS($1:3710),$L:$L,0)),"")</f>
        <v/>
      </c>
      <c r="B3711" s="15" t="str">
        <f>IFERROR(INDEX(Sheet1!L:L,MATCH(ROWS($1:3710),$L:$L,0)),"")</f>
        <v/>
      </c>
      <c r="D3711" s="18" t="str">
        <f>IFERROR(INDEX(Sheet1!F:F,MATCH(ROWS($1:3710),$M:$M,0)),"")</f>
        <v/>
      </c>
      <c r="E3711" t="str">
        <f>IFERROR(INDEX(Sheet1!L:L,MATCH(ROWS($1:3710),$M:$M,0)),"")</f>
        <v/>
      </c>
      <c r="L3711">
        <f>IF(ISNA(MATCH(Sheet1!F3711,{"successful"},0)),"-",MAX(Sheet6!L$1:L3710)+1)</f>
        <v>2094</v>
      </c>
      <c r="M3711" t="str">
        <f>IF(ISNA(MATCH(Sheet1!F3711,{"failed","canceled"},0)),"-",MAX(Sheet6!M$1:M3710)+1)</f>
        <v>-</v>
      </c>
    </row>
    <row r="3712" spans="1:13" ht="16" x14ac:dyDescent="0.2">
      <c r="A3712" s="18" t="str">
        <f>IFERROR(INDEX(Sheet1!F:F,MATCH(ROWS($1:3711),$L:$L,0)),"")</f>
        <v/>
      </c>
      <c r="B3712" s="15" t="str">
        <f>IFERROR(INDEX(Sheet1!L:L,MATCH(ROWS($1:3711),$L:$L,0)),"")</f>
        <v/>
      </c>
      <c r="D3712" s="18" t="str">
        <f>IFERROR(INDEX(Sheet1!F:F,MATCH(ROWS($1:3711),$M:$M,0)),"")</f>
        <v/>
      </c>
      <c r="E3712" t="str">
        <f>IFERROR(INDEX(Sheet1!L:L,MATCH(ROWS($1:3711),$M:$M,0)),"")</f>
        <v/>
      </c>
      <c r="L3712">
        <f>IF(ISNA(MATCH(Sheet1!F3712,{"successful"},0)),"-",MAX(Sheet6!L$1:L3711)+1)</f>
        <v>2095</v>
      </c>
      <c r="M3712" t="str">
        <f>IF(ISNA(MATCH(Sheet1!F3712,{"failed","canceled"},0)),"-",MAX(Sheet6!M$1:M3711)+1)</f>
        <v>-</v>
      </c>
    </row>
    <row r="3713" spans="1:13" ht="16" x14ac:dyDescent="0.2">
      <c r="A3713" s="18" t="str">
        <f>IFERROR(INDEX(Sheet1!F:F,MATCH(ROWS($1:3712),$L:$L,0)),"")</f>
        <v/>
      </c>
      <c r="B3713" s="15" t="str">
        <f>IFERROR(INDEX(Sheet1!L:L,MATCH(ROWS($1:3712),$L:$L,0)),"")</f>
        <v/>
      </c>
      <c r="D3713" s="18" t="str">
        <f>IFERROR(INDEX(Sheet1!F:F,MATCH(ROWS($1:3712),$M:$M,0)),"")</f>
        <v/>
      </c>
      <c r="E3713" t="str">
        <f>IFERROR(INDEX(Sheet1!L:L,MATCH(ROWS($1:3712),$M:$M,0)),"")</f>
        <v/>
      </c>
      <c r="L3713">
        <f>IF(ISNA(MATCH(Sheet1!F3713,{"successful"},0)),"-",MAX(Sheet6!L$1:L3712)+1)</f>
        <v>2096</v>
      </c>
      <c r="M3713" t="str">
        <f>IF(ISNA(MATCH(Sheet1!F3713,{"failed","canceled"},0)),"-",MAX(Sheet6!M$1:M3712)+1)</f>
        <v>-</v>
      </c>
    </row>
    <row r="3714" spans="1:13" ht="16" x14ac:dyDescent="0.2">
      <c r="A3714" s="18" t="str">
        <f>IFERROR(INDEX(Sheet1!F:F,MATCH(ROWS($1:3713),$L:$L,0)),"")</f>
        <v/>
      </c>
      <c r="B3714" s="15" t="str">
        <f>IFERROR(INDEX(Sheet1!L:L,MATCH(ROWS($1:3713),$L:$L,0)),"")</f>
        <v/>
      </c>
      <c r="D3714" s="18" t="str">
        <f>IFERROR(INDEX(Sheet1!F:F,MATCH(ROWS($1:3713),$M:$M,0)),"")</f>
        <v/>
      </c>
      <c r="E3714" t="str">
        <f>IFERROR(INDEX(Sheet1!L:L,MATCH(ROWS($1:3713),$M:$M,0)),"")</f>
        <v/>
      </c>
      <c r="L3714">
        <f>IF(ISNA(MATCH(Sheet1!F3714,{"successful"},0)),"-",MAX(Sheet6!L$1:L3713)+1)</f>
        <v>2097</v>
      </c>
      <c r="M3714" t="str">
        <f>IF(ISNA(MATCH(Sheet1!F3714,{"failed","canceled"},0)),"-",MAX(Sheet6!M$1:M3713)+1)</f>
        <v>-</v>
      </c>
    </row>
    <row r="3715" spans="1:13" ht="16" x14ac:dyDescent="0.2">
      <c r="A3715" s="18" t="str">
        <f>IFERROR(INDEX(Sheet1!F:F,MATCH(ROWS($1:3714),$L:$L,0)),"")</f>
        <v/>
      </c>
      <c r="B3715" s="15" t="str">
        <f>IFERROR(INDEX(Sheet1!L:L,MATCH(ROWS($1:3714),$L:$L,0)),"")</f>
        <v/>
      </c>
      <c r="D3715" s="18" t="str">
        <f>IFERROR(INDEX(Sheet1!F:F,MATCH(ROWS($1:3714),$M:$M,0)),"")</f>
        <v/>
      </c>
      <c r="E3715" t="str">
        <f>IFERROR(INDEX(Sheet1!L:L,MATCH(ROWS($1:3714),$M:$M,0)),"")</f>
        <v/>
      </c>
      <c r="L3715">
        <f>IF(ISNA(MATCH(Sheet1!F3715,{"successful"},0)),"-",MAX(Sheet6!L$1:L3714)+1)</f>
        <v>2098</v>
      </c>
      <c r="M3715" t="str">
        <f>IF(ISNA(MATCH(Sheet1!F3715,{"failed","canceled"},0)),"-",MAX(Sheet6!M$1:M3714)+1)</f>
        <v>-</v>
      </c>
    </row>
    <row r="3716" spans="1:13" ht="16" x14ac:dyDescent="0.2">
      <c r="A3716" s="18" t="str">
        <f>IFERROR(INDEX(Sheet1!F:F,MATCH(ROWS($1:3715),$L:$L,0)),"")</f>
        <v/>
      </c>
      <c r="B3716" s="15" t="str">
        <f>IFERROR(INDEX(Sheet1!L:L,MATCH(ROWS($1:3715),$L:$L,0)),"")</f>
        <v/>
      </c>
      <c r="D3716" s="18" t="str">
        <f>IFERROR(INDEX(Sheet1!F:F,MATCH(ROWS($1:3715),$M:$M,0)),"")</f>
        <v/>
      </c>
      <c r="E3716" t="str">
        <f>IFERROR(INDEX(Sheet1!L:L,MATCH(ROWS($1:3715),$M:$M,0)),"")</f>
        <v/>
      </c>
      <c r="L3716">
        <f>IF(ISNA(MATCH(Sheet1!F3716,{"successful"},0)),"-",MAX(Sheet6!L$1:L3715)+1)</f>
        <v>2099</v>
      </c>
      <c r="M3716" t="str">
        <f>IF(ISNA(MATCH(Sheet1!F3716,{"failed","canceled"},0)),"-",MAX(Sheet6!M$1:M3715)+1)</f>
        <v>-</v>
      </c>
    </row>
    <row r="3717" spans="1:13" ht="16" x14ac:dyDescent="0.2">
      <c r="A3717" s="18" t="str">
        <f>IFERROR(INDEX(Sheet1!F:F,MATCH(ROWS($1:3716),$L:$L,0)),"")</f>
        <v/>
      </c>
      <c r="B3717" s="15" t="str">
        <f>IFERROR(INDEX(Sheet1!L:L,MATCH(ROWS($1:3716),$L:$L,0)),"")</f>
        <v/>
      </c>
      <c r="D3717" s="18" t="str">
        <f>IFERROR(INDEX(Sheet1!F:F,MATCH(ROWS($1:3716),$M:$M,0)),"")</f>
        <v/>
      </c>
      <c r="E3717" t="str">
        <f>IFERROR(INDEX(Sheet1!L:L,MATCH(ROWS($1:3716),$M:$M,0)),"")</f>
        <v/>
      </c>
      <c r="L3717">
        <f>IF(ISNA(MATCH(Sheet1!F3717,{"successful"},0)),"-",MAX(Sheet6!L$1:L3716)+1)</f>
        <v>2100</v>
      </c>
      <c r="M3717" t="str">
        <f>IF(ISNA(MATCH(Sheet1!F3717,{"failed","canceled"},0)),"-",MAX(Sheet6!M$1:M3716)+1)</f>
        <v>-</v>
      </c>
    </row>
    <row r="3718" spans="1:13" ht="16" x14ac:dyDescent="0.2">
      <c r="A3718" s="18" t="str">
        <f>IFERROR(INDEX(Sheet1!F:F,MATCH(ROWS($1:3717),$L:$L,0)),"")</f>
        <v/>
      </c>
      <c r="B3718" s="15" t="str">
        <f>IFERROR(INDEX(Sheet1!L:L,MATCH(ROWS($1:3717),$L:$L,0)),"")</f>
        <v/>
      </c>
      <c r="D3718" s="18" t="str">
        <f>IFERROR(INDEX(Sheet1!F:F,MATCH(ROWS($1:3717),$M:$M,0)),"")</f>
        <v/>
      </c>
      <c r="E3718" t="str">
        <f>IFERROR(INDEX(Sheet1!L:L,MATCH(ROWS($1:3717),$M:$M,0)),"")</f>
        <v/>
      </c>
      <c r="L3718">
        <f>IF(ISNA(MATCH(Sheet1!F3718,{"successful"},0)),"-",MAX(Sheet6!L$1:L3717)+1)</f>
        <v>2101</v>
      </c>
      <c r="M3718" t="str">
        <f>IF(ISNA(MATCH(Sheet1!F3718,{"failed","canceled"},0)),"-",MAX(Sheet6!M$1:M3717)+1)</f>
        <v>-</v>
      </c>
    </row>
    <row r="3719" spans="1:13" ht="16" x14ac:dyDescent="0.2">
      <c r="A3719" s="18" t="str">
        <f>IFERROR(INDEX(Sheet1!F:F,MATCH(ROWS($1:3718),$L:$L,0)),"")</f>
        <v/>
      </c>
      <c r="B3719" s="15" t="str">
        <f>IFERROR(INDEX(Sheet1!L:L,MATCH(ROWS($1:3718),$L:$L,0)),"")</f>
        <v/>
      </c>
      <c r="D3719" s="18" t="str">
        <f>IFERROR(INDEX(Sheet1!F:F,MATCH(ROWS($1:3718),$M:$M,0)),"")</f>
        <v/>
      </c>
      <c r="E3719" t="str">
        <f>IFERROR(INDEX(Sheet1!L:L,MATCH(ROWS($1:3718),$M:$M,0)),"")</f>
        <v/>
      </c>
      <c r="L3719">
        <f>IF(ISNA(MATCH(Sheet1!F3719,{"successful"},0)),"-",MAX(Sheet6!L$1:L3718)+1)</f>
        <v>2102</v>
      </c>
      <c r="M3719" t="str">
        <f>IF(ISNA(MATCH(Sheet1!F3719,{"failed","canceled"},0)),"-",MAX(Sheet6!M$1:M3718)+1)</f>
        <v>-</v>
      </c>
    </row>
    <row r="3720" spans="1:13" ht="16" x14ac:dyDescent="0.2">
      <c r="A3720" s="18" t="str">
        <f>IFERROR(INDEX(Sheet1!F:F,MATCH(ROWS($1:3719),$L:$L,0)),"")</f>
        <v/>
      </c>
      <c r="B3720" s="15" t="str">
        <f>IFERROR(INDEX(Sheet1!L:L,MATCH(ROWS($1:3719),$L:$L,0)),"")</f>
        <v/>
      </c>
      <c r="D3720" s="18" t="str">
        <f>IFERROR(INDEX(Sheet1!F:F,MATCH(ROWS($1:3719),$M:$M,0)),"")</f>
        <v/>
      </c>
      <c r="E3720" t="str">
        <f>IFERROR(INDEX(Sheet1!L:L,MATCH(ROWS($1:3719),$M:$M,0)),"")</f>
        <v/>
      </c>
      <c r="L3720">
        <f>IF(ISNA(MATCH(Sheet1!F3720,{"successful"},0)),"-",MAX(Sheet6!L$1:L3719)+1)</f>
        <v>2103</v>
      </c>
      <c r="M3720" t="str">
        <f>IF(ISNA(MATCH(Sheet1!F3720,{"failed","canceled"},0)),"-",MAX(Sheet6!M$1:M3719)+1)</f>
        <v>-</v>
      </c>
    </row>
    <row r="3721" spans="1:13" ht="16" x14ac:dyDescent="0.2">
      <c r="A3721" s="18" t="str">
        <f>IFERROR(INDEX(Sheet1!F:F,MATCH(ROWS($1:3720),$L:$L,0)),"")</f>
        <v/>
      </c>
      <c r="B3721" s="15" t="str">
        <f>IFERROR(INDEX(Sheet1!L:L,MATCH(ROWS($1:3720),$L:$L,0)),"")</f>
        <v/>
      </c>
      <c r="D3721" s="18" t="str">
        <f>IFERROR(INDEX(Sheet1!F:F,MATCH(ROWS($1:3720),$M:$M,0)),"")</f>
        <v/>
      </c>
      <c r="E3721" t="str">
        <f>IFERROR(INDEX(Sheet1!L:L,MATCH(ROWS($1:3720),$M:$M,0)),"")</f>
        <v/>
      </c>
      <c r="L3721">
        <f>IF(ISNA(MATCH(Sheet1!F3721,{"successful"},0)),"-",MAX(Sheet6!L$1:L3720)+1)</f>
        <v>2104</v>
      </c>
      <c r="M3721" t="str">
        <f>IF(ISNA(MATCH(Sheet1!F3721,{"failed","canceled"},0)),"-",MAX(Sheet6!M$1:M3720)+1)</f>
        <v>-</v>
      </c>
    </row>
    <row r="3722" spans="1:13" ht="16" x14ac:dyDescent="0.2">
      <c r="A3722" s="18" t="str">
        <f>IFERROR(INDEX(Sheet1!F:F,MATCH(ROWS($1:3721),$L:$L,0)),"")</f>
        <v/>
      </c>
      <c r="B3722" s="15" t="str">
        <f>IFERROR(INDEX(Sheet1!L:L,MATCH(ROWS($1:3721),$L:$L,0)),"")</f>
        <v/>
      </c>
      <c r="D3722" s="18" t="str">
        <f>IFERROR(INDEX(Sheet1!F:F,MATCH(ROWS($1:3721),$M:$M,0)),"")</f>
        <v/>
      </c>
      <c r="E3722" t="str">
        <f>IFERROR(INDEX(Sheet1!L:L,MATCH(ROWS($1:3721),$M:$M,0)),"")</f>
        <v/>
      </c>
      <c r="L3722">
        <f>IF(ISNA(MATCH(Sheet1!F3722,{"successful"},0)),"-",MAX(Sheet6!L$1:L3721)+1)</f>
        <v>2105</v>
      </c>
      <c r="M3722" t="str">
        <f>IF(ISNA(MATCH(Sheet1!F3722,{"failed","canceled"},0)),"-",MAX(Sheet6!M$1:M3721)+1)</f>
        <v>-</v>
      </c>
    </row>
    <row r="3723" spans="1:13" ht="16" x14ac:dyDescent="0.2">
      <c r="A3723" s="18" t="str">
        <f>IFERROR(INDEX(Sheet1!F:F,MATCH(ROWS($1:3722),$L:$L,0)),"")</f>
        <v/>
      </c>
      <c r="B3723" s="15" t="str">
        <f>IFERROR(INDEX(Sheet1!L:L,MATCH(ROWS($1:3722),$L:$L,0)),"")</f>
        <v/>
      </c>
      <c r="D3723" s="18" t="str">
        <f>IFERROR(INDEX(Sheet1!F:F,MATCH(ROWS($1:3722),$M:$M,0)),"")</f>
        <v/>
      </c>
      <c r="E3723" t="str">
        <f>IFERROR(INDEX(Sheet1!L:L,MATCH(ROWS($1:3722),$M:$M,0)),"")</f>
        <v/>
      </c>
      <c r="L3723">
        <f>IF(ISNA(MATCH(Sheet1!F3723,{"successful"},0)),"-",MAX(Sheet6!L$1:L3722)+1)</f>
        <v>2106</v>
      </c>
      <c r="M3723" t="str">
        <f>IF(ISNA(MATCH(Sheet1!F3723,{"failed","canceled"},0)),"-",MAX(Sheet6!M$1:M3722)+1)</f>
        <v>-</v>
      </c>
    </row>
    <row r="3724" spans="1:13" ht="16" x14ac:dyDescent="0.2">
      <c r="A3724" s="18" t="str">
        <f>IFERROR(INDEX(Sheet1!F:F,MATCH(ROWS($1:3723),$L:$L,0)),"")</f>
        <v/>
      </c>
      <c r="B3724" s="15" t="str">
        <f>IFERROR(INDEX(Sheet1!L:L,MATCH(ROWS($1:3723),$L:$L,0)),"")</f>
        <v/>
      </c>
      <c r="D3724" s="18" t="str">
        <f>IFERROR(INDEX(Sheet1!F:F,MATCH(ROWS($1:3723),$M:$M,0)),"")</f>
        <v/>
      </c>
      <c r="E3724" t="str">
        <f>IFERROR(INDEX(Sheet1!L:L,MATCH(ROWS($1:3723),$M:$M,0)),"")</f>
        <v/>
      </c>
      <c r="L3724">
        <f>IF(ISNA(MATCH(Sheet1!F3724,{"successful"},0)),"-",MAX(Sheet6!L$1:L3723)+1)</f>
        <v>2107</v>
      </c>
      <c r="M3724" t="str">
        <f>IF(ISNA(MATCH(Sheet1!F3724,{"failed","canceled"},0)),"-",MAX(Sheet6!M$1:M3723)+1)</f>
        <v>-</v>
      </c>
    </row>
    <row r="3725" spans="1:13" ht="16" x14ac:dyDescent="0.2">
      <c r="A3725" s="18" t="str">
        <f>IFERROR(INDEX(Sheet1!F:F,MATCH(ROWS($1:3724),$L:$L,0)),"")</f>
        <v/>
      </c>
      <c r="B3725" s="15" t="str">
        <f>IFERROR(INDEX(Sheet1!L:L,MATCH(ROWS($1:3724),$L:$L,0)),"")</f>
        <v/>
      </c>
      <c r="D3725" s="18" t="str">
        <f>IFERROR(INDEX(Sheet1!F:F,MATCH(ROWS($1:3724),$M:$M,0)),"")</f>
        <v/>
      </c>
      <c r="E3725" t="str">
        <f>IFERROR(INDEX(Sheet1!L:L,MATCH(ROWS($1:3724),$M:$M,0)),"")</f>
        <v/>
      </c>
      <c r="L3725">
        <f>IF(ISNA(MATCH(Sheet1!F3725,{"successful"},0)),"-",MAX(Sheet6!L$1:L3724)+1)</f>
        <v>2108</v>
      </c>
      <c r="M3725" t="str">
        <f>IF(ISNA(MATCH(Sheet1!F3725,{"failed","canceled"},0)),"-",MAX(Sheet6!M$1:M3724)+1)</f>
        <v>-</v>
      </c>
    </row>
    <row r="3726" spans="1:13" ht="16" x14ac:dyDescent="0.2">
      <c r="A3726" s="18" t="str">
        <f>IFERROR(INDEX(Sheet1!F:F,MATCH(ROWS($1:3725),$L:$L,0)),"")</f>
        <v/>
      </c>
      <c r="B3726" s="15" t="str">
        <f>IFERROR(INDEX(Sheet1!L:L,MATCH(ROWS($1:3725),$L:$L,0)),"")</f>
        <v/>
      </c>
      <c r="D3726" s="18" t="str">
        <f>IFERROR(INDEX(Sheet1!F:F,MATCH(ROWS($1:3725),$M:$M,0)),"")</f>
        <v/>
      </c>
      <c r="E3726" t="str">
        <f>IFERROR(INDEX(Sheet1!L:L,MATCH(ROWS($1:3725),$M:$M,0)),"")</f>
        <v/>
      </c>
      <c r="L3726">
        <f>IF(ISNA(MATCH(Sheet1!F3726,{"successful"},0)),"-",MAX(Sheet6!L$1:L3725)+1)</f>
        <v>2109</v>
      </c>
      <c r="M3726" t="str">
        <f>IF(ISNA(MATCH(Sheet1!F3726,{"failed","canceled"},0)),"-",MAX(Sheet6!M$1:M3725)+1)</f>
        <v>-</v>
      </c>
    </row>
    <row r="3727" spans="1:13" ht="16" x14ac:dyDescent="0.2">
      <c r="A3727" s="18" t="str">
        <f>IFERROR(INDEX(Sheet1!F:F,MATCH(ROWS($1:3726),$L:$L,0)),"")</f>
        <v/>
      </c>
      <c r="B3727" s="15" t="str">
        <f>IFERROR(INDEX(Sheet1!L:L,MATCH(ROWS($1:3726),$L:$L,0)),"")</f>
        <v/>
      </c>
      <c r="D3727" s="18" t="str">
        <f>IFERROR(INDEX(Sheet1!F:F,MATCH(ROWS($1:3726),$M:$M,0)),"")</f>
        <v/>
      </c>
      <c r="E3727" t="str">
        <f>IFERROR(INDEX(Sheet1!L:L,MATCH(ROWS($1:3726),$M:$M,0)),"")</f>
        <v/>
      </c>
      <c r="L3727">
        <f>IF(ISNA(MATCH(Sheet1!F3727,{"successful"},0)),"-",MAX(Sheet6!L$1:L3726)+1)</f>
        <v>2110</v>
      </c>
      <c r="M3727" t="str">
        <f>IF(ISNA(MATCH(Sheet1!F3727,{"failed","canceled"},0)),"-",MAX(Sheet6!M$1:M3726)+1)</f>
        <v>-</v>
      </c>
    </row>
    <row r="3728" spans="1:13" ht="16" x14ac:dyDescent="0.2">
      <c r="A3728" s="18" t="str">
        <f>IFERROR(INDEX(Sheet1!F:F,MATCH(ROWS($1:3727),$L:$L,0)),"")</f>
        <v/>
      </c>
      <c r="B3728" s="15" t="str">
        <f>IFERROR(INDEX(Sheet1!L:L,MATCH(ROWS($1:3727),$L:$L,0)),"")</f>
        <v/>
      </c>
      <c r="D3728" s="18" t="str">
        <f>IFERROR(INDEX(Sheet1!F:F,MATCH(ROWS($1:3727),$M:$M,0)),"")</f>
        <v/>
      </c>
      <c r="E3728" t="str">
        <f>IFERROR(INDEX(Sheet1!L:L,MATCH(ROWS($1:3727),$M:$M,0)),"")</f>
        <v/>
      </c>
      <c r="L3728">
        <f>IF(ISNA(MATCH(Sheet1!F3728,{"successful"},0)),"-",MAX(Sheet6!L$1:L3727)+1)</f>
        <v>2111</v>
      </c>
      <c r="M3728" t="str">
        <f>IF(ISNA(MATCH(Sheet1!F3728,{"failed","canceled"},0)),"-",MAX(Sheet6!M$1:M3727)+1)</f>
        <v>-</v>
      </c>
    </row>
    <row r="3729" spans="1:13" ht="16" x14ac:dyDescent="0.2">
      <c r="A3729" s="18" t="str">
        <f>IFERROR(INDEX(Sheet1!F:F,MATCH(ROWS($1:3728),$L:$L,0)),"")</f>
        <v/>
      </c>
      <c r="B3729" s="15" t="str">
        <f>IFERROR(INDEX(Sheet1!L:L,MATCH(ROWS($1:3728),$L:$L,0)),"")</f>
        <v/>
      </c>
      <c r="D3729" s="18" t="str">
        <f>IFERROR(INDEX(Sheet1!F:F,MATCH(ROWS($1:3728),$M:$M,0)),"")</f>
        <v/>
      </c>
      <c r="E3729" t="str">
        <f>IFERROR(INDEX(Sheet1!L:L,MATCH(ROWS($1:3728),$M:$M,0)),"")</f>
        <v/>
      </c>
      <c r="L3729">
        <f>IF(ISNA(MATCH(Sheet1!F3729,{"successful"},0)),"-",MAX(Sheet6!L$1:L3728)+1)</f>
        <v>2112</v>
      </c>
      <c r="M3729" t="str">
        <f>IF(ISNA(MATCH(Sheet1!F3729,{"failed","canceled"},0)),"-",MAX(Sheet6!M$1:M3728)+1)</f>
        <v>-</v>
      </c>
    </row>
    <row r="3730" spans="1:13" ht="16" x14ac:dyDescent="0.2">
      <c r="A3730" s="18" t="str">
        <f>IFERROR(INDEX(Sheet1!F:F,MATCH(ROWS($1:3729),$L:$L,0)),"")</f>
        <v/>
      </c>
      <c r="B3730" s="15" t="str">
        <f>IFERROR(INDEX(Sheet1!L:L,MATCH(ROWS($1:3729),$L:$L,0)),"")</f>
        <v/>
      </c>
      <c r="D3730" s="18" t="str">
        <f>IFERROR(INDEX(Sheet1!F:F,MATCH(ROWS($1:3729),$M:$M,0)),"")</f>
        <v/>
      </c>
      <c r="E3730" t="str">
        <f>IFERROR(INDEX(Sheet1!L:L,MATCH(ROWS($1:3729),$M:$M,0)),"")</f>
        <v/>
      </c>
      <c r="L3730" t="str">
        <f>IF(ISNA(MATCH(Sheet1!F3730,{"successful"},0)),"-",MAX(Sheet6!L$1:L3729)+1)</f>
        <v>-</v>
      </c>
      <c r="M3730">
        <f>IF(ISNA(MATCH(Sheet1!F3730,{"failed","canceled"},0)),"-",MAX(Sheet6!M$1:M3729)+1)</f>
        <v>1567</v>
      </c>
    </row>
    <row r="3731" spans="1:13" ht="16" x14ac:dyDescent="0.2">
      <c r="A3731" s="18" t="str">
        <f>IFERROR(INDEX(Sheet1!F:F,MATCH(ROWS($1:3730),$L:$L,0)),"")</f>
        <v/>
      </c>
      <c r="B3731" s="15" t="str">
        <f>IFERROR(INDEX(Sheet1!L:L,MATCH(ROWS($1:3730),$L:$L,0)),"")</f>
        <v/>
      </c>
      <c r="D3731" s="18" t="str">
        <f>IFERROR(INDEX(Sheet1!F:F,MATCH(ROWS($1:3730),$M:$M,0)),"")</f>
        <v/>
      </c>
      <c r="E3731" t="str">
        <f>IFERROR(INDEX(Sheet1!L:L,MATCH(ROWS($1:3730),$M:$M,0)),"")</f>
        <v/>
      </c>
      <c r="L3731" t="str">
        <f>IF(ISNA(MATCH(Sheet1!F3731,{"successful"},0)),"-",MAX(Sheet6!L$1:L3730)+1)</f>
        <v>-</v>
      </c>
      <c r="M3731">
        <f>IF(ISNA(MATCH(Sheet1!F3731,{"failed","canceled"},0)),"-",MAX(Sheet6!M$1:M3730)+1)</f>
        <v>1568</v>
      </c>
    </row>
    <row r="3732" spans="1:13" ht="16" x14ac:dyDescent="0.2">
      <c r="A3732" s="18" t="str">
        <f>IFERROR(INDEX(Sheet1!F:F,MATCH(ROWS($1:3731),$L:$L,0)),"")</f>
        <v/>
      </c>
      <c r="B3732" s="15" t="str">
        <f>IFERROR(INDEX(Sheet1!L:L,MATCH(ROWS($1:3731),$L:$L,0)),"")</f>
        <v/>
      </c>
      <c r="D3732" s="18" t="str">
        <f>IFERROR(INDEX(Sheet1!F:F,MATCH(ROWS($1:3731),$M:$M,0)),"")</f>
        <v/>
      </c>
      <c r="E3732" t="str">
        <f>IFERROR(INDEX(Sheet1!L:L,MATCH(ROWS($1:3731),$M:$M,0)),"")</f>
        <v/>
      </c>
      <c r="L3732" t="str">
        <f>IF(ISNA(MATCH(Sheet1!F3732,{"successful"},0)),"-",MAX(Sheet6!L$1:L3731)+1)</f>
        <v>-</v>
      </c>
      <c r="M3732">
        <f>IF(ISNA(MATCH(Sheet1!F3732,{"failed","canceled"},0)),"-",MAX(Sheet6!M$1:M3731)+1)</f>
        <v>1569</v>
      </c>
    </row>
    <row r="3733" spans="1:13" ht="16" x14ac:dyDescent="0.2">
      <c r="A3733" s="18" t="str">
        <f>IFERROR(INDEX(Sheet1!F:F,MATCH(ROWS($1:3732),$L:$L,0)),"")</f>
        <v/>
      </c>
      <c r="B3733" s="15" t="str">
        <f>IFERROR(INDEX(Sheet1!L:L,MATCH(ROWS($1:3732),$L:$L,0)),"")</f>
        <v/>
      </c>
      <c r="D3733" s="18" t="str">
        <f>IFERROR(INDEX(Sheet1!F:F,MATCH(ROWS($1:3732),$M:$M,0)),"")</f>
        <v/>
      </c>
      <c r="E3733" t="str">
        <f>IFERROR(INDEX(Sheet1!L:L,MATCH(ROWS($1:3732),$M:$M,0)),"")</f>
        <v/>
      </c>
      <c r="L3733" t="str">
        <f>IF(ISNA(MATCH(Sheet1!F3733,{"successful"},0)),"-",MAX(Sheet6!L$1:L3732)+1)</f>
        <v>-</v>
      </c>
      <c r="M3733">
        <f>IF(ISNA(MATCH(Sheet1!F3733,{"failed","canceled"},0)),"-",MAX(Sheet6!M$1:M3732)+1)</f>
        <v>1570</v>
      </c>
    </row>
    <row r="3734" spans="1:13" ht="16" x14ac:dyDescent="0.2">
      <c r="A3734" s="18" t="str">
        <f>IFERROR(INDEX(Sheet1!F:F,MATCH(ROWS($1:3733),$L:$L,0)),"")</f>
        <v/>
      </c>
      <c r="B3734" s="15" t="str">
        <f>IFERROR(INDEX(Sheet1!L:L,MATCH(ROWS($1:3733),$L:$L,0)),"")</f>
        <v/>
      </c>
      <c r="D3734" s="18" t="str">
        <f>IFERROR(INDEX(Sheet1!F:F,MATCH(ROWS($1:3733),$M:$M,0)),"")</f>
        <v/>
      </c>
      <c r="E3734" t="str">
        <f>IFERROR(INDEX(Sheet1!L:L,MATCH(ROWS($1:3733),$M:$M,0)),"")</f>
        <v/>
      </c>
      <c r="L3734" t="str">
        <f>IF(ISNA(MATCH(Sheet1!F3734,{"successful"},0)),"-",MAX(Sheet6!L$1:L3733)+1)</f>
        <v>-</v>
      </c>
      <c r="M3734">
        <f>IF(ISNA(MATCH(Sheet1!F3734,{"failed","canceled"},0)),"-",MAX(Sheet6!M$1:M3733)+1)</f>
        <v>1571</v>
      </c>
    </row>
    <row r="3735" spans="1:13" ht="16" x14ac:dyDescent="0.2">
      <c r="A3735" s="18" t="str">
        <f>IFERROR(INDEX(Sheet1!F:F,MATCH(ROWS($1:3734),$L:$L,0)),"")</f>
        <v/>
      </c>
      <c r="B3735" s="15" t="str">
        <f>IFERROR(INDEX(Sheet1!L:L,MATCH(ROWS($1:3734),$L:$L,0)),"")</f>
        <v/>
      </c>
      <c r="D3735" s="18" t="str">
        <f>IFERROR(INDEX(Sheet1!F:F,MATCH(ROWS($1:3734),$M:$M,0)),"")</f>
        <v/>
      </c>
      <c r="E3735" t="str">
        <f>IFERROR(INDEX(Sheet1!L:L,MATCH(ROWS($1:3734),$M:$M,0)),"")</f>
        <v/>
      </c>
      <c r="L3735" t="str">
        <f>IF(ISNA(MATCH(Sheet1!F3735,{"successful"},0)),"-",MAX(Sheet6!L$1:L3734)+1)</f>
        <v>-</v>
      </c>
      <c r="M3735">
        <f>IF(ISNA(MATCH(Sheet1!F3735,{"failed","canceled"},0)),"-",MAX(Sheet6!M$1:M3734)+1)</f>
        <v>1572</v>
      </c>
    </row>
    <row r="3736" spans="1:13" ht="16" x14ac:dyDescent="0.2">
      <c r="A3736" s="18" t="str">
        <f>IFERROR(INDEX(Sheet1!F:F,MATCH(ROWS($1:3735),$L:$L,0)),"")</f>
        <v/>
      </c>
      <c r="B3736" s="15" t="str">
        <f>IFERROR(INDEX(Sheet1!L:L,MATCH(ROWS($1:3735),$L:$L,0)),"")</f>
        <v/>
      </c>
      <c r="D3736" s="18" t="str">
        <f>IFERROR(INDEX(Sheet1!F:F,MATCH(ROWS($1:3735),$M:$M,0)),"")</f>
        <v/>
      </c>
      <c r="E3736" t="str">
        <f>IFERROR(INDEX(Sheet1!L:L,MATCH(ROWS($1:3735),$M:$M,0)),"")</f>
        <v/>
      </c>
      <c r="L3736" t="str">
        <f>IF(ISNA(MATCH(Sheet1!F3736,{"successful"},0)),"-",MAX(Sheet6!L$1:L3735)+1)</f>
        <v>-</v>
      </c>
      <c r="M3736">
        <f>IF(ISNA(MATCH(Sheet1!F3736,{"failed","canceled"},0)),"-",MAX(Sheet6!M$1:M3735)+1)</f>
        <v>1573</v>
      </c>
    </row>
    <row r="3737" spans="1:13" ht="16" x14ac:dyDescent="0.2">
      <c r="A3737" s="18" t="str">
        <f>IFERROR(INDEX(Sheet1!F:F,MATCH(ROWS($1:3736),$L:$L,0)),"")</f>
        <v/>
      </c>
      <c r="B3737" s="15" t="str">
        <f>IFERROR(INDEX(Sheet1!L:L,MATCH(ROWS($1:3736),$L:$L,0)),"")</f>
        <v/>
      </c>
      <c r="D3737" s="18" t="str">
        <f>IFERROR(INDEX(Sheet1!F:F,MATCH(ROWS($1:3736),$M:$M,0)),"")</f>
        <v/>
      </c>
      <c r="E3737" t="str">
        <f>IFERROR(INDEX(Sheet1!L:L,MATCH(ROWS($1:3736),$M:$M,0)),"")</f>
        <v/>
      </c>
      <c r="L3737" t="str">
        <f>IF(ISNA(MATCH(Sheet1!F3737,{"successful"},0)),"-",MAX(Sheet6!L$1:L3736)+1)</f>
        <v>-</v>
      </c>
      <c r="M3737">
        <f>IF(ISNA(MATCH(Sheet1!F3737,{"failed","canceled"},0)),"-",MAX(Sheet6!M$1:M3736)+1)</f>
        <v>1574</v>
      </c>
    </row>
    <row r="3738" spans="1:13" ht="16" x14ac:dyDescent="0.2">
      <c r="A3738" s="18" t="str">
        <f>IFERROR(INDEX(Sheet1!F:F,MATCH(ROWS($1:3737),$L:$L,0)),"")</f>
        <v/>
      </c>
      <c r="B3738" s="15" t="str">
        <f>IFERROR(INDEX(Sheet1!L:L,MATCH(ROWS($1:3737),$L:$L,0)),"")</f>
        <v/>
      </c>
      <c r="D3738" s="18" t="str">
        <f>IFERROR(INDEX(Sheet1!F:F,MATCH(ROWS($1:3737),$M:$M,0)),"")</f>
        <v/>
      </c>
      <c r="E3738" t="str">
        <f>IFERROR(INDEX(Sheet1!L:L,MATCH(ROWS($1:3737),$M:$M,0)),"")</f>
        <v/>
      </c>
      <c r="L3738" t="str">
        <f>IF(ISNA(MATCH(Sheet1!F3738,{"successful"},0)),"-",MAX(Sheet6!L$1:L3737)+1)</f>
        <v>-</v>
      </c>
      <c r="M3738">
        <f>IF(ISNA(MATCH(Sheet1!F3738,{"failed","canceled"},0)),"-",MAX(Sheet6!M$1:M3737)+1)</f>
        <v>1575</v>
      </c>
    </row>
    <row r="3739" spans="1:13" ht="16" x14ac:dyDescent="0.2">
      <c r="A3739" s="18" t="str">
        <f>IFERROR(INDEX(Sheet1!F:F,MATCH(ROWS($1:3738),$L:$L,0)),"")</f>
        <v/>
      </c>
      <c r="B3739" s="15" t="str">
        <f>IFERROR(INDEX(Sheet1!L:L,MATCH(ROWS($1:3738),$L:$L,0)),"")</f>
        <v/>
      </c>
      <c r="D3739" s="18" t="str">
        <f>IFERROR(INDEX(Sheet1!F:F,MATCH(ROWS($1:3738),$M:$M,0)),"")</f>
        <v/>
      </c>
      <c r="E3739" t="str">
        <f>IFERROR(INDEX(Sheet1!L:L,MATCH(ROWS($1:3738),$M:$M,0)),"")</f>
        <v/>
      </c>
      <c r="L3739" t="str">
        <f>IF(ISNA(MATCH(Sheet1!F3739,{"successful"},0)),"-",MAX(Sheet6!L$1:L3738)+1)</f>
        <v>-</v>
      </c>
      <c r="M3739">
        <f>IF(ISNA(MATCH(Sheet1!F3739,{"failed","canceled"},0)),"-",MAX(Sheet6!M$1:M3738)+1)</f>
        <v>1576</v>
      </c>
    </row>
    <row r="3740" spans="1:13" ht="16" x14ac:dyDescent="0.2">
      <c r="A3740" s="18" t="str">
        <f>IFERROR(INDEX(Sheet1!F:F,MATCH(ROWS($1:3739),$L:$L,0)),"")</f>
        <v/>
      </c>
      <c r="B3740" s="15" t="str">
        <f>IFERROR(INDEX(Sheet1!L:L,MATCH(ROWS($1:3739),$L:$L,0)),"")</f>
        <v/>
      </c>
      <c r="D3740" s="18" t="str">
        <f>IFERROR(INDEX(Sheet1!F:F,MATCH(ROWS($1:3739),$M:$M,0)),"")</f>
        <v/>
      </c>
      <c r="E3740" t="str">
        <f>IFERROR(INDEX(Sheet1!L:L,MATCH(ROWS($1:3739),$M:$M,0)),"")</f>
        <v/>
      </c>
      <c r="L3740" t="str">
        <f>IF(ISNA(MATCH(Sheet1!F3740,{"successful"},0)),"-",MAX(Sheet6!L$1:L3739)+1)</f>
        <v>-</v>
      </c>
      <c r="M3740">
        <f>IF(ISNA(MATCH(Sheet1!F3740,{"failed","canceled"},0)),"-",MAX(Sheet6!M$1:M3739)+1)</f>
        <v>1577</v>
      </c>
    </row>
    <row r="3741" spans="1:13" ht="16" x14ac:dyDescent="0.2">
      <c r="A3741" s="18" t="str">
        <f>IFERROR(INDEX(Sheet1!F:F,MATCH(ROWS($1:3740),$L:$L,0)),"")</f>
        <v/>
      </c>
      <c r="B3741" s="15" t="str">
        <f>IFERROR(INDEX(Sheet1!L:L,MATCH(ROWS($1:3740),$L:$L,0)),"")</f>
        <v/>
      </c>
      <c r="D3741" s="18" t="str">
        <f>IFERROR(INDEX(Sheet1!F:F,MATCH(ROWS($1:3740),$M:$M,0)),"")</f>
        <v/>
      </c>
      <c r="E3741" t="str">
        <f>IFERROR(INDEX(Sheet1!L:L,MATCH(ROWS($1:3740),$M:$M,0)),"")</f>
        <v/>
      </c>
      <c r="L3741" t="str">
        <f>IF(ISNA(MATCH(Sheet1!F3741,{"successful"},0)),"-",MAX(Sheet6!L$1:L3740)+1)</f>
        <v>-</v>
      </c>
      <c r="M3741">
        <f>IF(ISNA(MATCH(Sheet1!F3741,{"failed","canceled"},0)),"-",MAX(Sheet6!M$1:M3740)+1)</f>
        <v>1578</v>
      </c>
    </row>
    <row r="3742" spans="1:13" ht="16" x14ac:dyDescent="0.2">
      <c r="A3742" s="18" t="str">
        <f>IFERROR(INDEX(Sheet1!F:F,MATCH(ROWS($1:3741),$L:$L,0)),"")</f>
        <v/>
      </c>
      <c r="B3742" s="15" t="str">
        <f>IFERROR(INDEX(Sheet1!L:L,MATCH(ROWS($1:3741),$L:$L,0)),"")</f>
        <v/>
      </c>
      <c r="D3742" s="18" t="str">
        <f>IFERROR(INDEX(Sheet1!F:F,MATCH(ROWS($1:3741),$M:$M,0)),"")</f>
        <v/>
      </c>
      <c r="E3742" t="str">
        <f>IFERROR(INDEX(Sheet1!L:L,MATCH(ROWS($1:3741),$M:$M,0)),"")</f>
        <v/>
      </c>
      <c r="L3742" t="str">
        <f>IF(ISNA(MATCH(Sheet1!F3742,{"successful"},0)),"-",MAX(Sheet6!L$1:L3741)+1)</f>
        <v>-</v>
      </c>
      <c r="M3742">
        <f>IF(ISNA(MATCH(Sheet1!F3742,{"failed","canceled"},0)),"-",MAX(Sheet6!M$1:M3741)+1)</f>
        <v>1579</v>
      </c>
    </row>
    <row r="3743" spans="1:13" ht="16" x14ac:dyDescent="0.2">
      <c r="A3743" s="18" t="str">
        <f>IFERROR(INDEX(Sheet1!F:F,MATCH(ROWS($1:3742),$L:$L,0)),"")</f>
        <v/>
      </c>
      <c r="B3743" s="15" t="str">
        <f>IFERROR(INDEX(Sheet1!L:L,MATCH(ROWS($1:3742),$L:$L,0)),"")</f>
        <v/>
      </c>
      <c r="D3743" s="18" t="str">
        <f>IFERROR(INDEX(Sheet1!F:F,MATCH(ROWS($1:3742),$M:$M,0)),"")</f>
        <v/>
      </c>
      <c r="E3743" t="str">
        <f>IFERROR(INDEX(Sheet1!L:L,MATCH(ROWS($1:3742),$M:$M,0)),"")</f>
        <v/>
      </c>
      <c r="L3743" t="str">
        <f>IF(ISNA(MATCH(Sheet1!F3743,{"successful"},0)),"-",MAX(Sheet6!L$1:L3742)+1)</f>
        <v>-</v>
      </c>
      <c r="M3743">
        <f>IF(ISNA(MATCH(Sheet1!F3743,{"failed","canceled"},0)),"-",MAX(Sheet6!M$1:M3742)+1)</f>
        <v>1580</v>
      </c>
    </row>
    <row r="3744" spans="1:13" ht="16" x14ac:dyDescent="0.2">
      <c r="A3744" s="18" t="str">
        <f>IFERROR(INDEX(Sheet1!F:F,MATCH(ROWS($1:3743),$L:$L,0)),"")</f>
        <v/>
      </c>
      <c r="B3744" s="15" t="str">
        <f>IFERROR(INDEX(Sheet1!L:L,MATCH(ROWS($1:3743),$L:$L,0)),"")</f>
        <v/>
      </c>
      <c r="D3744" s="18" t="str">
        <f>IFERROR(INDEX(Sheet1!F:F,MATCH(ROWS($1:3743),$M:$M,0)),"")</f>
        <v/>
      </c>
      <c r="E3744" t="str">
        <f>IFERROR(INDEX(Sheet1!L:L,MATCH(ROWS($1:3743),$M:$M,0)),"")</f>
        <v/>
      </c>
      <c r="L3744" t="str">
        <f>IF(ISNA(MATCH(Sheet1!F3744,{"successful"},0)),"-",MAX(Sheet6!L$1:L3743)+1)</f>
        <v>-</v>
      </c>
      <c r="M3744">
        <f>IF(ISNA(MATCH(Sheet1!F3744,{"failed","canceled"},0)),"-",MAX(Sheet6!M$1:M3743)+1)</f>
        <v>1581</v>
      </c>
    </row>
    <row r="3745" spans="1:13" ht="16" x14ac:dyDescent="0.2">
      <c r="A3745" s="18" t="str">
        <f>IFERROR(INDEX(Sheet1!F:F,MATCH(ROWS($1:3744),$L:$L,0)),"")</f>
        <v/>
      </c>
      <c r="B3745" s="15" t="str">
        <f>IFERROR(INDEX(Sheet1!L:L,MATCH(ROWS($1:3744),$L:$L,0)),"")</f>
        <v/>
      </c>
      <c r="D3745" s="18" t="str">
        <f>IFERROR(INDEX(Sheet1!F:F,MATCH(ROWS($1:3744),$M:$M,0)),"")</f>
        <v/>
      </c>
      <c r="E3745" t="str">
        <f>IFERROR(INDEX(Sheet1!L:L,MATCH(ROWS($1:3744),$M:$M,0)),"")</f>
        <v/>
      </c>
      <c r="L3745" t="str">
        <f>IF(ISNA(MATCH(Sheet1!F3745,{"successful"},0)),"-",MAX(Sheet6!L$1:L3744)+1)</f>
        <v>-</v>
      </c>
      <c r="M3745">
        <f>IF(ISNA(MATCH(Sheet1!F3745,{"failed","canceled"},0)),"-",MAX(Sheet6!M$1:M3744)+1)</f>
        <v>1582</v>
      </c>
    </row>
    <row r="3746" spans="1:13" ht="16" x14ac:dyDescent="0.2">
      <c r="A3746" s="18" t="str">
        <f>IFERROR(INDEX(Sheet1!F:F,MATCH(ROWS($1:3745),$L:$L,0)),"")</f>
        <v/>
      </c>
      <c r="B3746" s="15" t="str">
        <f>IFERROR(INDEX(Sheet1!L:L,MATCH(ROWS($1:3745),$L:$L,0)),"")</f>
        <v/>
      </c>
      <c r="D3746" s="18" t="str">
        <f>IFERROR(INDEX(Sheet1!F:F,MATCH(ROWS($1:3745),$M:$M,0)),"")</f>
        <v/>
      </c>
      <c r="E3746" t="str">
        <f>IFERROR(INDEX(Sheet1!L:L,MATCH(ROWS($1:3745),$M:$M,0)),"")</f>
        <v/>
      </c>
      <c r="L3746" t="str">
        <f>IF(ISNA(MATCH(Sheet1!F3746,{"successful"},0)),"-",MAX(Sheet6!L$1:L3745)+1)</f>
        <v>-</v>
      </c>
      <c r="M3746">
        <f>IF(ISNA(MATCH(Sheet1!F3746,{"failed","canceled"},0)),"-",MAX(Sheet6!M$1:M3745)+1)</f>
        <v>1583</v>
      </c>
    </row>
    <row r="3747" spans="1:13" ht="16" x14ac:dyDescent="0.2">
      <c r="A3747" s="18" t="str">
        <f>IFERROR(INDEX(Sheet1!F:F,MATCH(ROWS($1:3746),$L:$L,0)),"")</f>
        <v/>
      </c>
      <c r="B3747" s="15" t="str">
        <f>IFERROR(INDEX(Sheet1!L:L,MATCH(ROWS($1:3746),$L:$L,0)),"")</f>
        <v/>
      </c>
      <c r="D3747" s="18" t="str">
        <f>IFERROR(INDEX(Sheet1!F:F,MATCH(ROWS($1:3746),$M:$M,0)),"")</f>
        <v/>
      </c>
      <c r="E3747" t="str">
        <f>IFERROR(INDEX(Sheet1!L:L,MATCH(ROWS($1:3746),$M:$M,0)),"")</f>
        <v/>
      </c>
      <c r="L3747" t="str">
        <f>IF(ISNA(MATCH(Sheet1!F3747,{"successful"},0)),"-",MAX(Sheet6!L$1:L3746)+1)</f>
        <v>-</v>
      </c>
      <c r="M3747">
        <f>IF(ISNA(MATCH(Sheet1!F3747,{"failed","canceled"},0)),"-",MAX(Sheet6!M$1:M3746)+1)</f>
        <v>1584</v>
      </c>
    </row>
    <row r="3748" spans="1:13" ht="16" x14ac:dyDescent="0.2">
      <c r="A3748" s="18" t="str">
        <f>IFERROR(INDEX(Sheet1!F:F,MATCH(ROWS($1:3747),$L:$L,0)),"")</f>
        <v/>
      </c>
      <c r="B3748" s="15" t="str">
        <f>IFERROR(INDEX(Sheet1!L:L,MATCH(ROWS($1:3747),$L:$L,0)),"")</f>
        <v/>
      </c>
      <c r="D3748" s="18" t="str">
        <f>IFERROR(INDEX(Sheet1!F:F,MATCH(ROWS($1:3747),$M:$M,0)),"")</f>
        <v/>
      </c>
      <c r="E3748" t="str">
        <f>IFERROR(INDEX(Sheet1!L:L,MATCH(ROWS($1:3747),$M:$M,0)),"")</f>
        <v/>
      </c>
      <c r="L3748" t="str">
        <f>IF(ISNA(MATCH(Sheet1!F3748,{"successful"},0)),"-",MAX(Sheet6!L$1:L3747)+1)</f>
        <v>-</v>
      </c>
      <c r="M3748">
        <f>IF(ISNA(MATCH(Sheet1!F3748,{"failed","canceled"},0)),"-",MAX(Sheet6!M$1:M3747)+1)</f>
        <v>1585</v>
      </c>
    </row>
    <row r="3749" spans="1:13" ht="16" x14ac:dyDescent="0.2">
      <c r="A3749" s="18" t="str">
        <f>IFERROR(INDEX(Sheet1!F:F,MATCH(ROWS($1:3748),$L:$L,0)),"")</f>
        <v/>
      </c>
      <c r="B3749" s="15" t="str">
        <f>IFERROR(INDEX(Sheet1!L:L,MATCH(ROWS($1:3748),$L:$L,0)),"")</f>
        <v/>
      </c>
      <c r="D3749" s="18" t="str">
        <f>IFERROR(INDEX(Sheet1!F:F,MATCH(ROWS($1:3748),$M:$M,0)),"")</f>
        <v/>
      </c>
      <c r="E3749" t="str">
        <f>IFERROR(INDEX(Sheet1!L:L,MATCH(ROWS($1:3748),$M:$M,0)),"")</f>
        <v/>
      </c>
      <c r="L3749" t="str">
        <f>IF(ISNA(MATCH(Sheet1!F3749,{"successful"},0)),"-",MAX(Sheet6!L$1:L3748)+1)</f>
        <v>-</v>
      </c>
      <c r="M3749">
        <f>IF(ISNA(MATCH(Sheet1!F3749,{"failed","canceled"},0)),"-",MAX(Sheet6!M$1:M3748)+1)</f>
        <v>1586</v>
      </c>
    </row>
    <row r="3750" spans="1:13" ht="16" x14ac:dyDescent="0.2">
      <c r="A3750" s="18" t="str">
        <f>IFERROR(INDEX(Sheet1!F:F,MATCH(ROWS($1:3749),$L:$L,0)),"")</f>
        <v/>
      </c>
      <c r="B3750" s="15" t="str">
        <f>IFERROR(INDEX(Sheet1!L:L,MATCH(ROWS($1:3749),$L:$L,0)),"")</f>
        <v/>
      </c>
      <c r="D3750" s="18" t="str">
        <f>IFERROR(INDEX(Sheet1!F:F,MATCH(ROWS($1:3749),$M:$M,0)),"")</f>
        <v/>
      </c>
      <c r="E3750" t="str">
        <f>IFERROR(INDEX(Sheet1!L:L,MATCH(ROWS($1:3749),$M:$M,0)),"")</f>
        <v/>
      </c>
      <c r="L3750">
        <f>IF(ISNA(MATCH(Sheet1!F3750,{"successful"},0)),"-",MAX(Sheet6!L$1:L3749)+1)</f>
        <v>2113</v>
      </c>
      <c r="M3750" t="str">
        <f>IF(ISNA(MATCH(Sheet1!F3750,{"failed","canceled"},0)),"-",MAX(Sheet6!M$1:M3749)+1)</f>
        <v>-</v>
      </c>
    </row>
    <row r="3751" spans="1:13" ht="16" x14ac:dyDescent="0.2">
      <c r="A3751" s="18" t="str">
        <f>IFERROR(INDEX(Sheet1!F:F,MATCH(ROWS($1:3750),$L:$L,0)),"")</f>
        <v/>
      </c>
      <c r="B3751" s="15" t="str">
        <f>IFERROR(INDEX(Sheet1!L:L,MATCH(ROWS($1:3750),$L:$L,0)),"")</f>
        <v/>
      </c>
      <c r="D3751" s="18" t="str">
        <f>IFERROR(INDEX(Sheet1!F:F,MATCH(ROWS($1:3750),$M:$M,0)),"")</f>
        <v/>
      </c>
      <c r="E3751" t="str">
        <f>IFERROR(INDEX(Sheet1!L:L,MATCH(ROWS($1:3750),$M:$M,0)),"")</f>
        <v/>
      </c>
      <c r="L3751">
        <f>IF(ISNA(MATCH(Sheet1!F3751,{"successful"},0)),"-",MAX(Sheet6!L$1:L3750)+1)</f>
        <v>2114</v>
      </c>
      <c r="M3751" t="str">
        <f>IF(ISNA(MATCH(Sheet1!F3751,{"failed","canceled"},0)),"-",MAX(Sheet6!M$1:M3750)+1)</f>
        <v>-</v>
      </c>
    </row>
    <row r="3752" spans="1:13" ht="16" x14ac:dyDescent="0.2">
      <c r="A3752" s="18" t="str">
        <f>IFERROR(INDEX(Sheet1!F:F,MATCH(ROWS($1:3751),$L:$L,0)),"")</f>
        <v/>
      </c>
      <c r="B3752" s="15" t="str">
        <f>IFERROR(INDEX(Sheet1!L:L,MATCH(ROWS($1:3751),$L:$L,0)),"")</f>
        <v/>
      </c>
      <c r="D3752" s="18" t="str">
        <f>IFERROR(INDEX(Sheet1!F:F,MATCH(ROWS($1:3751),$M:$M,0)),"")</f>
        <v/>
      </c>
      <c r="E3752" t="str">
        <f>IFERROR(INDEX(Sheet1!L:L,MATCH(ROWS($1:3751),$M:$M,0)),"")</f>
        <v/>
      </c>
      <c r="L3752">
        <f>IF(ISNA(MATCH(Sheet1!F3752,{"successful"},0)),"-",MAX(Sheet6!L$1:L3751)+1)</f>
        <v>2115</v>
      </c>
      <c r="M3752" t="str">
        <f>IF(ISNA(MATCH(Sheet1!F3752,{"failed","canceled"},0)),"-",MAX(Sheet6!M$1:M3751)+1)</f>
        <v>-</v>
      </c>
    </row>
    <row r="3753" spans="1:13" ht="16" x14ac:dyDescent="0.2">
      <c r="A3753" s="18" t="str">
        <f>IFERROR(INDEX(Sheet1!F:F,MATCH(ROWS($1:3752),$L:$L,0)),"")</f>
        <v/>
      </c>
      <c r="B3753" s="15" t="str">
        <f>IFERROR(INDEX(Sheet1!L:L,MATCH(ROWS($1:3752),$L:$L,0)),"")</f>
        <v/>
      </c>
      <c r="D3753" s="18" t="str">
        <f>IFERROR(INDEX(Sheet1!F:F,MATCH(ROWS($1:3752),$M:$M,0)),"")</f>
        <v/>
      </c>
      <c r="E3753" t="str">
        <f>IFERROR(INDEX(Sheet1!L:L,MATCH(ROWS($1:3752),$M:$M,0)),"")</f>
        <v/>
      </c>
      <c r="L3753">
        <f>IF(ISNA(MATCH(Sheet1!F3753,{"successful"},0)),"-",MAX(Sheet6!L$1:L3752)+1)</f>
        <v>2116</v>
      </c>
      <c r="M3753" t="str">
        <f>IF(ISNA(MATCH(Sheet1!F3753,{"failed","canceled"},0)),"-",MAX(Sheet6!M$1:M3752)+1)</f>
        <v>-</v>
      </c>
    </row>
    <row r="3754" spans="1:13" ht="16" x14ac:dyDescent="0.2">
      <c r="A3754" s="18" t="str">
        <f>IFERROR(INDEX(Sheet1!F:F,MATCH(ROWS($1:3753),$L:$L,0)),"")</f>
        <v/>
      </c>
      <c r="B3754" s="15" t="str">
        <f>IFERROR(INDEX(Sheet1!L:L,MATCH(ROWS($1:3753),$L:$L,0)),"")</f>
        <v/>
      </c>
      <c r="D3754" s="18" t="str">
        <f>IFERROR(INDEX(Sheet1!F:F,MATCH(ROWS($1:3753),$M:$M,0)),"")</f>
        <v/>
      </c>
      <c r="E3754" t="str">
        <f>IFERROR(INDEX(Sheet1!L:L,MATCH(ROWS($1:3753),$M:$M,0)),"")</f>
        <v/>
      </c>
      <c r="L3754">
        <f>IF(ISNA(MATCH(Sheet1!F3754,{"successful"},0)),"-",MAX(Sheet6!L$1:L3753)+1)</f>
        <v>2117</v>
      </c>
      <c r="M3754" t="str">
        <f>IF(ISNA(MATCH(Sheet1!F3754,{"failed","canceled"},0)),"-",MAX(Sheet6!M$1:M3753)+1)</f>
        <v>-</v>
      </c>
    </row>
    <row r="3755" spans="1:13" ht="16" x14ac:dyDescent="0.2">
      <c r="A3755" s="18" t="str">
        <f>IFERROR(INDEX(Sheet1!F:F,MATCH(ROWS($1:3754),$L:$L,0)),"")</f>
        <v/>
      </c>
      <c r="B3755" s="15" t="str">
        <f>IFERROR(INDEX(Sheet1!L:L,MATCH(ROWS($1:3754),$L:$L,0)),"")</f>
        <v/>
      </c>
      <c r="D3755" s="18" t="str">
        <f>IFERROR(INDEX(Sheet1!F:F,MATCH(ROWS($1:3754),$M:$M,0)),"")</f>
        <v/>
      </c>
      <c r="E3755" t="str">
        <f>IFERROR(INDEX(Sheet1!L:L,MATCH(ROWS($1:3754),$M:$M,0)),"")</f>
        <v/>
      </c>
      <c r="L3755">
        <f>IF(ISNA(MATCH(Sheet1!F3755,{"successful"},0)),"-",MAX(Sheet6!L$1:L3754)+1)</f>
        <v>2118</v>
      </c>
      <c r="M3755" t="str">
        <f>IF(ISNA(MATCH(Sheet1!F3755,{"failed","canceled"},0)),"-",MAX(Sheet6!M$1:M3754)+1)</f>
        <v>-</v>
      </c>
    </row>
    <row r="3756" spans="1:13" ht="16" x14ac:dyDescent="0.2">
      <c r="A3756" s="18" t="str">
        <f>IFERROR(INDEX(Sheet1!F:F,MATCH(ROWS($1:3755),$L:$L,0)),"")</f>
        <v/>
      </c>
      <c r="B3756" s="15" t="str">
        <f>IFERROR(INDEX(Sheet1!L:L,MATCH(ROWS($1:3755),$L:$L,0)),"")</f>
        <v/>
      </c>
      <c r="D3756" s="18" t="str">
        <f>IFERROR(INDEX(Sheet1!F:F,MATCH(ROWS($1:3755),$M:$M,0)),"")</f>
        <v/>
      </c>
      <c r="E3756" t="str">
        <f>IFERROR(INDEX(Sheet1!L:L,MATCH(ROWS($1:3755),$M:$M,0)),"")</f>
        <v/>
      </c>
      <c r="L3756">
        <f>IF(ISNA(MATCH(Sheet1!F3756,{"successful"},0)),"-",MAX(Sheet6!L$1:L3755)+1)</f>
        <v>2119</v>
      </c>
      <c r="M3756" t="str">
        <f>IF(ISNA(MATCH(Sheet1!F3756,{"failed","canceled"},0)),"-",MAX(Sheet6!M$1:M3755)+1)</f>
        <v>-</v>
      </c>
    </row>
    <row r="3757" spans="1:13" ht="16" x14ac:dyDescent="0.2">
      <c r="A3757" s="18" t="str">
        <f>IFERROR(INDEX(Sheet1!F:F,MATCH(ROWS($1:3756),$L:$L,0)),"")</f>
        <v/>
      </c>
      <c r="B3757" s="15" t="str">
        <f>IFERROR(INDEX(Sheet1!L:L,MATCH(ROWS($1:3756),$L:$L,0)),"")</f>
        <v/>
      </c>
      <c r="D3757" s="18" t="str">
        <f>IFERROR(INDEX(Sheet1!F:F,MATCH(ROWS($1:3756),$M:$M,0)),"")</f>
        <v/>
      </c>
      <c r="E3757" t="str">
        <f>IFERROR(INDEX(Sheet1!L:L,MATCH(ROWS($1:3756),$M:$M,0)),"")</f>
        <v/>
      </c>
      <c r="L3757">
        <f>IF(ISNA(MATCH(Sheet1!F3757,{"successful"},0)),"-",MAX(Sheet6!L$1:L3756)+1)</f>
        <v>2120</v>
      </c>
      <c r="M3757" t="str">
        <f>IF(ISNA(MATCH(Sheet1!F3757,{"failed","canceled"},0)),"-",MAX(Sheet6!M$1:M3756)+1)</f>
        <v>-</v>
      </c>
    </row>
    <row r="3758" spans="1:13" ht="16" x14ac:dyDescent="0.2">
      <c r="A3758" s="18" t="str">
        <f>IFERROR(INDEX(Sheet1!F:F,MATCH(ROWS($1:3757),$L:$L,0)),"")</f>
        <v/>
      </c>
      <c r="B3758" s="15" t="str">
        <f>IFERROR(INDEX(Sheet1!L:L,MATCH(ROWS($1:3757),$L:$L,0)),"")</f>
        <v/>
      </c>
      <c r="D3758" s="18" t="str">
        <f>IFERROR(INDEX(Sheet1!F:F,MATCH(ROWS($1:3757),$M:$M,0)),"")</f>
        <v/>
      </c>
      <c r="E3758" t="str">
        <f>IFERROR(INDEX(Sheet1!L:L,MATCH(ROWS($1:3757),$M:$M,0)),"")</f>
        <v/>
      </c>
      <c r="L3758">
        <f>IF(ISNA(MATCH(Sheet1!F3758,{"successful"},0)),"-",MAX(Sheet6!L$1:L3757)+1)</f>
        <v>2121</v>
      </c>
      <c r="M3758" t="str">
        <f>IF(ISNA(MATCH(Sheet1!F3758,{"failed","canceled"},0)),"-",MAX(Sheet6!M$1:M3757)+1)</f>
        <v>-</v>
      </c>
    </row>
    <row r="3759" spans="1:13" ht="16" x14ac:dyDescent="0.2">
      <c r="A3759" s="18" t="str">
        <f>IFERROR(INDEX(Sheet1!F:F,MATCH(ROWS($1:3758),$L:$L,0)),"")</f>
        <v/>
      </c>
      <c r="B3759" s="15" t="str">
        <f>IFERROR(INDEX(Sheet1!L:L,MATCH(ROWS($1:3758),$L:$L,0)),"")</f>
        <v/>
      </c>
      <c r="D3759" s="18" t="str">
        <f>IFERROR(INDEX(Sheet1!F:F,MATCH(ROWS($1:3758),$M:$M,0)),"")</f>
        <v/>
      </c>
      <c r="E3759" t="str">
        <f>IFERROR(INDEX(Sheet1!L:L,MATCH(ROWS($1:3758),$M:$M,0)),"")</f>
        <v/>
      </c>
      <c r="L3759">
        <f>IF(ISNA(MATCH(Sheet1!F3759,{"successful"},0)),"-",MAX(Sheet6!L$1:L3758)+1)</f>
        <v>2122</v>
      </c>
      <c r="M3759" t="str">
        <f>IF(ISNA(MATCH(Sheet1!F3759,{"failed","canceled"},0)),"-",MAX(Sheet6!M$1:M3758)+1)</f>
        <v>-</v>
      </c>
    </row>
    <row r="3760" spans="1:13" ht="16" x14ac:dyDescent="0.2">
      <c r="A3760" s="18" t="str">
        <f>IFERROR(INDEX(Sheet1!F:F,MATCH(ROWS($1:3759),$L:$L,0)),"")</f>
        <v/>
      </c>
      <c r="B3760" s="15" t="str">
        <f>IFERROR(INDEX(Sheet1!L:L,MATCH(ROWS($1:3759),$L:$L,0)),"")</f>
        <v/>
      </c>
      <c r="D3760" s="18" t="str">
        <f>IFERROR(INDEX(Sheet1!F:F,MATCH(ROWS($1:3759),$M:$M,0)),"")</f>
        <v/>
      </c>
      <c r="E3760" t="str">
        <f>IFERROR(INDEX(Sheet1!L:L,MATCH(ROWS($1:3759),$M:$M,0)),"")</f>
        <v/>
      </c>
      <c r="L3760">
        <f>IF(ISNA(MATCH(Sheet1!F3760,{"successful"},0)),"-",MAX(Sheet6!L$1:L3759)+1)</f>
        <v>2123</v>
      </c>
      <c r="M3760" t="str">
        <f>IF(ISNA(MATCH(Sheet1!F3760,{"failed","canceled"},0)),"-",MAX(Sheet6!M$1:M3759)+1)</f>
        <v>-</v>
      </c>
    </row>
    <row r="3761" spans="1:13" ht="16" x14ac:dyDescent="0.2">
      <c r="A3761" s="18" t="str">
        <f>IFERROR(INDEX(Sheet1!F:F,MATCH(ROWS($1:3760),$L:$L,0)),"")</f>
        <v/>
      </c>
      <c r="B3761" s="15" t="str">
        <f>IFERROR(INDEX(Sheet1!L:L,MATCH(ROWS($1:3760),$L:$L,0)),"")</f>
        <v/>
      </c>
      <c r="D3761" s="18" t="str">
        <f>IFERROR(INDEX(Sheet1!F:F,MATCH(ROWS($1:3760),$M:$M,0)),"")</f>
        <v/>
      </c>
      <c r="E3761" t="str">
        <f>IFERROR(INDEX(Sheet1!L:L,MATCH(ROWS($1:3760),$M:$M,0)),"")</f>
        <v/>
      </c>
      <c r="L3761">
        <f>IF(ISNA(MATCH(Sheet1!F3761,{"successful"},0)),"-",MAX(Sheet6!L$1:L3760)+1)</f>
        <v>2124</v>
      </c>
      <c r="M3761" t="str">
        <f>IF(ISNA(MATCH(Sheet1!F3761,{"failed","canceled"},0)),"-",MAX(Sheet6!M$1:M3760)+1)</f>
        <v>-</v>
      </c>
    </row>
    <row r="3762" spans="1:13" ht="16" x14ac:dyDescent="0.2">
      <c r="A3762" s="18" t="str">
        <f>IFERROR(INDEX(Sheet1!F:F,MATCH(ROWS($1:3761),$L:$L,0)),"")</f>
        <v/>
      </c>
      <c r="B3762" s="15" t="str">
        <f>IFERROR(INDEX(Sheet1!L:L,MATCH(ROWS($1:3761),$L:$L,0)),"")</f>
        <v/>
      </c>
      <c r="D3762" s="18" t="str">
        <f>IFERROR(INDEX(Sheet1!F:F,MATCH(ROWS($1:3761),$M:$M,0)),"")</f>
        <v/>
      </c>
      <c r="E3762" t="str">
        <f>IFERROR(INDEX(Sheet1!L:L,MATCH(ROWS($1:3761),$M:$M,0)),"")</f>
        <v/>
      </c>
      <c r="L3762">
        <f>IF(ISNA(MATCH(Sheet1!F3762,{"successful"},0)),"-",MAX(Sheet6!L$1:L3761)+1)</f>
        <v>2125</v>
      </c>
      <c r="M3762" t="str">
        <f>IF(ISNA(MATCH(Sheet1!F3762,{"failed","canceled"},0)),"-",MAX(Sheet6!M$1:M3761)+1)</f>
        <v>-</v>
      </c>
    </row>
    <row r="3763" spans="1:13" ht="16" x14ac:dyDescent="0.2">
      <c r="A3763" s="18" t="str">
        <f>IFERROR(INDEX(Sheet1!F:F,MATCH(ROWS($1:3762),$L:$L,0)),"")</f>
        <v/>
      </c>
      <c r="B3763" s="15" t="str">
        <f>IFERROR(INDEX(Sheet1!L:L,MATCH(ROWS($1:3762),$L:$L,0)),"")</f>
        <v/>
      </c>
      <c r="D3763" s="18" t="str">
        <f>IFERROR(INDEX(Sheet1!F:F,MATCH(ROWS($1:3762),$M:$M,0)),"")</f>
        <v/>
      </c>
      <c r="E3763" t="str">
        <f>IFERROR(INDEX(Sheet1!L:L,MATCH(ROWS($1:3762),$M:$M,0)),"")</f>
        <v/>
      </c>
      <c r="L3763">
        <f>IF(ISNA(MATCH(Sheet1!F3763,{"successful"},0)),"-",MAX(Sheet6!L$1:L3762)+1)</f>
        <v>2126</v>
      </c>
      <c r="M3763" t="str">
        <f>IF(ISNA(MATCH(Sheet1!F3763,{"failed","canceled"},0)),"-",MAX(Sheet6!M$1:M3762)+1)</f>
        <v>-</v>
      </c>
    </row>
    <row r="3764" spans="1:13" ht="16" x14ac:dyDescent="0.2">
      <c r="A3764" s="18" t="str">
        <f>IFERROR(INDEX(Sheet1!F:F,MATCH(ROWS($1:3763),$L:$L,0)),"")</f>
        <v/>
      </c>
      <c r="B3764" s="15" t="str">
        <f>IFERROR(INDEX(Sheet1!L:L,MATCH(ROWS($1:3763),$L:$L,0)),"")</f>
        <v/>
      </c>
      <c r="D3764" s="18" t="str">
        <f>IFERROR(INDEX(Sheet1!F:F,MATCH(ROWS($1:3763),$M:$M,0)),"")</f>
        <v/>
      </c>
      <c r="E3764" t="str">
        <f>IFERROR(INDEX(Sheet1!L:L,MATCH(ROWS($1:3763),$M:$M,0)),"")</f>
        <v/>
      </c>
      <c r="L3764">
        <f>IF(ISNA(MATCH(Sheet1!F3764,{"successful"},0)),"-",MAX(Sheet6!L$1:L3763)+1)</f>
        <v>2127</v>
      </c>
      <c r="M3764" t="str">
        <f>IF(ISNA(MATCH(Sheet1!F3764,{"failed","canceled"},0)),"-",MAX(Sheet6!M$1:M3763)+1)</f>
        <v>-</v>
      </c>
    </row>
    <row r="3765" spans="1:13" ht="16" x14ac:dyDescent="0.2">
      <c r="A3765" s="18" t="str">
        <f>IFERROR(INDEX(Sheet1!F:F,MATCH(ROWS($1:3764),$L:$L,0)),"")</f>
        <v/>
      </c>
      <c r="B3765" s="15" t="str">
        <f>IFERROR(INDEX(Sheet1!L:L,MATCH(ROWS($1:3764),$L:$L,0)),"")</f>
        <v/>
      </c>
      <c r="D3765" s="18" t="str">
        <f>IFERROR(INDEX(Sheet1!F:F,MATCH(ROWS($1:3764),$M:$M,0)),"")</f>
        <v/>
      </c>
      <c r="E3765" t="str">
        <f>IFERROR(INDEX(Sheet1!L:L,MATCH(ROWS($1:3764),$M:$M,0)),"")</f>
        <v/>
      </c>
      <c r="L3765">
        <f>IF(ISNA(MATCH(Sheet1!F3765,{"successful"},0)),"-",MAX(Sheet6!L$1:L3764)+1)</f>
        <v>2128</v>
      </c>
      <c r="M3765" t="str">
        <f>IF(ISNA(MATCH(Sheet1!F3765,{"failed","canceled"},0)),"-",MAX(Sheet6!M$1:M3764)+1)</f>
        <v>-</v>
      </c>
    </row>
    <row r="3766" spans="1:13" ht="16" x14ac:dyDescent="0.2">
      <c r="A3766" s="18" t="str">
        <f>IFERROR(INDEX(Sheet1!F:F,MATCH(ROWS($1:3765),$L:$L,0)),"")</f>
        <v/>
      </c>
      <c r="B3766" s="15" t="str">
        <f>IFERROR(INDEX(Sheet1!L:L,MATCH(ROWS($1:3765),$L:$L,0)),"")</f>
        <v/>
      </c>
      <c r="D3766" s="18" t="str">
        <f>IFERROR(INDEX(Sheet1!F:F,MATCH(ROWS($1:3765),$M:$M,0)),"")</f>
        <v/>
      </c>
      <c r="E3766" t="str">
        <f>IFERROR(INDEX(Sheet1!L:L,MATCH(ROWS($1:3765),$M:$M,0)),"")</f>
        <v/>
      </c>
      <c r="L3766">
        <f>IF(ISNA(MATCH(Sheet1!F3766,{"successful"},0)),"-",MAX(Sheet6!L$1:L3765)+1)</f>
        <v>2129</v>
      </c>
      <c r="M3766" t="str">
        <f>IF(ISNA(MATCH(Sheet1!F3766,{"failed","canceled"},0)),"-",MAX(Sheet6!M$1:M3765)+1)</f>
        <v>-</v>
      </c>
    </row>
    <row r="3767" spans="1:13" ht="16" x14ac:dyDescent="0.2">
      <c r="A3767" s="18" t="str">
        <f>IFERROR(INDEX(Sheet1!F:F,MATCH(ROWS($1:3766),$L:$L,0)),"")</f>
        <v/>
      </c>
      <c r="B3767" s="15" t="str">
        <f>IFERROR(INDEX(Sheet1!L:L,MATCH(ROWS($1:3766),$L:$L,0)),"")</f>
        <v/>
      </c>
      <c r="D3767" s="18" t="str">
        <f>IFERROR(INDEX(Sheet1!F:F,MATCH(ROWS($1:3766),$M:$M,0)),"")</f>
        <v/>
      </c>
      <c r="E3767" t="str">
        <f>IFERROR(INDEX(Sheet1!L:L,MATCH(ROWS($1:3766),$M:$M,0)),"")</f>
        <v/>
      </c>
      <c r="L3767">
        <f>IF(ISNA(MATCH(Sheet1!F3767,{"successful"},0)),"-",MAX(Sheet6!L$1:L3766)+1)</f>
        <v>2130</v>
      </c>
      <c r="M3767" t="str">
        <f>IF(ISNA(MATCH(Sheet1!F3767,{"failed","canceled"},0)),"-",MAX(Sheet6!M$1:M3766)+1)</f>
        <v>-</v>
      </c>
    </row>
    <row r="3768" spans="1:13" ht="16" x14ac:dyDescent="0.2">
      <c r="A3768" s="18" t="str">
        <f>IFERROR(INDEX(Sheet1!F:F,MATCH(ROWS($1:3767),$L:$L,0)),"")</f>
        <v/>
      </c>
      <c r="B3768" s="15" t="str">
        <f>IFERROR(INDEX(Sheet1!L:L,MATCH(ROWS($1:3767),$L:$L,0)),"")</f>
        <v/>
      </c>
      <c r="D3768" s="18" t="str">
        <f>IFERROR(INDEX(Sheet1!F:F,MATCH(ROWS($1:3767),$M:$M,0)),"")</f>
        <v/>
      </c>
      <c r="E3768" t="str">
        <f>IFERROR(INDEX(Sheet1!L:L,MATCH(ROWS($1:3767),$M:$M,0)),"")</f>
        <v/>
      </c>
      <c r="L3768">
        <f>IF(ISNA(MATCH(Sheet1!F3768,{"successful"},0)),"-",MAX(Sheet6!L$1:L3767)+1)</f>
        <v>2131</v>
      </c>
      <c r="M3768" t="str">
        <f>IF(ISNA(MATCH(Sheet1!F3768,{"failed","canceled"},0)),"-",MAX(Sheet6!M$1:M3767)+1)</f>
        <v>-</v>
      </c>
    </row>
    <row r="3769" spans="1:13" ht="16" x14ac:dyDescent="0.2">
      <c r="A3769" s="18" t="str">
        <f>IFERROR(INDEX(Sheet1!F:F,MATCH(ROWS($1:3768),$L:$L,0)),"")</f>
        <v/>
      </c>
      <c r="B3769" s="15" t="str">
        <f>IFERROR(INDEX(Sheet1!L:L,MATCH(ROWS($1:3768),$L:$L,0)),"")</f>
        <v/>
      </c>
      <c r="D3769" s="18" t="str">
        <f>IFERROR(INDEX(Sheet1!F:F,MATCH(ROWS($1:3768),$M:$M,0)),"")</f>
        <v/>
      </c>
      <c r="E3769" t="str">
        <f>IFERROR(INDEX(Sheet1!L:L,MATCH(ROWS($1:3768),$M:$M,0)),"")</f>
        <v/>
      </c>
      <c r="L3769">
        <f>IF(ISNA(MATCH(Sheet1!F3769,{"successful"},0)),"-",MAX(Sheet6!L$1:L3768)+1)</f>
        <v>2132</v>
      </c>
      <c r="M3769" t="str">
        <f>IF(ISNA(MATCH(Sheet1!F3769,{"failed","canceled"},0)),"-",MAX(Sheet6!M$1:M3768)+1)</f>
        <v>-</v>
      </c>
    </row>
    <row r="3770" spans="1:13" ht="16" x14ac:dyDescent="0.2">
      <c r="A3770" s="18" t="str">
        <f>IFERROR(INDEX(Sheet1!F:F,MATCH(ROWS($1:3769),$L:$L,0)),"")</f>
        <v/>
      </c>
      <c r="B3770" s="15" t="str">
        <f>IFERROR(INDEX(Sheet1!L:L,MATCH(ROWS($1:3769),$L:$L,0)),"")</f>
        <v/>
      </c>
      <c r="D3770" s="18" t="str">
        <f>IFERROR(INDEX(Sheet1!F:F,MATCH(ROWS($1:3769),$M:$M,0)),"")</f>
        <v/>
      </c>
      <c r="E3770" t="str">
        <f>IFERROR(INDEX(Sheet1!L:L,MATCH(ROWS($1:3769),$M:$M,0)),"")</f>
        <v/>
      </c>
      <c r="L3770">
        <f>IF(ISNA(MATCH(Sheet1!F3770,{"successful"},0)),"-",MAX(Sheet6!L$1:L3769)+1)</f>
        <v>2133</v>
      </c>
      <c r="M3770" t="str">
        <f>IF(ISNA(MATCH(Sheet1!F3770,{"failed","canceled"},0)),"-",MAX(Sheet6!M$1:M3769)+1)</f>
        <v>-</v>
      </c>
    </row>
    <row r="3771" spans="1:13" ht="16" x14ac:dyDescent="0.2">
      <c r="A3771" s="18" t="str">
        <f>IFERROR(INDEX(Sheet1!F:F,MATCH(ROWS($1:3770),$L:$L,0)),"")</f>
        <v/>
      </c>
      <c r="B3771" s="15" t="str">
        <f>IFERROR(INDEX(Sheet1!L:L,MATCH(ROWS($1:3770),$L:$L,0)),"")</f>
        <v/>
      </c>
      <c r="D3771" s="18" t="str">
        <f>IFERROR(INDEX(Sheet1!F:F,MATCH(ROWS($1:3770),$M:$M,0)),"")</f>
        <v/>
      </c>
      <c r="E3771" t="str">
        <f>IFERROR(INDEX(Sheet1!L:L,MATCH(ROWS($1:3770),$M:$M,0)),"")</f>
        <v/>
      </c>
      <c r="L3771">
        <f>IF(ISNA(MATCH(Sheet1!F3771,{"successful"},0)),"-",MAX(Sheet6!L$1:L3770)+1)</f>
        <v>2134</v>
      </c>
      <c r="M3771" t="str">
        <f>IF(ISNA(MATCH(Sheet1!F3771,{"failed","canceled"},0)),"-",MAX(Sheet6!M$1:M3770)+1)</f>
        <v>-</v>
      </c>
    </row>
    <row r="3772" spans="1:13" ht="16" x14ac:dyDescent="0.2">
      <c r="A3772" s="18" t="str">
        <f>IFERROR(INDEX(Sheet1!F:F,MATCH(ROWS($1:3771),$L:$L,0)),"")</f>
        <v/>
      </c>
      <c r="B3772" s="15" t="str">
        <f>IFERROR(INDEX(Sheet1!L:L,MATCH(ROWS($1:3771),$L:$L,0)),"")</f>
        <v/>
      </c>
      <c r="D3772" s="18" t="str">
        <f>IFERROR(INDEX(Sheet1!F:F,MATCH(ROWS($1:3771),$M:$M,0)),"")</f>
        <v/>
      </c>
      <c r="E3772" t="str">
        <f>IFERROR(INDEX(Sheet1!L:L,MATCH(ROWS($1:3771),$M:$M,0)),"")</f>
        <v/>
      </c>
      <c r="L3772">
        <f>IF(ISNA(MATCH(Sheet1!F3772,{"successful"},0)),"-",MAX(Sheet6!L$1:L3771)+1)</f>
        <v>2135</v>
      </c>
      <c r="M3772" t="str">
        <f>IF(ISNA(MATCH(Sheet1!F3772,{"failed","canceled"},0)),"-",MAX(Sheet6!M$1:M3771)+1)</f>
        <v>-</v>
      </c>
    </row>
    <row r="3773" spans="1:13" ht="16" x14ac:dyDescent="0.2">
      <c r="A3773" s="18" t="str">
        <f>IFERROR(INDEX(Sheet1!F:F,MATCH(ROWS($1:3772),$L:$L,0)),"")</f>
        <v/>
      </c>
      <c r="B3773" s="15" t="str">
        <f>IFERROR(INDEX(Sheet1!L:L,MATCH(ROWS($1:3772),$L:$L,0)),"")</f>
        <v/>
      </c>
      <c r="D3773" s="18" t="str">
        <f>IFERROR(INDEX(Sheet1!F:F,MATCH(ROWS($1:3772),$M:$M,0)),"")</f>
        <v/>
      </c>
      <c r="E3773" t="str">
        <f>IFERROR(INDEX(Sheet1!L:L,MATCH(ROWS($1:3772),$M:$M,0)),"")</f>
        <v/>
      </c>
      <c r="L3773">
        <f>IF(ISNA(MATCH(Sheet1!F3773,{"successful"},0)),"-",MAX(Sheet6!L$1:L3772)+1)</f>
        <v>2136</v>
      </c>
      <c r="M3773" t="str">
        <f>IF(ISNA(MATCH(Sheet1!F3773,{"failed","canceled"},0)),"-",MAX(Sheet6!M$1:M3772)+1)</f>
        <v>-</v>
      </c>
    </row>
    <row r="3774" spans="1:13" ht="16" x14ac:dyDescent="0.2">
      <c r="A3774" s="18" t="str">
        <f>IFERROR(INDEX(Sheet1!F:F,MATCH(ROWS($1:3773),$L:$L,0)),"")</f>
        <v/>
      </c>
      <c r="B3774" s="15" t="str">
        <f>IFERROR(INDEX(Sheet1!L:L,MATCH(ROWS($1:3773),$L:$L,0)),"")</f>
        <v/>
      </c>
      <c r="D3774" s="18" t="str">
        <f>IFERROR(INDEX(Sheet1!F:F,MATCH(ROWS($1:3773),$M:$M,0)),"")</f>
        <v/>
      </c>
      <c r="E3774" t="str">
        <f>IFERROR(INDEX(Sheet1!L:L,MATCH(ROWS($1:3773),$M:$M,0)),"")</f>
        <v/>
      </c>
      <c r="L3774">
        <f>IF(ISNA(MATCH(Sheet1!F3774,{"successful"},0)),"-",MAX(Sheet6!L$1:L3773)+1)</f>
        <v>2137</v>
      </c>
      <c r="M3774" t="str">
        <f>IF(ISNA(MATCH(Sheet1!F3774,{"failed","canceled"},0)),"-",MAX(Sheet6!M$1:M3773)+1)</f>
        <v>-</v>
      </c>
    </row>
    <row r="3775" spans="1:13" ht="16" x14ac:dyDescent="0.2">
      <c r="A3775" s="18" t="str">
        <f>IFERROR(INDEX(Sheet1!F:F,MATCH(ROWS($1:3774),$L:$L,0)),"")</f>
        <v/>
      </c>
      <c r="B3775" s="15" t="str">
        <f>IFERROR(INDEX(Sheet1!L:L,MATCH(ROWS($1:3774),$L:$L,0)),"")</f>
        <v/>
      </c>
      <c r="D3775" s="18" t="str">
        <f>IFERROR(INDEX(Sheet1!F:F,MATCH(ROWS($1:3774),$M:$M,0)),"")</f>
        <v/>
      </c>
      <c r="E3775" t="str">
        <f>IFERROR(INDEX(Sheet1!L:L,MATCH(ROWS($1:3774),$M:$M,0)),"")</f>
        <v/>
      </c>
      <c r="L3775">
        <f>IF(ISNA(MATCH(Sheet1!F3775,{"successful"},0)),"-",MAX(Sheet6!L$1:L3774)+1)</f>
        <v>2138</v>
      </c>
      <c r="M3775" t="str">
        <f>IF(ISNA(MATCH(Sheet1!F3775,{"failed","canceled"},0)),"-",MAX(Sheet6!M$1:M3774)+1)</f>
        <v>-</v>
      </c>
    </row>
    <row r="3776" spans="1:13" ht="16" x14ac:dyDescent="0.2">
      <c r="A3776" s="18" t="str">
        <f>IFERROR(INDEX(Sheet1!F:F,MATCH(ROWS($1:3775),$L:$L,0)),"")</f>
        <v/>
      </c>
      <c r="B3776" s="15" t="str">
        <f>IFERROR(INDEX(Sheet1!L:L,MATCH(ROWS($1:3775),$L:$L,0)),"")</f>
        <v/>
      </c>
      <c r="D3776" s="18" t="str">
        <f>IFERROR(INDEX(Sheet1!F:F,MATCH(ROWS($1:3775),$M:$M,0)),"")</f>
        <v/>
      </c>
      <c r="E3776" t="str">
        <f>IFERROR(INDEX(Sheet1!L:L,MATCH(ROWS($1:3775),$M:$M,0)),"")</f>
        <v/>
      </c>
      <c r="L3776">
        <f>IF(ISNA(MATCH(Sheet1!F3776,{"successful"},0)),"-",MAX(Sheet6!L$1:L3775)+1)</f>
        <v>2139</v>
      </c>
      <c r="M3776" t="str">
        <f>IF(ISNA(MATCH(Sheet1!F3776,{"failed","canceled"},0)),"-",MAX(Sheet6!M$1:M3775)+1)</f>
        <v>-</v>
      </c>
    </row>
    <row r="3777" spans="1:13" ht="16" x14ac:dyDescent="0.2">
      <c r="A3777" s="18" t="str">
        <f>IFERROR(INDEX(Sheet1!F:F,MATCH(ROWS($1:3776),$L:$L,0)),"")</f>
        <v/>
      </c>
      <c r="B3777" s="15" t="str">
        <f>IFERROR(INDEX(Sheet1!L:L,MATCH(ROWS($1:3776),$L:$L,0)),"")</f>
        <v/>
      </c>
      <c r="D3777" s="18" t="str">
        <f>IFERROR(INDEX(Sheet1!F:F,MATCH(ROWS($1:3776),$M:$M,0)),"")</f>
        <v/>
      </c>
      <c r="E3777" t="str">
        <f>IFERROR(INDEX(Sheet1!L:L,MATCH(ROWS($1:3776),$M:$M,0)),"")</f>
        <v/>
      </c>
      <c r="L3777">
        <f>IF(ISNA(MATCH(Sheet1!F3777,{"successful"},0)),"-",MAX(Sheet6!L$1:L3776)+1)</f>
        <v>2140</v>
      </c>
      <c r="M3777" t="str">
        <f>IF(ISNA(MATCH(Sheet1!F3777,{"failed","canceled"},0)),"-",MAX(Sheet6!M$1:M3776)+1)</f>
        <v>-</v>
      </c>
    </row>
    <row r="3778" spans="1:13" ht="16" x14ac:dyDescent="0.2">
      <c r="A3778" s="18" t="str">
        <f>IFERROR(INDEX(Sheet1!F:F,MATCH(ROWS($1:3777),$L:$L,0)),"")</f>
        <v/>
      </c>
      <c r="B3778" s="15" t="str">
        <f>IFERROR(INDEX(Sheet1!L:L,MATCH(ROWS($1:3777),$L:$L,0)),"")</f>
        <v/>
      </c>
      <c r="D3778" s="18" t="str">
        <f>IFERROR(INDEX(Sheet1!F:F,MATCH(ROWS($1:3777),$M:$M,0)),"")</f>
        <v/>
      </c>
      <c r="E3778" t="str">
        <f>IFERROR(INDEX(Sheet1!L:L,MATCH(ROWS($1:3777),$M:$M,0)),"")</f>
        <v/>
      </c>
      <c r="L3778">
        <f>IF(ISNA(MATCH(Sheet1!F3778,{"successful"},0)),"-",MAX(Sheet6!L$1:L3777)+1)</f>
        <v>2141</v>
      </c>
      <c r="M3778" t="str">
        <f>IF(ISNA(MATCH(Sheet1!F3778,{"failed","canceled"},0)),"-",MAX(Sheet6!M$1:M3777)+1)</f>
        <v>-</v>
      </c>
    </row>
    <row r="3779" spans="1:13" ht="16" x14ac:dyDescent="0.2">
      <c r="A3779" s="18" t="str">
        <f>IFERROR(INDEX(Sheet1!F:F,MATCH(ROWS($1:3778),$L:$L,0)),"")</f>
        <v/>
      </c>
      <c r="B3779" s="15" t="str">
        <f>IFERROR(INDEX(Sheet1!L:L,MATCH(ROWS($1:3778),$L:$L,0)),"")</f>
        <v/>
      </c>
      <c r="D3779" s="18" t="str">
        <f>IFERROR(INDEX(Sheet1!F:F,MATCH(ROWS($1:3778),$M:$M,0)),"")</f>
        <v/>
      </c>
      <c r="E3779" t="str">
        <f>IFERROR(INDEX(Sheet1!L:L,MATCH(ROWS($1:3778),$M:$M,0)),"")</f>
        <v/>
      </c>
      <c r="L3779">
        <f>IF(ISNA(MATCH(Sheet1!F3779,{"successful"},0)),"-",MAX(Sheet6!L$1:L3778)+1)</f>
        <v>2142</v>
      </c>
      <c r="M3779" t="str">
        <f>IF(ISNA(MATCH(Sheet1!F3779,{"failed","canceled"},0)),"-",MAX(Sheet6!M$1:M3778)+1)</f>
        <v>-</v>
      </c>
    </row>
    <row r="3780" spans="1:13" ht="16" x14ac:dyDescent="0.2">
      <c r="A3780" s="18" t="str">
        <f>IFERROR(INDEX(Sheet1!F:F,MATCH(ROWS($1:3779),$L:$L,0)),"")</f>
        <v/>
      </c>
      <c r="B3780" s="15" t="str">
        <f>IFERROR(INDEX(Sheet1!L:L,MATCH(ROWS($1:3779),$L:$L,0)),"")</f>
        <v/>
      </c>
      <c r="D3780" s="18" t="str">
        <f>IFERROR(INDEX(Sheet1!F:F,MATCH(ROWS($1:3779),$M:$M,0)),"")</f>
        <v/>
      </c>
      <c r="E3780" t="str">
        <f>IFERROR(INDEX(Sheet1!L:L,MATCH(ROWS($1:3779),$M:$M,0)),"")</f>
        <v/>
      </c>
      <c r="L3780">
        <f>IF(ISNA(MATCH(Sheet1!F3780,{"successful"},0)),"-",MAX(Sheet6!L$1:L3779)+1)</f>
        <v>2143</v>
      </c>
      <c r="M3780" t="str">
        <f>IF(ISNA(MATCH(Sheet1!F3780,{"failed","canceled"},0)),"-",MAX(Sheet6!M$1:M3779)+1)</f>
        <v>-</v>
      </c>
    </row>
    <row r="3781" spans="1:13" ht="16" x14ac:dyDescent="0.2">
      <c r="A3781" s="18" t="str">
        <f>IFERROR(INDEX(Sheet1!F:F,MATCH(ROWS($1:3780),$L:$L,0)),"")</f>
        <v/>
      </c>
      <c r="B3781" s="15" t="str">
        <f>IFERROR(INDEX(Sheet1!L:L,MATCH(ROWS($1:3780),$L:$L,0)),"")</f>
        <v/>
      </c>
      <c r="D3781" s="18" t="str">
        <f>IFERROR(INDEX(Sheet1!F:F,MATCH(ROWS($1:3780),$M:$M,0)),"")</f>
        <v/>
      </c>
      <c r="E3781" t="str">
        <f>IFERROR(INDEX(Sheet1!L:L,MATCH(ROWS($1:3780),$M:$M,0)),"")</f>
        <v/>
      </c>
      <c r="L3781">
        <f>IF(ISNA(MATCH(Sheet1!F3781,{"successful"},0)),"-",MAX(Sheet6!L$1:L3780)+1)</f>
        <v>2144</v>
      </c>
      <c r="M3781" t="str">
        <f>IF(ISNA(MATCH(Sheet1!F3781,{"failed","canceled"},0)),"-",MAX(Sheet6!M$1:M3780)+1)</f>
        <v>-</v>
      </c>
    </row>
    <row r="3782" spans="1:13" ht="16" x14ac:dyDescent="0.2">
      <c r="A3782" s="18" t="str">
        <f>IFERROR(INDEX(Sheet1!F:F,MATCH(ROWS($1:3781),$L:$L,0)),"")</f>
        <v/>
      </c>
      <c r="B3782" s="15" t="str">
        <f>IFERROR(INDEX(Sheet1!L:L,MATCH(ROWS($1:3781),$L:$L,0)),"")</f>
        <v/>
      </c>
      <c r="D3782" s="18" t="str">
        <f>IFERROR(INDEX(Sheet1!F:F,MATCH(ROWS($1:3781),$M:$M,0)),"")</f>
        <v/>
      </c>
      <c r="E3782" t="str">
        <f>IFERROR(INDEX(Sheet1!L:L,MATCH(ROWS($1:3781),$M:$M,0)),"")</f>
        <v/>
      </c>
      <c r="L3782">
        <f>IF(ISNA(MATCH(Sheet1!F3782,{"successful"},0)),"-",MAX(Sheet6!L$1:L3781)+1)</f>
        <v>2145</v>
      </c>
      <c r="M3782" t="str">
        <f>IF(ISNA(MATCH(Sheet1!F3782,{"failed","canceled"},0)),"-",MAX(Sheet6!M$1:M3781)+1)</f>
        <v>-</v>
      </c>
    </row>
    <row r="3783" spans="1:13" ht="16" x14ac:dyDescent="0.2">
      <c r="A3783" s="18" t="str">
        <f>IFERROR(INDEX(Sheet1!F:F,MATCH(ROWS($1:3782),$L:$L,0)),"")</f>
        <v/>
      </c>
      <c r="B3783" s="15" t="str">
        <f>IFERROR(INDEX(Sheet1!L:L,MATCH(ROWS($1:3782),$L:$L,0)),"")</f>
        <v/>
      </c>
      <c r="D3783" s="18" t="str">
        <f>IFERROR(INDEX(Sheet1!F:F,MATCH(ROWS($1:3782),$M:$M,0)),"")</f>
        <v/>
      </c>
      <c r="E3783" t="str">
        <f>IFERROR(INDEX(Sheet1!L:L,MATCH(ROWS($1:3782),$M:$M,0)),"")</f>
        <v/>
      </c>
      <c r="L3783">
        <f>IF(ISNA(MATCH(Sheet1!F3783,{"successful"},0)),"-",MAX(Sheet6!L$1:L3782)+1)</f>
        <v>2146</v>
      </c>
      <c r="M3783" t="str">
        <f>IF(ISNA(MATCH(Sheet1!F3783,{"failed","canceled"},0)),"-",MAX(Sheet6!M$1:M3782)+1)</f>
        <v>-</v>
      </c>
    </row>
    <row r="3784" spans="1:13" ht="16" x14ac:dyDescent="0.2">
      <c r="A3784" s="18" t="str">
        <f>IFERROR(INDEX(Sheet1!F:F,MATCH(ROWS($1:3783),$L:$L,0)),"")</f>
        <v/>
      </c>
      <c r="B3784" s="15" t="str">
        <f>IFERROR(INDEX(Sheet1!L:L,MATCH(ROWS($1:3783),$L:$L,0)),"")</f>
        <v/>
      </c>
      <c r="D3784" s="18" t="str">
        <f>IFERROR(INDEX(Sheet1!F:F,MATCH(ROWS($1:3783),$M:$M,0)),"")</f>
        <v/>
      </c>
      <c r="E3784" t="str">
        <f>IFERROR(INDEX(Sheet1!L:L,MATCH(ROWS($1:3783),$M:$M,0)),"")</f>
        <v/>
      </c>
      <c r="L3784">
        <f>IF(ISNA(MATCH(Sheet1!F3784,{"successful"},0)),"-",MAX(Sheet6!L$1:L3783)+1)</f>
        <v>2147</v>
      </c>
      <c r="M3784" t="str">
        <f>IF(ISNA(MATCH(Sheet1!F3784,{"failed","canceled"},0)),"-",MAX(Sheet6!M$1:M3783)+1)</f>
        <v>-</v>
      </c>
    </row>
    <row r="3785" spans="1:13" ht="16" x14ac:dyDescent="0.2">
      <c r="A3785" s="18" t="str">
        <f>IFERROR(INDEX(Sheet1!F:F,MATCH(ROWS($1:3784),$L:$L,0)),"")</f>
        <v/>
      </c>
      <c r="B3785" s="15" t="str">
        <f>IFERROR(INDEX(Sheet1!L:L,MATCH(ROWS($1:3784),$L:$L,0)),"")</f>
        <v/>
      </c>
      <c r="D3785" s="18" t="str">
        <f>IFERROR(INDEX(Sheet1!F:F,MATCH(ROWS($1:3784),$M:$M,0)),"")</f>
        <v/>
      </c>
      <c r="E3785" t="str">
        <f>IFERROR(INDEX(Sheet1!L:L,MATCH(ROWS($1:3784),$M:$M,0)),"")</f>
        <v/>
      </c>
      <c r="L3785">
        <f>IF(ISNA(MATCH(Sheet1!F3785,{"successful"},0)),"-",MAX(Sheet6!L$1:L3784)+1)</f>
        <v>2148</v>
      </c>
      <c r="M3785" t="str">
        <f>IF(ISNA(MATCH(Sheet1!F3785,{"failed","canceled"},0)),"-",MAX(Sheet6!M$1:M3784)+1)</f>
        <v>-</v>
      </c>
    </row>
    <row r="3786" spans="1:13" ht="16" x14ac:dyDescent="0.2">
      <c r="A3786" s="18" t="str">
        <f>IFERROR(INDEX(Sheet1!F:F,MATCH(ROWS($1:3785),$L:$L,0)),"")</f>
        <v/>
      </c>
      <c r="B3786" s="15" t="str">
        <f>IFERROR(INDEX(Sheet1!L:L,MATCH(ROWS($1:3785),$L:$L,0)),"")</f>
        <v/>
      </c>
      <c r="D3786" s="18" t="str">
        <f>IFERROR(INDEX(Sheet1!F:F,MATCH(ROWS($1:3785),$M:$M,0)),"")</f>
        <v/>
      </c>
      <c r="E3786" t="str">
        <f>IFERROR(INDEX(Sheet1!L:L,MATCH(ROWS($1:3785),$M:$M,0)),"")</f>
        <v/>
      </c>
      <c r="L3786">
        <f>IF(ISNA(MATCH(Sheet1!F3786,{"successful"},0)),"-",MAX(Sheet6!L$1:L3785)+1)</f>
        <v>2149</v>
      </c>
      <c r="M3786" t="str">
        <f>IF(ISNA(MATCH(Sheet1!F3786,{"failed","canceled"},0)),"-",MAX(Sheet6!M$1:M3785)+1)</f>
        <v>-</v>
      </c>
    </row>
    <row r="3787" spans="1:13" ht="16" x14ac:dyDescent="0.2">
      <c r="A3787" s="18" t="str">
        <f>IFERROR(INDEX(Sheet1!F:F,MATCH(ROWS($1:3786),$L:$L,0)),"")</f>
        <v/>
      </c>
      <c r="B3787" s="15" t="str">
        <f>IFERROR(INDEX(Sheet1!L:L,MATCH(ROWS($1:3786),$L:$L,0)),"")</f>
        <v/>
      </c>
      <c r="D3787" s="18" t="str">
        <f>IFERROR(INDEX(Sheet1!F:F,MATCH(ROWS($1:3786),$M:$M,0)),"")</f>
        <v/>
      </c>
      <c r="E3787" t="str">
        <f>IFERROR(INDEX(Sheet1!L:L,MATCH(ROWS($1:3786),$M:$M,0)),"")</f>
        <v/>
      </c>
      <c r="L3787">
        <f>IF(ISNA(MATCH(Sheet1!F3787,{"successful"},0)),"-",MAX(Sheet6!L$1:L3786)+1)</f>
        <v>2150</v>
      </c>
      <c r="M3787" t="str">
        <f>IF(ISNA(MATCH(Sheet1!F3787,{"failed","canceled"},0)),"-",MAX(Sheet6!M$1:M3786)+1)</f>
        <v>-</v>
      </c>
    </row>
    <row r="3788" spans="1:13" ht="16" x14ac:dyDescent="0.2">
      <c r="A3788" s="18" t="str">
        <f>IFERROR(INDEX(Sheet1!F:F,MATCH(ROWS($1:3787),$L:$L,0)),"")</f>
        <v/>
      </c>
      <c r="B3788" s="15" t="str">
        <f>IFERROR(INDEX(Sheet1!L:L,MATCH(ROWS($1:3787),$L:$L,0)),"")</f>
        <v/>
      </c>
      <c r="D3788" s="18" t="str">
        <f>IFERROR(INDEX(Sheet1!F:F,MATCH(ROWS($1:3787),$M:$M,0)),"")</f>
        <v/>
      </c>
      <c r="E3788" t="str">
        <f>IFERROR(INDEX(Sheet1!L:L,MATCH(ROWS($1:3787),$M:$M,0)),"")</f>
        <v/>
      </c>
      <c r="L3788">
        <f>IF(ISNA(MATCH(Sheet1!F3788,{"successful"},0)),"-",MAX(Sheet6!L$1:L3787)+1)</f>
        <v>2151</v>
      </c>
      <c r="M3788" t="str">
        <f>IF(ISNA(MATCH(Sheet1!F3788,{"failed","canceled"},0)),"-",MAX(Sheet6!M$1:M3787)+1)</f>
        <v>-</v>
      </c>
    </row>
    <row r="3789" spans="1:13" ht="16" x14ac:dyDescent="0.2">
      <c r="A3789" s="18" t="str">
        <f>IFERROR(INDEX(Sheet1!F:F,MATCH(ROWS($1:3788),$L:$L,0)),"")</f>
        <v/>
      </c>
      <c r="B3789" s="15" t="str">
        <f>IFERROR(INDEX(Sheet1!L:L,MATCH(ROWS($1:3788),$L:$L,0)),"")</f>
        <v/>
      </c>
      <c r="D3789" s="18" t="str">
        <f>IFERROR(INDEX(Sheet1!F:F,MATCH(ROWS($1:3788),$M:$M,0)),"")</f>
        <v/>
      </c>
      <c r="E3789" t="str">
        <f>IFERROR(INDEX(Sheet1!L:L,MATCH(ROWS($1:3788),$M:$M,0)),"")</f>
        <v/>
      </c>
      <c r="L3789">
        <f>IF(ISNA(MATCH(Sheet1!F3789,{"successful"},0)),"-",MAX(Sheet6!L$1:L3788)+1)</f>
        <v>2152</v>
      </c>
      <c r="M3789" t="str">
        <f>IF(ISNA(MATCH(Sheet1!F3789,{"failed","canceled"},0)),"-",MAX(Sheet6!M$1:M3788)+1)</f>
        <v>-</v>
      </c>
    </row>
    <row r="3790" spans="1:13" ht="16" x14ac:dyDescent="0.2">
      <c r="A3790" s="18" t="str">
        <f>IFERROR(INDEX(Sheet1!F:F,MATCH(ROWS($1:3789),$L:$L,0)),"")</f>
        <v/>
      </c>
      <c r="B3790" s="15" t="str">
        <f>IFERROR(INDEX(Sheet1!L:L,MATCH(ROWS($1:3789),$L:$L,0)),"")</f>
        <v/>
      </c>
      <c r="D3790" s="18" t="str">
        <f>IFERROR(INDEX(Sheet1!F:F,MATCH(ROWS($1:3789),$M:$M,0)),"")</f>
        <v/>
      </c>
      <c r="E3790" t="str">
        <f>IFERROR(INDEX(Sheet1!L:L,MATCH(ROWS($1:3789),$M:$M,0)),"")</f>
        <v/>
      </c>
      <c r="L3790" t="str">
        <f>IF(ISNA(MATCH(Sheet1!F3790,{"successful"},0)),"-",MAX(Sheet6!L$1:L3789)+1)</f>
        <v>-</v>
      </c>
      <c r="M3790">
        <f>IF(ISNA(MATCH(Sheet1!F3790,{"failed","canceled"},0)),"-",MAX(Sheet6!M$1:M3789)+1)</f>
        <v>1587</v>
      </c>
    </row>
    <row r="3791" spans="1:13" ht="16" x14ac:dyDescent="0.2">
      <c r="A3791" s="18" t="str">
        <f>IFERROR(INDEX(Sheet1!F:F,MATCH(ROWS($1:3790),$L:$L,0)),"")</f>
        <v/>
      </c>
      <c r="B3791" s="15" t="str">
        <f>IFERROR(INDEX(Sheet1!L:L,MATCH(ROWS($1:3790),$L:$L,0)),"")</f>
        <v/>
      </c>
      <c r="D3791" s="18" t="str">
        <f>IFERROR(INDEX(Sheet1!F:F,MATCH(ROWS($1:3790),$M:$M,0)),"")</f>
        <v/>
      </c>
      <c r="E3791" t="str">
        <f>IFERROR(INDEX(Sheet1!L:L,MATCH(ROWS($1:3790),$M:$M,0)),"")</f>
        <v/>
      </c>
      <c r="L3791" t="str">
        <f>IF(ISNA(MATCH(Sheet1!F3791,{"successful"},0)),"-",MAX(Sheet6!L$1:L3790)+1)</f>
        <v>-</v>
      </c>
      <c r="M3791">
        <f>IF(ISNA(MATCH(Sheet1!F3791,{"failed","canceled"},0)),"-",MAX(Sheet6!M$1:M3790)+1)</f>
        <v>1588</v>
      </c>
    </row>
    <row r="3792" spans="1:13" ht="16" x14ac:dyDescent="0.2">
      <c r="A3792" s="18" t="str">
        <f>IFERROR(INDEX(Sheet1!F:F,MATCH(ROWS($1:3791),$L:$L,0)),"")</f>
        <v/>
      </c>
      <c r="B3792" s="15" t="str">
        <f>IFERROR(INDEX(Sheet1!L:L,MATCH(ROWS($1:3791),$L:$L,0)),"")</f>
        <v/>
      </c>
      <c r="D3792" s="18" t="str">
        <f>IFERROR(INDEX(Sheet1!F:F,MATCH(ROWS($1:3791),$M:$M,0)),"")</f>
        <v/>
      </c>
      <c r="E3792" t="str">
        <f>IFERROR(INDEX(Sheet1!L:L,MATCH(ROWS($1:3791),$M:$M,0)),"")</f>
        <v/>
      </c>
      <c r="L3792" t="str">
        <f>IF(ISNA(MATCH(Sheet1!F3792,{"successful"},0)),"-",MAX(Sheet6!L$1:L3791)+1)</f>
        <v>-</v>
      </c>
      <c r="M3792">
        <f>IF(ISNA(MATCH(Sheet1!F3792,{"failed","canceled"},0)),"-",MAX(Sheet6!M$1:M3791)+1)</f>
        <v>1589</v>
      </c>
    </row>
    <row r="3793" spans="1:13" ht="16" x14ac:dyDescent="0.2">
      <c r="A3793" s="18" t="str">
        <f>IFERROR(INDEX(Sheet1!F:F,MATCH(ROWS($1:3792),$L:$L,0)),"")</f>
        <v/>
      </c>
      <c r="B3793" s="15" t="str">
        <f>IFERROR(INDEX(Sheet1!L:L,MATCH(ROWS($1:3792),$L:$L,0)),"")</f>
        <v/>
      </c>
      <c r="D3793" s="18" t="str">
        <f>IFERROR(INDEX(Sheet1!F:F,MATCH(ROWS($1:3792),$M:$M,0)),"")</f>
        <v/>
      </c>
      <c r="E3793" t="str">
        <f>IFERROR(INDEX(Sheet1!L:L,MATCH(ROWS($1:3792),$M:$M,0)),"")</f>
        <v/>
      </c>
      <c r="L3793" t="str">
        <f>IF(ISNA(MATCH(Sheet1!F3793,{"successful"},0)),"-",MAX(Sheet6!L$1:L3792)+1)</f>
        <v>-</v>
      </c>
      <c r="M3793">
        <f>IF(ISNA(MATCH(Sheet1!F3793,{"failed","canceled"},0)),"-",MAX(Sheet6!M$1:M3792)+1)</f>
        <v>1590</v>
      </c>
    </row>
    <row r="3794" spans="1:13" ht="16" x14ac:dyDescent="0.2">
      <c r="A3794" s="18" t="str">
        <f>IFERROR(INDEX(Sheet1!F:F,MATCH(ROWS($1:3793),$L:$L,0)),"")</f>
        <v/>
      </c>
      <c r="B3794" s="15" t="str">
        <f>IFERROR(INDEX(Sheet1!L:L,MATCH(ROWS($1:3793),$L:$L,0)),"")</f>
        <v/>
      </c>
      <c r="D3794" s="18" t="str">
        <f>IFERROR(INDEX(Sheet1!F:F,MATCH(ROWS($1:3793),$M:$M,0)),"")</f>
        <v/>
      </c>
      <c r="E3794" t="str">
        <f>IFERROR(INDEX(Sheet1!L:L,MATCH(ROWS($1:3793),$M:$M,0)),"")</f>
        <v/>
      </c>
      <c r="L3794" t="str">
        <f>IF(ISNA(MATCH(Sheet1!F3794,{"successful"},0)),"-",MAX(Sheet6!L$1:L3793)+1)</f>
        <v>-</v>
      </c>
      <c r="M3794">
        <f>IF(ISNA(MATCH(Sheet1!F3794,{"failed","canceled"},0)),"-",MAX(Sheet6!M$1:M3793)+1)</f>
        <v>1591</v>
      </c>
    </row>
    <row r="3795" spans="1:13" ht="16" x14ac:dyDescent="0.2">
      <c r="A3795" s="18" t="str">
        <f>IFERROR(INDEX(Sheet1!F:F,MATCH(ROWS($1:3794),$L:$L,0)),"")</f>
        <v/>
      </c>
      <c r="B3795" s="15" t="str">
        <f>IFERROR(INDEX(Sheet1!L:L,MATCH(ROWS($1:3794),$L:$L,0)),"")</f>
        <v/>
      </c>
      <c r="D3795" s="18" t="str">
        <f>IFERROR(INDEX(Sheet1!F:F,MATCH(ROWS($1:3794),$M:$M,0)),"")</f>
        <v/>
      </c>
      <c r="E3795" t="str">
        <f>IFERROR(INDEX(Sheet1!L:L,MATCH(ROWS($1:3794),$M:$M,0)),"")</f>
        <v/>
      </c>
      <c r="L3795" t="str">
        <f>IF(ISNA(MATCH(Sheet1!F3795,{"successful"},0)),"-",MAX(Sheet6!L$1:L3794)+1)</f>
        <v>-</v>
      </c>
      <c r="M3795">
        <f>IF(ISNA(MATCH(Sheet1!F3795,{"failed","canceled"},0)),"-",MAX(Sheet6!M$1:M3794)+1)</f>
        <v>1592</v>
      </c>
    </row>
    <row r="3796" spans="1:13" ht="16" x14ac:dyDescent="0.2">
      <c r="A3796" s="18" t="str">
        <f>IFERROR(INDEX(Sheet1!F:F,MATCH(ROWS($1:3795),$L:$L,0)),"")</f>
        <v/>
      </c>
      <c r="B3796" s="15" t="str">
        <f>IFERROR(INDEX(Sheet1!L:L,MATCH(ROWS($1:3795),$L:$L,0)),"")</f>
        <v/>
      </c>
      <c r="D3796" s="18" t="str">
        <f>IFERROR(INDEX(Sheet1!F:F,MATCH(ROWS($1:3795),$M:$M,0)),"")</f>
        <v/>
      </c>
      <c r="E3796" t="str">
        <f>IFERROR(INDEX(Sheet1!L:L,MATCH(ROWS($1:3795),$M:$M,0)),"")</f>
        <v/>
      </c>
      <c r="L3796" t="str">
        <f>IF(ISNA(MATCH(Sheet1!F3796,{"successful"},0)),"-",MAX(Sheet6!L$1:L3795)+1)</f>
        <v>-</v>
      </c>
      <c r="M3796">
        <f>IF(ISNA(MATCH(Sheet1!F3796,{"failed","canceled"},0)),"-",MAX(Sheet6!M$1:M3795)+1)</f>
        <v>1593</v>
      </c>
    </row>
    <row r="3797" spans="1:13" ht="16" x14ac:dyDescent="0.2">
      <c r="A3797" s="18" t="str">
        <f>IFERROR(INDEX(Sheet1!F:F,MATCH(ROWS($1:3796),$L:$L,0)),"")</f>
        <v/>
      </c>
      <c r="B3797" s="15" t="str">
        <f>IFERROR(INDEX(Sheet1!L:L,MATCH(ROWS($1:3796),$L:$L,0)),"")</f>
        <v/>
      </c>
      <c r="D3797" s="18" t="str">
        <f>IFERROR(INDEX(Sheet1!F:F,MATCH(ROWS($1:3796),$M:$M,0)),"")</f>
        <v/>
      </c>
      <c r="E3797" t="str">
        <f>IFERROR(INDEX(Sheet1!L:L,MATCH(ROWS($1:3796),$M:$M,0)),"")</f>
        <v/>
      </c>
      <c r="L3797" t="str">
        <f>IF(ISNA(MATCH(Sheet1!F3797,{"successful"},0)),"-",MAX(Sheet6!L$1:L3796)+1)</f>
        <v>-</v>
      </c>
      <c r="M3797">
        <f>IF(ISNA(MATCH(Sheet1!F3797,{"failed","canceled"},0)),"-",MAX(Sheet6!M$1:M3796)+1)</f>
        <v>1594</v>
      </c>
    </row>
    <row r="3798" spans="1:13" ht="16" x14ac:dyDescent="0.2">
      <c r="A3798" s="18" t="str">
        <f>IFERROR(INDEX(Sheet1!F:F,MATCH(ROWS($1:3797),$L:$L,0)),"")</f>
        <v/>
      </c>
      <c r="B3798" s="15" t="str">
        <f>IFERROR(INDEX(Sheet1!L:L,MATCH(ROWS($1:3797),$L:$L,0)),"")</f>
        <v/>
      </c>
      <c r="D3798" s="18" t="str">
        <f>IFERROR(INDEX(Sheet1!F:F,MATCH(ROWS($1:3797),$M:$M,0)),"")</f>
        <v/>
      </c>
      <c r="E3798" t="str">
        <f>IFERROR(INDEX(Sheet1!L:L,MATCH(ROWS($1:3797),$M:$M,0)),"")</f>
        <v/>
      </c>
      <c r="L3798" t="str">
        <f>IF(ISNA(MATCH(Sheet1!F3798,{"successful"},0)),"-",MAX(Sheet6!L$1:L3797)+1)</f>
        <v>-</v>
      </c>
      <c r="M3798">
        <f>IF(ISNA(MATCH(Sheet1!F3798,{"failed","canceled"},0)),"-",MAX(Sheet6!M$1:M3797)+1)</f>
        <v>1595</v>
      </c>
    </row>
    <row r="3799" spans="1:13" ht="16" x14ac:dyDescent="0.2">
      <c r="A3799" s="18" t="str">
        <f>IFERROR(INDEX(Sheet1!F:F,MATCH(ROWS($1:3798),$L:$L,0)),"")</f>
        <v/>
      </c>
      <c r="B3799" s="15" t="str">
        <f>IFERROR(INDEX(Sheet1!L:L,MATCH(ROWS($1:3798),$L:$L,0)),"")</f>
        <v/>
      </c>
      <c r="D3799" s="18" t="str">
        <f>IFERROR(INDEX(Sheet1!F:F,MATCH(ROWS($1:3798),$M:$M,0)),"")</f>
        <v/>
      </c>
      <c r="E3799" t="str">
        <f>IFERROR(INDEX(Sheet1!L:L,MATCH(ROWS($1:3798),$M:$M,0)),"")</f>
        <v/>
      </c>
      <c r="L3799" t="str">
        <f>IF(ISNA(MATCH(Sheet1!F3799,{"successful"},0)),"-",MAX(Sheet6!L$1:L3798)+1)</f>
        <v>-</v>
      </c>
      <c r="M3799">
        <f>IF(ISNA(MATCH(Sheet1!F3799,{"failed","canceled"},0)),"-",MAX(Sheet6!M$1:M3798)+1)</f>
        <v>1596</v>
      </c>
    </row>
    <row r="3800" spans="1:13" ht="16" x14ac:dyDescent="0.2">
      <c r="A3800" s="18" t="str">
        <f>IFERROR(INDEX(Sheet1!F:F,MATCH(ROWS($1:3799),$L:$L,0)),"")</f>
        <v/>
      </c>
      <c r="B3800" s="15" t="str">
        <f>IFERROR(INDEX(Sheet1!L:L,MATCH(ROWS($1:3799),$L:$L,0)),"")</f>
        <v/>
      </c>
      <c r="D3800" s="18" t="str">
        <f>IFERROR(INDEX(Sheet1!F:F,MATCH(ROWS($1:3799),$M:$M,0)),"")</f>
        <v/>
      </c>
      <c r="E3800" t="str">
        <f>IFERROR(INDEX(Sheet1!L:L,MATCH(ROWS($1:3799),$M:$M,0)),"")</f>
        <v/>
      </c>
      <c r="L3800" t="str">
        <f>IF(ISNA(MATCH(Sheet1!F3800,{"successful"},0)),"-",MAX(Sheet6!L$1:L3799)+1)</f>
        <v>-</v>
      </c>
      <c r="M3800">
        <f>IF(ISNA(MATCH(Sheet1!F3800,{"failed","canceled"},0)),"-",MAX(Sheet6!M$1:M3799)+1)</f>
        <v>1597</v>
      </c>
    </row>
    <row r="3801" spans="1:13" ht="16" x14ac:dyDescent="0.2">
      <c r="A3801" s="18" t="str">
        <f>IFERROR(INDEX(Sheet1!F:F,MATCH(ROWS($1:3800),$L:$L,0)),"")</f>
        <v/>
      </c>
      <c r="B3801" s="15" t="str">
        <f>IFERROR(INDEX(Sheet1!L:L,MATCH(ROWS($1:3800),$L:$L,0)),"")</f>
        <v/>
      </c>
      <c r="D3801" s="18" t="str">
        <f>IFERROR(INDEX(Sheet1!F:F,MATCH(ROWS($1:3800),$M:$M,0)),"")</f>
        <v/>
      </c>
      <c r="E3801" t="str">
        <f>IFERROR(INDEX(Sheet1!L:L,MATCH(ROWS($1:3800),$M:$M,0)),"")</f>
        <v/>
      </c>
      <c r="L3801" t="str">
        <f>IF(ISNA(MATCH(Sheet1!F3801,{"successful"},0)),"-",MAX(Sheet6!L$1:L3800)+1)</f>
        <v>-</v>
      </c>
      <c r="M3801">
        <f>IF(ISNA(MATCH(Sheet1!F3801,{"failed","canceled"},0)),"-",MAX(Sheet6!M$1:M3800)+1)</f>
        <v>1598</v>
      </c>
    </row>
    <row r="3802" spans="1:13" ht="16" x14ac:dyDescent="0.2">
      <c r="A3802" s="18" t="str">
        <f>IFERROR(INDEX(Sheet1!F:F,MATCH(ROWS($1:3801),$L:$L,0)),"")</f>
        <v/>
      </c>
      <c r="B3802" s="15" t="str">
        <f>IFERROR(INDEX(Sheet1!L:L,MATCH(ROWS($1:3801),$L:$L,0)),"")</f>
        <v/>
      </c>
      <c r="D3802" s="18" t="str">
        <f>IFERROR(INDEX(Sheet1!F:F,MATCH(ROWS($1:3801),$M:$M,0)),"")</f>
        <v/>
      </c>
      <c r="E3802" t="str">
        <f>IFERROR(INDEX(Sheet1!L:L,MATCH(ROWS($1:3801),$M:$M,0)),"")</f>
        <v/>
      </c>
      <c r="L3802" t="str">
        <f>IF(ISNA(MATCH(Sheet1!F3802,{"successful"},0)),"-",MAX(Sheet6!L$1:L3801)+1)</f>
        <v>-</v>
      </c>
      <c r="M3802">
        <f>IF(ISNA(MATCH(Sheet1!F3802,{"failed","canceled"},0)),"-",MAX(Sheet6!M$1:M3801)+1)</f>
        <v>1599</v>
      </c>
    </row>
    <row r="3803" spans="1:13" ht="16" x14ac:dyDescent="0.2">
      <c r="A3803" s="18" t="str">
        <f>IFERROR(INDEX(Sheet1!F:F,MATCH(ROWS($1:3802),$L:$L,0)),"")</f>
        <v/>
      </c>
      <c r="B3803" s="15" t="str">
        <f>IFERROR(INDEX(Sheet1!L:L,MATCH(ROWS($1:3802),$L:$L,0)),"")</f>
        <v/>
      </c>
      <c r="D3803" s="18" t="str">
        <f>IFERROR(INDEX(Sheet1!F:F,MATCH(ROWS($1:3802),$M:$M,0)),"")</f>
        <v/>
      </c>
      <c r="E3803" t="str">
        <f>IFERROR(INDEX(Sheet1!L:L,MATCH(ROWS($1:3802),$M:$M,0)),"")</f>
        <v/>
      </c>
      <c r="L3803" t="str">
        <f>IF(ISNA(MATCH(Sheet1!F3803,{"successful"},0)),"-",MAX(Sheet6!L$1:L3802)+1)</f>
        <v>-</v>
      </c>
      <c r="M3803">
        <f>IF(ISNA(MATCH(Sheet1!F3803,{"failed","canceled"},0)),"-",MAX(Sheet6!M$1:M3802)+1)</f>
        <v>1600</v>
      </c>
    </row>
    <row r="3804" spans="1:13" ht="16" x14ac:dyDescent="0.2">
      <c r="A3804" s="18" t="str">
        <f>IFERROR(INDEX(Sheet1!F:F,MATCH(ROWS($1:3803),$L:$L,0)),"")</f>
        <v/>
      </c>
      <c r="B3804" s="15" t="str">
        <f>IFERROR(INDEX(Sheet1!L:L,MATCH(ROWS($1:3803),$L:$L,0)),"")</f>
        <v/>
      </c>
      <c r="D3804" s="18" t="str">
        <f>IFERROR(INDEX(Sheet1!F:F,MATCH(ROWS($1:3803),$M:$M,0)),"")</f>
        <v/>
      </c>
      <c r="E3804" t="str">
        <f>IFERROR(INDEX(Sheet1!L:L,MATCH(ROWS($1:3803),$M:$M,0)),"")</f>
        <v/>
      </c>
      <c r="L3804" t="str">
        <f>IF(ISNA(MATCH(Sheet1!F3804,{"successful"},0)),"-",MAX(Sheet6!L$1:L3803)+1)</f>
        <v>-</v>
      </c>
      <c r="M3804">
        <f>IF(ISNA(MATCH(Sheet1!F3804,{"failed","canceled"},0)),"-",MAX(Sheet6!M$1:M3803)+1)</f>
        <v>1601</v>
      </c>
    </row>
    <row r="3805" spans="1:13" ht="16" x14ac:dyDescent="0.2">
      <c r="A3805" s="18" t="str">
        <f>IFERROR(INDEX(Sheet1!F:F,MATCH(ROWS($1:3804),$L:$L,0)),"")</f>
        <v/>
      </c>
      <c r="B3805" s="15" t="str">
        <f>IFERROR(INDEX(Sheet1!L:L,MATCH(ROWS($1:3804),$L:$L,0)),"")</f>
        <v/>
      </c>
      <c r="D3805" s="18" t="str">
        <f>IFERROR(INDEX(Sheet1!F:F,MATCH(ROWS($1:3804),$M:$M,0)),"")</f>
        <v/>
      </c>
      <c r="E3805" t="str">
        <f>IFERROR(INDEX(Sheet1!L:L,MATCH(ROWS($1:3804),$M:$M,0)),"")</f>
        <v/>
      </c>
      <c r="L3805" t="str">
        <f>IF(ISNA(MATCH(Sheet1!F3805,{"successful"},0)),"-",MAX(Sheet6!L$1:L3804)+1)</f>
        <v>-</v>
      </c>
      <c r="M3805">
        <f>IF(ISNA(MATCH(Sheet1!F3805,{"failed","canceled"},0)),"-",MAX(Sheet6!M$1:M3804)+1)</f>
        <v>1602</v>
      </c>
    </row>
    <row r="3806" spans="1:13" ht="16" x14ac:dyDescent="0.2">
      <c r="A3806" s="18" t="str">
        <f>IFERROR(INDEX(Sheet1!F:F,MATCH(ROWS($1:3805),$L:$L,0)),"")</f>
        <v/>
      </c>
      <c r="B3806" s="15" t="str">
        <f>IFERROR(INDEX(Sheet1!L:L,MATCH(ROWS($1:3805),$L:$L,0)),"")</f>
        <v/>
      </c>
      <c r="D3806" s="18" t="str">
        <f>IFERROR(INDEX(Sheet1!F:F,MATCH(ROWS($1:3805),$M:$M,0)),"")</f>
        <v/>
      </c>
      <c r="E3806" t="str">
        <f>IFERROR(INDEX(Sheet1!L:L,MATCH(ROWS($1:3805),$M:$M,0)),"")</f>
        <v/>
      </c>
      <c r="L3806" t="str">
        <f>IF(ISNA(MATCH(Sheet1!F3806,{"successful"},0)),"-",MAX(Sheet6!L$1:L3805)+1)</f>
        <v>-</v>
      </c>
      <c r="M3806">
        <f>IF(ISNA(MATCH(Sheet1!F3806,{"failed","canceled"},0)),"-",MAX(Sheet6!M$1:M3805)+1)</f>
        <v>1603</v>
      </c>
    </row>
    <row r="3807" spans="1:13" ht="16" x14ac:dyDescent="0.2">
      <c r="A3807" s="18" t="str">
        <f>IFERROR(INDEX(Sheet1!F:F,MATCH(ROWS($1:3806),$L:$L,0)),"")</f>
        <v/>
      </c>
      <c r="B3807" s="15" t="str">
        <f>IFERROR(INDEX(Sheet1!L:L,MATCH(ROWS($1:3806),$L:$L,0)),"")</f>
        <v/>
      </c>
      <c r="D3807" s="18" t="str">
        <f>IFERROR(INDEX(Sheet1!F:F,MATCH(ROWS($1:3806),$M:$M,0)),"")</f>
        <v/>
      </c>
      <c r="E3807" t="str">
        <f>IFERROR(INDEX(Sheet1!L:L,MATCH(ROWS($1:3806),$M:$M,0)),"")</f>
        <v/>
      </c>
      <c r="L3807" t="str">
        <f>IF(ISNA(MATCH(Sheet1!F3807,{"successful"},0)),"-",MAX(Sheet6!L$1:L3806)+1)</f>
        <v>-</v>
      </c>
      <c r="M3807">
        <f>IF(ISNA(MATCH(Sheet1!F3807,{"failed","canceled"},0)),"-",MAX(Sheet6!M$1:M3806)+1)</f>
        <v>1604</v>
      </c>
    </row>
    <row r="3808" spans="1:13" ht="16" x14ac:dyDescent="0.2">
      <c r="A3808" s="18" t="str">
        <f>IFERROR(INDEX(Sheet1!F:F,MATCH(ROWS($1:3807),$L:$L,0)),"")</f>
        <v/>
      </c>
      <c r="B3808" s="15" t="str">
        <f>IFERROR(INDEX(Sheet1!L:L,MATCH(ROWS($1:3807),$L:$L,0)),"")</f>
        <v/>
      </c>
      <c r="D3808" s="18" t="str">
        <f>IFERROR(INDEX(Sheet1!F:F,MATCH(ROWS($1:3807),$M:$M,0)),"")</f>
        <v/>
      </c>
      <c r="E3808" t="str">
        <f>IFERROR(INDEX(Sheet1!L:L,MATCH(ROWS($1:3807),$M:$M,0)),"")</f>
        <v/>
      </c>
      <c r="L3808" t="str">
        <f>IF(ISNA(MATCH(Sheet1!F3808,{"successful"},0)),"-",MAX(Sheet6!L$1:L3807)+1)</f>
        <v>-</v>
      </c>
      <c r="M3808">
        <f>IF(ISNA(MATCH(Sheet1!F3808,{"failed","canceled"},0)),"-",MAX(Sheet6!M$1:M3807)+1)</f>
        <v>1605</v>
      </c>
    </row>
    <row r="3809" spans="1:13" ht="16" x14ac:dyDescent="0.2">
      <c r="A3809" s="18" t="str">
        <f>IFERROR(INDEX(Sheet1!F:F,MATCH(ROWS($1:3808),$L:$L,0)),"")</f>
        <v/>
      </c>
      <c r="B3809" s="15" t="str">
        <f>IFERROR(INDEX(Sheet1!L:L,MATCH(ROWS($1:3808),$L:$L,0)),"")</f>
        <v/>
      </c>
      <c r="D3809" s="18" t="str">
        <f>IFERROR(INDEX(Sheet1!F:F,MATCH(ROWS($1:3808),$M:$M,0)),"")</f>
        <v/>
      </c>
      <c r="E3809" t="str">
        <f>IFERROR(INDEX(Sheet1!L:L,MATCH(ROWS($1:3808),$M:$M,0)),"")</f>
        <v/>
      </c>
      <c r="L3809" t="str">
        <f>IF(ISNA(MATCH(Sheet1!F3809,{"successful"},0)),"-",MAX(Sheet6!L$1:L3808)+1)</f>
        <v>-</v>
      </c>
      <c r="M3809">
        <f>IF(ISNA(MATCH(Sheet1!F3809,{"failed","canceled"},0)),"-",MAX(Sheet6!M$1:M3808)+1)</f>
        <v>1606</v>
      </c>
    </row>
    <row r="3810" spans="1:13" ht="16" x14ac:dyDescent="0.2">
      <c r="A3810" s="18" t="str">
        <f>IFERROR(INDEX(Sheet1!F:F,MATCH(ROWS($1:3809),$L:$L,0)),"")</f>
        <v/>
      </c>
      <c r="B3810" s="15" t="str">
        <f>IFERROR(INDEX(Sheet1!L:L,MATCH(ROWS($1:3809),$L:$L,0)),"")</f>
        <v/>
      </c>
      <c r="D3810" s="18" t="str">
        <f>IFERROR(INDEX(Sheet1!F:F,MATCH(ROWS($1:3809),$M:$M,0)),"")</f>
        <v/>
      </c>
      <c r="E3810" t="str">
        <f>IFERROR(INDEX(Sheet1!L:L,MATCH(ROWS($1:3809),$M:$M,0)),"")</f>
        <v/>
      </c>
      <c r="L3810">
        <f>IF(ISNA(MATCH(Sheet1!F3810,{"successful"},0)),"-",MAX(Sheet6!L$1:L3809)+1)</f>
        <v>2153</v>
      </c>
      <c r="M3810" t="str">
        <f>IF(ISNA(MATCH(Sheet1!F3810,{"failed","canceled"},0)),"-",MAX(Sheet6!M$1:M3809)+1)</f>
        <v>-</v>
      </c>
    </row>
    <row r="3811" spans="1:13" ht="16" x14ac:dyDescent="0.2">
      <c r="A3811" s="18" t="str">
        <f>IFERROR(INDEX(Sheet1!F:F,MATCH(ROWS($1:3810),$L:$L,0)),"")</f>
        <v/>
      </c>
      <c r="B3811" s="15" t="str">
        <f>IFERROR(INDEX(Sheet1!L:L,MATCH(ROWS($1:3810),$L:$L,0)),"")</f>
        <v/>
      </c>
      <c r="D3811" s="18" t="str">
        <f>IFERROR(INDEX(Sheet1!F:F,MATCH(ROWS($1:3810),$M:$M,0)),"")</f>
        <v/>
      </c>
      <c r="E3811" t="str">
        <f>IFERROR(INDEX(Sheet1!L:L,MATCH(ROWS($1:3810),$M:$M,0)),"")</f>
        <v/>
      </c>
      <c r="L3811">
        <f>IF(ISNA(MATCH(Sheet1!F3811,{"successful"},0)),"-",MAX(Sheet6!L$1:L3810)+1)</f>
        <v>2154</v>
      </c>
      <c r="M3811" t="str">
        <f>IF(ISNA(MATCH(Sheet1!F3811,{"failed","canceled"},0)),"-",MAX(Sheet6!M$1:M3810)+1)</f>
        <v>-</v>
      </c>
    </row>
    <row r="3812" spans="1:13" ht="16" x14ac:dyDescent="0.2">
      <c r="A3812" s="18" t="str">
        <f>IFERROR(INDEX(Sheet1!F:F,MATCH(ROWS($1:3811),$L:$L,0)),"")</f>
        <v/>
      </c>
      <c r="B3812" s="15" t="str">
        <f>IFERROR(INDEX(Sheet1!L:L,MATCH(ROWS($1:3811),$L:$L,0)),"")</f>
        <v/>
      </c>
      <c r="D3812" s="18" t="str">
        <f>IFERROR(INDEX(Sheet1!F:F,MATCH(ROWS($1:3811),$M:$M,0)),"")</f>
        <v/>
      </c>
      <c r="E3812" t="str">
        <f>IFERROR(INDEX(Sheet1!L:L,MATCH(ROWS($1:3811),$M:$M,0)),"")</f>
        <v/>
      </c>
      <c r="L3812">
        <f>IF(ISNA(MATCH(Sheet1!F3812,{"successful"},0)),"-",MAX(Sheet6!L$1:L3811)+1)</f>
        <v>2155</v>
      </c>
      <c r="M3812" t="str">
        <f>IF(ISNA(MATCH(Sheet1!F3812,{"failed","canceled"},0)),"-",MAX(Sheet6!M$1:M3811)+1)</f>
        <v>-</v>
      </c>
    </row>
    <row r="3813" spans="1:13" ht="16" x14ac:dyDescent="0.2">
      <c r="A3813" s="18" t="str">
        <f>IFERROR(INDEX(Sheet1!F:F,MATCH(ROWS($1:3812),$L:$L,0)),"")</f>
        <v/>
      </c>
      <c r="B3813" s="15" t="str">
        <f>IFERROR(INDEX(Sheet1!L:L,MATCH(ROWS($1:3812),$L:$L,0)),"")</f>
        <v/>
      </c>
      <c r="D3813" s="18" t="str">
        <f>IFERROR(INDEX(Sheet1!F:F,MATCH(ROWS($1:3812),$M:$M,0)),"")</f>
        <v/>
      </c>
      <c r="E3813" t="str">
        <f>IFERROR(INDEX(Sheet1!L:L,MATCH(ROWS($1:3812),$M:$M,0)),"")</f>
        <v/>
      </c>
      <c r="L3813">
        <f>IF(ISNA(MATCH(Sheet1!F3813,{"successful"},0)),"-",MAX(Sheet6!L$1:L3812)+1)</f>
        <v>2156</v>
      </c>
      <c r="M3813" t="str">
        <f>IF(ISNA(MATCH(Sheet1!F3813,{"failed","canceled"},0)),"-",MAX(Sheet6!M$1:M3812)+1)</f>
        <v>-</v>
      </c>
    </row>
    <row r="3814" spans="1:13" ht="16" x14ac:dyDescent="0.2">
      <c r="A3814" s="18" t="str">
        <f>IFERROR(INDEX(Sheet1!F:F,MATCH(ROWS($1:3813),$L:$L,0)),"")</f>
        <v/>
      </c>
      <c r="B3814" s="15" t="str">
        <f>IFERROR(INDEX(Sheet1!L:L,MATCH(ROWS($1:3813),$L:$L,0)),"")</f>
        <v/>
      </c>
      <c r="D3814" s="18" t="str">
        <f>IFERROR(INDEX(Sheet1!F:F,MATCH(ROWS($1:3813),$M:$M,0)),"")</f>
        <v/>
      </c>
      <c r="E3814" t="str">
        <f>IFERROR(INDEX(Sheet1!L:L,MATCH(ROWS($1:3813),$M:$M,0)),"")</f>
        <v/>
      </c>
      <c r="L3814">
        <f>IF(ISNA(MATCH(Sheet1!F3814,{"successful"},0)),"-",MAX(Sheet6!L$1:L3813)+1)</f>
        <v>2157</v>
      </c>
      <c r="M3814" t="str">
        <f>IF(ISNA(MATCH(Sheet1!F3814,{"failed","canceled"},0)),"-",MAX(Sheet6!M$1:M3813)+1)</f>
        <v>-</v>
      </c>
    </row>
    <row r="3815" spans="1:13" ht="16" x14ac:dyDescent="0.2">
      <c r="A3815" s="18" t="str">
        <f>IFERROR(INDEX(Sheet1!F:F,MATCH(ROWS($1:3814),$L:$L,0)),"")</f>
        <v/>
      </c>
      <c r="B3815" s="15" t="str">
        <f>IFERROR(INDEX(Sheet1!L:L,MATCH(ROWS($1:3814),$L:$L,0)),"")</f>
        <v/>
      </c>
      <c r="D3815" s="18" t="str">
        <f>IFERROR(INDEX(Sheet1!F:F,MATCH(ROWS($1:3814),$M:$M,0)),"")</f>
        <v/>
      </c>
      <c r="E3815" t="str">
        <f>IFERROR(INDEX(Sheet1!L:L,MATCH(ROWS($1:3814),$M:$M,0)),"")</f>
        <v/>
      </c>
      <c r="L3815">
        <f>IF(ISNA(MATCH(Sheet1!F3815,{"successful"},0)),"-",MAX(Sheet6!L$1:L3814)+1)</f>
        <v>2158</v>
      </c>
      <c r="M3815" t="str">
        <f>IF(ISNA(MATCH(Sheet1!F3815,{"failed","canceled"},0)),"-",MAX(Sheet6!M$1:M3814)+1)</f>
        <v>-</v>
      </c>
    </row>
    <row r="3816" spans="1:13" ht="16" x14ac:dyDescent="0.2">
      <c r="A3816" s="18" t="str">
        <f>IFERROR(INDEX(Sheet1!F:F,MATCH(ROWS($1:3815),$L:$L,0)),"")</f>
        <v/>
      </c>
      <c r="B3816" s="15" t="str">
        <f>IFERROR(INDEX(Sheet1!L:L,MATCH(ROWS($1:3815),$L:$L,0)),"")</f>
        <v/>
      </c>
      <c r="D3816" s="18" t="str">
        <f>IFERROR(INDEX(Sheet1!F:F,MATCH(ROWS($1:3815),$M:$M,0)),"")</f>
        <v/>
      </c>
      <c r="E3816" t="str">
        <f>IFERROR(INDEX(Sheet1!L:L,MATCH(ROWS($1:3815),$M:$M,0)),"")</f>
        <v/>
      </c>
      <c r="L3816">
        <f>IF(ISNA(MATCH(Sheet1!F3816,{"successful"},0)),"-",MAX(Sheet6!L$1:L3815)+1)</f>
        <v>2159</v>
      </c>
      <c r="M3816" t="str">
        <f>IF(ISNA(MATCH(Sheet1!F3816,{"failed","canceled"},0)),"-",MAX(Sheet6!M$1:M3815)+1)</f>
        <v>-</v>
      </c>
    </row>
    <row r="3817" spans="1:13" ht="16" x14ac:dyDescent="0.2">
      <c r="A3817" s="18" t="str">
        <f>IFERROR(INDEX(Sheet1!F:F,MATCH(ROWS($1:3816),$L:$L,0)),"")</f>
        <v/>
      </c>
      <c r="B3817" s="15" t="str">
        <f>IFERROR(INDEX(Sheet1!L:L,MATCH(ROWS($1:3816),$L:$L,0)),"")</f>
        <v/>
      </c>
      <c r="D3817" s="18" t="str">
        <f>IFERROR(INDEX(Sheet1!F:F,MATCH(ROWS($1:3816),$M:$M,0)),"")</f>
        <v/>
      </c>
      <c r="E3817" t="str">
        <f>IFERROR(INDEX(Sheet1!L:L,MATCH(ROWS($1:3816),$M:$M,0)),"")</f>
        <v/>
      </c>
      <c r="L3817">
        <f>IF(ISNA(MATCH(Sheet1!F3817,{"successful"},0)),"-",MAX(Sheet6!L$1:L3816)+1)</f>
        <v>2160</v>
      </c>
      <c r="M3817" t="str">
        <f>IF(ISNA(MATCH(Sheet1!F3817,{"failed","canceled"},0)),"-",MAX(Sheet6!M$1:M3816)+1)</f>
        <v>-</v>
      </c>
    </row>
    <row r="3818" spans="1:13" ht="16" x14ac:dyDescent="0.2">
      <c r="A3818" s="18" t="str">
        <f>IFERROR(INDEX(Sheet1!F:F,MATCH(ROWS($1:3817),$L:$L,0)),"")</f>
        <v/>
      </c>
      <c r="B3818" s="15" t="str">
        <f>IFERROR(INDEX(Sheet1!L:L,MATCH(ROWS($1:3817),$L:$L,0)),"")</f>
        <v/>
      </c>
      <c r="D3818" s="18" t="str">
        <f>IFERROR(INDEX(Sheet1!F:F,MATCH(ROWS($1:3817),$M:$M,0)),"")</f>
        <v/>
      </c>
      <c r="E3818" t="str">
        <f>IFERROR(INDEX(Sheet1!L:L,MATCH(ROWS($1:3817),$M:$M,0)),"")</f>
        <v/>
      </c>
      <c r="L3818">
        <f>IF(ISNA(MATCH(Sheet1!F3818,{"successful"},0)),"-",MAX(Sheet6!L$1:L3817)+1)</f>
        <v>2161</v>
      </c>
      <c r="M3818" t="str">
        <f>IF(ISNA(MATCH(Sheet1!F3818,{"failed","canceled"},0)),"-",MAX(Sheet6!M$1:M3817)+1)</f>
        <v>-</v>
      </c>
    </row>
    <row r="3819" spans="1:13" ht="16" x14ac:dyDescent="0.2">
      <c r="A3819" s="18" t="str">
        <f>IFERROR(INDEX(Sheet1!F:F,MATCH(ROWS($1:3818),$L:$L,0)),"")</f>
        <v/>
      </c>
      <c r="B3819" s="15" t="str">
        <f>IFERROR(INDEX(Sheet1!L:L,MATCH(ROWS($1:3818),$L:$L,0)),"")</f>
        <v/>
      </c>
      <c r="D3819" s="18" t="str">
        <f>IFERROR(INDEX(Sheet1!F:F,MATCH(ROWS($1:3818),$M:$M,0)),"")</f>
        <v/>
      </c>
      <c r="E3819" t="str">
        <f>IFERROR(INDEX(Sheet1!L:L,MATCH(ROWS($1:3818),$M:$M,0)),"")</f>
        <v/>
      </c>
      <c r="L3819">
        <f>IF(ISNA(MATCH(Sheet1!F3819,{"successful"},0)),"-",MAX(Sheet6!L$1:L3818)+1)</f>
        <v>2162</v>
      </c>
      <c r="M3819" t="str">
        <f>IF(ISNA(MATCH(Sheet1!F3819,{"failed","canceled"},0)),"-",MAX(Sheet6!M$1:M3818)+1)</f>
        <v>-</v>
      </c>
    </row>
    <row r="3820" spans="1:13" ht="16" x14ac:dyDescent="0.2">
      <c r="A3820" s="18" t="str">
        <f>IFERROR(INDEX(Sheet1!F:F,MATCH(ROWS($1:3819),$L:$L,0)),"")</f>
        <v/>
      </c>
      <c r="B3820" s="15" t="str">
        <f>IFERROR(INDEX(Sheet1!L:L,MATCH(ROWS($1:3819),$L:$L,0)),"")</f>
        <v/>
      </c>
      <c r="D3820" s="18" t="str">
        <f>IFERROR(INDEX(Sheet1!F:F,MATCH(ROWS($1:3819),$M:$M,0)),"")</f>
        <v/>
      </c>
      <c r="E3820" t="str">
        <f>IFERROR(INDEX(Sheet1!L:L,MATCH(ROWS($1:3819),$M:$M,0)),"")</f>
        <v/>
      </c>
      <c r="L3820">
        <f>IF(ISNA(MATCH(Sheet1!F3820,{"successful"},0)),"-",MAX(Sheet6!L$1:L3819)+1)</f>
        <v>2163</v>
      </c>
      <c r="M3820" t="str">
        <f>IF(ISNA(MATCH(Sheet1!F3820,{"failed","canceled"},0)),"-",MAX(Sheet6!M$1:M3819)+1)</f>
        <v>-</v>
      </c>
    </row>
    <row r="3821" spans="1:13" ht="16" x14ac:dyDescent="0.2">
      <c r="A3821" s="18" t="str">
        <f>IFERROR(INDEX(Sheet1!F:F,MATCH(ROWS($1:3820),$L:$L,0)),"")</f>
        <v/>
      </c>
      <c r="B3821" s="15" t="str">
        <f>IFERROR(INDEX(Sheet1!L:L,MATCH(ROWS($1:3820),$L:$L,0)),"")</f>
        <v/>
      </c>
      <c r="D3821" s="18" t="str">
        <f>IFERROR(INDEX(Sheet1!F:F,MATCH(ROWS($1:3820),$M:$M,0)),"")</f>
        <v/>
      </c>
      <c r="E3821" t="str">
        <f>IFERROR(INDEX(Sheet1!L:L,MATCH(ROWS($1:3820),$M:$M,0)),"")</f>
        <v/>
      </c>
      <c r="L3821">
        <f>IF(ISNA(MATCH(Sheet1!F3821,{"successful"},0)),"-",MAX(Sheet6!L$1:L3820)+1)</f>
        <v>2164</v>
      </c>
      <c r="M3821" t="str">
        <f>IF(ISNA(MATCH(Sheet1!F3821,{"failed","canceled"},0)),"-",MAX(Sheet6!M$1:M3820)+1)</f>
        <v>-</v>
      </c>
    </row>
    <row r="3822" spans="1:13" ht="16" x14ac:dyDescent="0.2">
      <c r="A3822" s="18" t="str">
        <f>IFERROR(INDEX(Sheet1!F:F,MATCH(ROWS($1:3821),$L:$L,0)),"")</f>
        <v/>
      </c>
      <c r="B3822" s="15" t="str">
        <f>IFERROR(INDEX(Sheet1!L:L,MATCH(ROWS($1:3821),$L:$L,0)),"")</f>
        <v/>
      </c>
      <c r="D3822" s="18" t="str">
        <f>IFERROR(INDEX(Sheet1!F:F,MATCH(ROWS($1:3821),$M:$M,0)),"")</f>
        <v/>
      </c>
      <c r="E3822" t="str">
        <f>IFERROR(INDEX(Sheet1!L:L,MATCH(ROWS($1:3821),$M:$M,0)),"")</f>
        <v/>
      </c>
      <c r="L3822">
        <f>IF(ISNA(MATCH(Sheet1!F3822,{"successful"},0)),"-",MAX(Sheet6!L$1:L3821)+1)</f>
        <v>2165</v>
      </c>
      <c r="M3822" t="str">
        <f>IF(ISNA(MATCH(Sheet1!F3822,{"failed","canceled"},0)),"-",MAX(Sheet6!M$1:M3821)+1)</f>
        <v>-</v>
      </c>
    </row>
    <row r="3823" spans="1:13" ht="16" x14ac:dyDescent="0.2">
      <c r="A3823" s="18" t="str">
        <f>IFERROR(INDEX(Sheet1!F:F,MATCH(ROWS($1:3822),$L:$L,0)),"")</f>
        <v/>
      </c>
      <c r="B3823" s="15" t="str">
        <f>IFERROR(INDEX(Sheet1!L:L,MATCH(ROWS($1:3822),$L:$L,0)),"")</f>
        <v/>
      </c>
      <c r="D3823" s="18" t="str">
        <f>IFERROR(INDEX(Sheet1!F:F,MATCH(ROWS($1:3822),$M:$M,0)),"")</f>
        <v/>
      </c>
      <c r="E3823" t="str">
        <f>IFERROR(INDEX(Sheet1!L:L,MATCH(ROWS($1:3822),$M:$M,0)),"")</f>
        <v/>
      </c>
      <c r="L3823">
        <f>IF(ISNA(MATCH(Sheet1!F3823,{"successful"},0)),"-",MAX(Sheet6!L$1:L3822)+1)</f>
        <v>2166</v>
      </c>
      <c r="M3823" t="str">
        <f>IF(ISNA(MATCH(Sheet1!F3823,{"failed","canceled"},0)),"-",MAX(Sheet6!M$1:M3822)+1)</f>
        <v>-</v>
      </c>
    </row>
    <row r="3824" spans="1:13" ht="16" x14ac:dyDescent="0.2">
      <c r="A3824" s="18" t="str">
        <f>IFERROR(INDEX(Sheet1!F:F,MATCH(ROWS($1:3823),$L:$L,0)),"")</f>
        <v/>
      </c>
      <c r="B3824" s="15" t="str">
        <f>IFERROR(INDEX(Sheet1!L:L,MATCH(ROWS($1:3823),$L:$L,0)),"")</f>
        <v/>
      </c>
      <c r="D3824" s="18" t="str">
        <f>IFERROR(INDEX(Sheet1!F:F,MATCH(ROWS($1:3823),$M:$M,0)),"")</f>
        <v/>
      </c>
      <c r="E3824" t="str">
        <f>IFERROR(INDEX(Sheet1!L:L,MATCH(ROWS($1:3823),$M:$M,0)),"")</f>
        <v/>
      </c>
      <c r="L3824">
        <f>IF(ISNA(MATCH(Sheet1!F3824,{"successful"},0)),"-",MAX(Sheet6!L$1:L3823)+1)</f>
        <v>2167</v>
      </c>
      <c r="M3824" t="str">
        <f>IF(ISNA(MATCH(Sheet1!F3824,{"failed","canceled"},0)),"-",MAX(Sheet6!M$1:M3823)+1)</f>
        <v>-</v>
      </c>
    </row>
    <row r="3825" spans="1:13" ht="16" x14ac:dyDescent="0.2">
      <c r="A3825" s="18" t="str">
        <f>IFERROR(INDEX(Sheet1!F:F,MATCH(ROWS($1:3824),$L:$L,0)),"")</f>
        <v/>
      </c>
      <c r="B3825" s="15" t="str">
        <f>IFERROR(INDEX(Sheet1!L:L,MATCH(ROWS($1:3824),$L:$L,0)),"")</f>
        <v/>
      </c>
      <c r="D3825" s="18" t="str">
        <f>IFERROR(INDEX(Sheet1!F:F,MATCH(ROWS($1:3824),$M:$M,0)),"")</f>
        <v/>
      </c>
      <c r="E3825" t="str">
        <f>IFERROR(INDEX(Sheet1!L:L,MATCH(ROWS($1:3824),$M:$M,0)),"")</f>
        <v/>
      </c>
      <c r="L3825">
        <f>IF(ISNA(MATCH(Sheet1!F3825,{"successful"},0)),"-",MAX(Sheet6!L$1:L3824)+1)</f>
        <v>2168</v>
      </c>
      <c r="M3825" t="str">
        <f>IF(ISNA(MATCH(Sheet1!F3825,{"failed","canceled"},0)),"-",MAX(Sheet6!M$1:M3824)+1)</f>
        <v>-</v>
      </c>
    </row>
    <row r="3826" spans="1:13" ht="16" x14ac:dyDescent="0.2">
      <c r="A3826" s="18" t="str">
        <f>IFERROR(INDEX(Sheet1!F:F,MATCH(ROWS($1:3825),$L:$L,0)),"")</f>
        <v/>
      </c>
      <c r="B3826" s="15" t="str">
        <f>IFERROR(INDEX(Sheet1!L:L,MATCH(ROWS($1:3825),$L:$L,0)),"")</f>
        <v/>
      </c>
      <c r="D3826" s="18" t="str">
        <f>IFERROR(INDEX(Sheet1!F:F,MATCH(ROWS($1:3825),$M:$M,0)),"")</f>
        <v/>
      </c>
      <c r="E3826" t="str">
        <f>IFERROR(INDEX(Sheet1!L:L,MATCH(ROWS($1:3825),$M:$M,0)),"")</f>
        <v/>
      </c>
      <c r="L3826">
        <f>IF(ISNA(MATCH(Sheet1!F3826,{"successful"},0)),"-",MAX(Sheet6!L$1:L3825)+1)</f>
        <v>2169</v>
      </c>
      <c r="M3826" t="str">
        <f>IF(ISNA(MATCH(Sheet1!F3826,{"failed","canceled"},0)),"-",MAX(Sheet6!M$1:M3825)+1)</f>
        <v>-</v>
      </c>
    </row>
    <row r="3827" spans="1:13" ht="16" x14ac:dyDescent="0.2">
      <c r="A3827" s="18" t="str">
        <f>IFERROR(INDEX(Sheet1!F:F,MATCH(ROWS($1:3826),$L:$L,0)),"")</f>
        <v/>
      </c>
      <c r="B3827" s="15" t="str">
        <f>IFERROR(INDEX(Sheet1!L:L,MATCH(ROWS($1:3826),$L:$L,0)),"")</f>
        <v/>
      </c>
      <c r="D3827" s="18" t="str">
        <f>IFERROR(INDEX(Sheet1!F:F,MATCH(ROWS($1:3826),$M:$M,0)),"")</f>
        <v/>
      </c>
      <c r="E3827" t="str">
        <f>IFERROR(INDEX(Sheet1!L:L,MATCH(ROWS($1:3826),$M:$M,0)),"")</f>
        <v/>
      </c>
      <c r="L3827">
        <f>IF(ISNA(MATCH(Sheet1!F3827,{"successful"},0)),"-",MAX(Sheet6!L$1:L3826)+1)</f>
        <v>2170</v>
      </c>
      <c r="M3827" t="str">
        <f>IF(ISNA(MATCH(Sheet1!F3827,{"failed","canceled"},0)),"-",MAX(Sheet6!M$1:M3826)+1)</f>
        <v>-</v>
      </c>
    </row>
    <row r="3828" spans="1:13" ht="16" x14ac:dyDescent="0.2">
      <c r="A3828" s="18" t="str">
        <f>IFERROR(INDEX(Sheet1!F:F,MATCH(ROWS($1:3827),$L:$L,0)),"")</f>
        <v/>
      </c>
      <c r="B3828" s="15" t="str">
        <f>IFERROR(INDEX(Sheet1!L:L,MATCH(ROWS($1:3827),$L:$L,0)),"")</f>
        <v/>
      </c>
      <c r="D3828" s="18" t="str">
        <f>IFERROR(INDEX(Sheet1!F:F,MATCH(ROWS($1:3827),$M:$M,0)),"")</f>
        <v/>
      </c>
      <c r="E3828" t="str">
        <f>IFERROR(INDEX(Sheet1!L:L,MATCH(ROWS($1:3827),$M:$M,0)),"")</f>
        <v/>
      </c>
      <c r="L3828">
        <f>IF(ISNA(MATCH(Sheet1!F3828,{"successful"},0)),"-",MAX(Sheet6!L$1:L3827)+1)</f>
        <v>2171</v>
      </c>
      <c r="M3828" t="str">
        <f>IF(ISNA(MATCH(Sheet1!F3828,{"failed","canceled"},0)),"-",MAX(Sheet6!M$1:M3827)+1)</f>
        <v>-</v>
      </c>
    </row>
    <row r="3829" spans="1:13" ht="16" x14ac:dyDescent="0.2">
      <c r="A3829" s="18" t="str">
        <f>IFERROR(INDEX(Sheet1!F:F,MATCH(ROWS($1:3828),$L:$L,0)),"")</f>
        <v/>
      </c>
      <c r="B3829" s="15" t="str">
        <f>IFERROR(INDEX(Sheet1!L:L,MATCH(ROWS($1:3828),$L:$L,0)),"")</f>
        <v/>
      </c>
      <c r="D3829" s="18" t="str">
        <f>IFERROR(INDEX(Sheet1!F:F,MATCH(ROWS($1:3828),$M:$M,0)),"")</f>
        <v/>
      </c>
      <c r="E3829" t="str">
        <f>IFERROR(INDEX(Sheet1!L:L,MATCH(ROWS($1:3828),$M:$M,0)),"")</f>
        <v/>
      </c>
      <c r="L3829">
        <f>IF(ISNA(MATCH(Sheet1!F3829,{"successful"},0)),"-",MAX(Sheet6!L$1:L3828)+1)</f>
        <v>2172</v>
      </c>
      <c r="M3829" t="str">
        <f>IF(ISNA(MATCH(Sheet1!F3829,{"failed","canceled"},0)),"-",MAX(Sheet6!M$1:M3828)+1)</f>
        <v>-</v>
      </c>
    </row>
    <row r="3830" spans="1:13" ht="16" x14ac:dyDescent="0.2">
      <c r="A3830" s="18" t="str">
        <f>IFERROR(INDEX(Sheet1!F:F,MATCH(ROWS($1:3829),$L:$L,0)),"")</f>
        <v/>
      </c>
      <c r="B3830" s="15" t="str">
        <f>IFERROR(INDEX(Sheet1!L:L,MATCH(ROWS($1:3829),$L:$L,0)),"")</f>
        <v/>
      </c>
      <c r="D3830" s="18" t="str">
        <f>IFERROR(INDEX(Sheet1!F:F,MATCH(ROWS($1:3829),$M:$M,0)),"")</f>
        <v/>
      </c>
      <c r="E3830" t="str">
        <f>IFERROR(INDEX(Sheet1!L:L,MATCH(ROWS($1:3829),$M:$M,0)),"")</f>
        <v/>
      </c>
      <c r="L3830">
        <f>IF(ISNA(MATCH(Sheet1!F3830,{"successful"},0)),"-",MAX(Sheet6!L$1:L3829)+1)</f>
        <v>2173</v>
      </c>
      <c r="M3830" t="str">
        <f>IF(ISNA(MATCH(Sheet1!F3830,{"failed","canceled"},0)),"-",MAX(Sheet6!M$1:M3829)+1)</f>
        <v>-</v>
      </c>
    </row>
    <row r="3831" spans="1:13" ht="16" x14ac:dyDescent="0.2">
      <c r="A3831" s="18" t="str">
        <f>IFERROR(INDEX(Sheet1!F:F,MATCH(ROWS($1:3830),$L:$L,0)),"")</f>
        <v/>
      </c>
      <c r="B3831" s="15" t="str">
        <f>IFERROR(INDEX(Sheet1!L:L,MATCH(ROWS($1:3830),$L:$L,0)),"")</f>
        <v/>
      </c>
      <c r="D3831" s="18" t="str">
        <f>IFERROR(INDEX(Sheet1!F:F,MATCH(ROWS($1:3830),$M:$M,0)),"")</f>
        <v/>
      </c>
      <c r="E3831" t="str">
        <f>IFERROR(INDEX(Sheet1!L:L,MATCH(ROWS($1:3830),$M:$M,0)),"")</f>
        <v/>
      </c>
      <c r="L3831">
        <f>IF(ISNA(MATCH(Sheet1!F3831,{"successful"},0)),"-",MAX(Sheet6!L$1:L3830)+1)</f>
        <v>2174</v>
      </c>
      <c r="M3831" t="str">
        <f>IF(ISNA(MATCH(Sheet1!F3831,{"failed","canceled"},0)),"-",MAX(Sheet6!M$1:M3830)+1)</f>
        <v>-</v>
      </c>
    </row>
    <row r="3832" spans="1:13" ht="16" x14ac:dyDescent="0.2">
      <c r="A3832" s="18" t="str">
        <f>IFERROR(INDEX(Sheet1!F:F,MATCH(ROWS($1:3831),$L:$L,0)),"")</f>
        <v/>
      </c>
      <c r="B3832" s="15" t="str">
        <f>IFERROR(INDEX(Sheet1!L:L,MATCH(ROWS($1:3831),$L:$L,0)),"")</f>
        <v/>
      </c>
      <c r="D3832" s="18" t="str">
        <f>IFERROR(INDEX(Sheet1!F:F,MATCH(ROWS($1:3831),$M:$M,0)),"")</f>
        <v/>
      </c>
      <c r="E3832" t="str">
        <f>IFERROR(INDEX(Sheet1!L:L,MATCH(ROWS($1:3831),$M:$M,0)),"")</f>
        <v/>
      </c>
      <c r="L3832">
        <f>IF(ISNA(MATCH(Sheet1!F3832,{"successful"},0)),"-",MAX(Sheet6!L$1:L3831)+1)</f>
        <v>2175</v>
      </c>
      <c r="M3832" t="str">
        <f>IF(ISNA(MATCH(Sheet1!F3832,{"failed","canceled"},0)),"-",MAX(Sheet6!M$1:M3831)+1)</f>
        <v>-</v>
      </c>
    </row>
    <row r="3833" spans="1:13" ht="16" x14ac:dyDescent="0.2">
      <c r="A3833" s="18" t="str">
        <f>IFERROR(INDEX(Sheet1!F:F,MATCH(ROWS($1:3832),$L:$L,0)),"")</f>
        <v/>
      </c>
      <c r="B3833" s="15" t="str">
        <f>IFERROR(INDEX(Sheet1!L:L,MATCH(ROWS($1:3832),$L:$L,0)),"")</f>
        <v/>
      </c>
      <c r="D3833" s="18" t="str">
        <f>IFERROR(INDEX(Sheet1!F:F,MATCH(ROWS($1:3832),$M:$M,0)),"")</f>
        <v/>
      </c>
      <c r="E3833" t="str">
        <f>IFERROR(INDEX(Sheet1!L:L,MATCH(ROWS($1:3832),$M:$M,0)),"")</f>
        <v/>
      </c>
      <c r="L3833">
        <f>IF(ISNA(MATCH(Sheet1!F3833,{"successful"},0)),"-",MAX(Sheet6!L$1:L3832)+1)</f>
        <v>2176</v>
      </c>
      <c r="M3833" t="str">
        <f>IF(ISNA(MATCH(Sheet1!F3833,{"failed","canceled"},0)),"-",MAX(Sheet6!M$1:M3832)+1)</f>
        <v>-</v>
      </c>
    </row>
    <row r="3834" spans="1:13" ht="16" x14ac:dyDescent="0.2">
      <c r="A3834" s="18" t="str">
        <f>IFERROR(INDEX(Sheet1!F:F,MATCH(ROWS($1:3833),$L:$L,0)),"")</f>
        <v/>
      </c>
      <c r="B3834" s="15" t="str">
        <f>IFERROR(INDEX(Sheet1!L:L,MATCH(ROWS($1:3833),$L:$L,0)),"")</f>
        <v/>
      </c>
      <c r="D3834" s="18" t="str">
        <f>IFERROR(INDEX(Sheet1!F:F,MATCH(ROWS($1:3833),$M:$M,0)),"")</f>
        <v/>
      </c>
      <c r="E3834" t="str">
        <f>IFERROR(INDEX(Sheet1!L:L,MATCH(ROWS($1:3833),$M:$M,0)),"")</f>
        <v/>
      </c>
      <c r="L3834">
        <f>IF(ISNA(MATCH(Sheet1!F3834,{"successful"},0)),"-",MAX(Sheet6!L$1:L3833)+1)</f>
        <v>2177</v>
      </c>
      <c r="M3834" t="str">
        <f>IF(ISNA(MATCH(Sheet1!F3834,{"failed","canceled"},0)),"-",MAX(Sheet6!M$1:M3833)+1)</f>
        <v>-</v>
      </c>
    </row>
    <row r="3835" spans="1:13" ht="16" x14ac:dyDescent="0.2">
      <c r="A3835" s="18" t="str">
        <f>IFERROR(INDEX(Sheet1!F:F,MATCH(ROWS($1:3834),$L:$L,0)),"")</f>
        <v/>
      </c>
      <c r="B3835" s="15" t="str">
        <f>IFERROR(INDEX(Sheet1!L:L,MATCH(ROWS($1:3834),$L:$L,0)),"")</f>
        <v/>
      </c>
      <c r="D3835" s="18" t="str">
        <f>IFERROR(INDEX(Sheet1!F:F,MATCH(ROWS($1:3834),$M:$M,0)),"")</f>
        <v/>
      </c>
      <c r="E3835" t="str">
        <f>IFERROR(INDEX(Sheet1!L:L,MATCH(ROWS($1:3834),$M:$M,0)),"")</f>
        <v/>
      </c>
      <c r="L3835">
        <f>IF(ISNA(MATCH(Sheet1!F3835,{"successful"},0)),"-",MAX(Sheet6!L$1:L3834)+1)</f>
        <v>2178</v>
      </c>
      <c r="M3835" t="str">
        <f>IF(ISNA(MATCH(Sheet1!F3835,{"failed","canceled"},0)),"-",MAX(Sheet6!M$1:M3834)+1)</f>
        <v>-</v>
      </c>
    </row>
    <row r="3836" spans="1:13" ht="16" x14ac:dyDescent="0.2">
      <c r="A3836" s="18" t="str">
        <f>IFERROR(INDEX(Sheet1!F:F,MATCH(ROWS($1:3835),$L:$L,0)),"")</f>
        <v/>
      </c>
      <c r="B3836" s="15" t="str">
        <f>IFERROR(INDEX(Sheet1!L:L,MATCH(ROWS($1:3835),$L:$L,0)),"")</f>
        <v/>
      </c>
      <c r="D3836" s="18" t="str">
        <f>IFERROR(INDEX(Sheet1!F:F,MATCH(ROWS($1:3835),$M:$M,0)),"")</f>
        <v/>
      </c>
      <c r="E3836" t="str">
        <f>IFERROR(INDEX(Sheet1!L:L,MATCH(ROWS($1:3835),$M:$M,0)),"")</f>
        <v/>
      </c>
      <c r="L3836">
        <f>IF(ISNA(MATCH(Sheet1!F3836,{"successful"},0)),"-",MAX(Sheet6!L$1:L3835)+1)</f>
        <v>2179</v>
      </c>
      <c r="M3836" t="str">
        <f>IF(ISNA(MATCH(Sheet1!F3836,{"failed","canceled"},0)),"-",MAX(Sheet6!M$1:M3835)+1)</f>
        <v>-</v>
      </c>
    </row>
    <row r="3837" spans="1:13" ht="16" x14ac:dyDescent="0.2">
      <c r="A3837" s="18" t="str">
        <f>IFERROR(INDEX(Sheet1!F:F,MATCH(ROWS($1:3836),$L:$L,0)),"")</f>
        <v/>
      </c>
      <c r="B3837" s="15" t="str">
        <f>IFERROR(INDEX(Sheet1!L:L,MATCH(ROWS($1:3836),$L:$L,0)),"")</f>
        <v/>
      </c>
      <c r="D3837" s="18" t="str">
        <f>IFERROR(INDEX(Sheet1!F:F,MATCH(ROWS($1:3836),$M:$M,0)),"")</f>
        <v/>
      </c>
      <c r="E3837" t="str">
        <f>IFERROR(INDEX(Sheet1!L:L,MATCH(ROWS($1:3836),$M:$M,0)),"")</f>
        <v/>
      </c>
      <c r="L3837">
        <f>IF(ISNA(MATCH(Sheet1!F3837,{"successful"},0)),"-",MAX(Sheet6!L$1:L3836)+1)</f>
        <v>2180</v>
      </c>
      <c r="M3837" t="str">
        <f>IF(ISNA(MATCH(Sheet1!F3837,{"failed","canceled"},0)),"-",MAX(Sheet6!M$1:M3836)+1)</f>
        <v>-</v>
      </c>
    </row>
    <row r="3838" spans="1:13" ht="16" x14ac:dyDescent="0.2">
      <c r="A3838" s="18" t="str">
        <f>IFERROR(INDEX(Sheet1!F:F,MATCH(ROWS($1:3837),$L:$L,0)),"")</f>
        <v/>
      </c>
      <c r="B3838" s="15" t="str">
        <f>IFERROR(INDEX(Sheet1!L:L,MATCH(ROWS($1:3837),$L:$L,0)),"")</f>
        <v/>
      </c>
      <c r="D3838" s="18" t="str">
        <f>IFERROR(INDEX(Sheet1!F:F,MATCH(ROWS($1:3837),$M:$M,0)),"")</f>
        <v/>
      </c>
      <c r="E3838" t="str">
        <f>IFERROR(INDEX(Sheet1!L:L,MATCH(ROWS($1:3837),$M:$M,0)),"")</f>
        <v/>
      </c>
      <c r="L3838">
        <f>IF(ISNA(MATCH(Sheet1!F3838,{"successful"},0)),"-",MAX(Sheet6!L$1:L3837)+1)</f>
        <v>2181</v>
      </c>
      <c r="M3838" t="str">
        <f>IF(ISNA(MATCH(Sheet1!F3838,{"failed","canceled"},0)),"-",MAX(Sheet6!M$1:M3837)+1)</f>
        <v>-</v>
      </c>
    </row>
    <row r="3839" spans="1:13" ht="16" x14ac:dyDescent="0.2">
      <c r="A3839" s="18" t="str">
        <f>IFERROR(INDEX(Sheet1!F:F,MATCH(ROWS($1:3838),$L:$L,0)),"")</f>
        <v/>
      </c>
      <c r="B3839" s="15" t="str">
        <f>IFERROR(INDEX(Sheet1!L:L,MATCH(ROWS($1:3838),$L:$L,0)),"")</f>
        <v/>
      </c>
      <c r="D3839" s="18" t="str">
        <f>IFERROR(INDEX(Sheet1!F:F,MATCH(ROWS($1:3838),$M:$M,0)),"")</f>
        <v/>
      </c>
      <c r="E3839" t="str">
        <f>IFERROR(INDEX(Sheet1!L:L,MATCH(ROWS($1:3838),$M:$M,0)),"")</f>
        <v/>
      </c>
      <c r="L3839">
        <f>IF(ISNA(MATCH(Sheet1!F3839,{"successful"},0)),"-",MAX(Sheet6!L$1:L3838)+1)</f>
        <v>2182</v>
      </c>
      <c r="M3839" t="str">
        <f>IF(ISNA(MATCH(Sheet1!F3839,{"failed","canceled"},0)),"-",MAX(Sheet6!M$1:M3838)+1)</f>
        <v>-</v>
      </c>
    </row>
    <row r="3840" spans="1:13" ht="16" x14ac:dyDescent="0.2">
      <c r="A3840" s="18" t="str">
        <f>IFERROR(INDEX(Sheet1!F:F,MATCH(ROWS($1:3839),$L:$L,0)),"")</f>
        <v/>
      </c>
      <c r="B3840" s="15" t="str">
        <f>IFERROR(INDEX(Sheet1!L:L,MATCH(ROWS($1:3839),$L:$L,0)),"")</f>
        <v/>
      </c>
      <c r="D3840" s="18" t="str">
        <f>IFERROR(INDEX(Sheet1!F:F,MATCH(ROWS($1:3839),$M:$M,0)),"")</f>
        <v/>
      </c>
      <c r="E3840" t="str">
        <f>IFERROR(INDEX(Sheet1!L:L,MATCH(ROWS($1:3839),$M:$M,0)),"")</f>
        <v/>
      </c>
      <c r="L3840">
        <f>IF(ISNA(MATCH(Sheet1!F3840,{"successful"},0)),"-",MAX(Sheet6!L$1:L3839)+1)</f>
        <v>2183</v>
      </c>
      <c r="M3840" t="str">
        <f>IF(ISNA(MATCH(Sheet1!F3840,{"failed","canceled"},0)),"-",MAX(Sheet6!M$1:M3839)+1)</f>
        <v>-</v>
      </c>
    </row>
    <row r="3841" spans="1:13" ht="16" x14ac:dyDescent="0.2">
      <c r="A3841" s="18" t="str">
        <f>IFERROR(INDEX(Sheet1!F:F,MATCH(ROWS($1:3840),$L:$L,0)),"")</f>
        <v/>
      </c>
      <c r="B3841" s="15" t="str">
        <f>IFERROR(INDEX(Sheet1!L:L,MATCH(ROWS($1:3840),$L:$L,0)),"")</f>
        <v/>
      </c>
      <c r="D3841" s="18" t="str">
        <f>IFERROR(INDEX(Sheet1!F:F,MATCH(ROWS($1:3840),$M:$M,0)),"")</f>
        <v/>
      </c>
      <c r="E3841" t="str">
        <f>IFERROR(INDEX(Sheet1!L:L,MATCH(ROWS($1:3840),$M:$M,0)),"")</f>
        <v/>
      </c>
      <c r="L3841">
        <f>IF(ISNA(MATCH(Sheet1!F3841,{"successful"},0)),"-",MAX(Sheet6!L$1:L3840)+1)</f>
        <v>2184</v>
      </c>
      <c r="M3841" t="str">
        <f>IF(ISNA(MATCH(Sheet1!F3841,{"failed","canceled"},0)),"-",MAX(Sheet6!M$1:M3840)+1)</f>
        <v>-</v>
      </c>
    </row>
    <row r="3842" spans="1:13" ht="16" x14ac:dyDescent="0.2">
      <c r="A3842" s="18" t="str">
        <f>IFERROR(INDEX(Sheet1!F:F,MATCH(ROWS($1:3841),$L:$L,0)),"")</f>
        <v/>
      </c>
      <c r="B3842" s="15" t="str">
        <f>IFERROR(INDEX(Sheet1!L:L,MATCH(ROWS($1:3841),$L:$L,0)),"")</f>
        <v/>
      </c>
      <c r="D3842" s="18" t="str">
        <f>IFERROR(INDEX(Sheet1!F:F,MATCH(ROWS($1:3841),$M:$M,0)),"")</f>
        <v/>
      </c>
      <c r="E3842" t="str">
        <f>IFERROR(INDEX(Sheet1!L:L,MATCH(ROWS($1:3841),$M:$M,0)),"")</f>
        <v/>
      </c>
      <c r="L3842">
        <f>IF(ISNA(MATCH(Sheet1!F3842,{"successful"},0)),"-",MAX(Sheet6!L$1:L3841)+1)</f>
        <v>2185</v>
      </c>
      <c r="M3842" t="str">
        <f>IF(ISNA(MATCH(Sheet1!F3842,{"failed","canceled"},0)),"-",MAX(Sheet6!M$1:M3841)+1)</f>
        <v>-</v>
      </c>
    </row>
    <row r="3843" spans="1:13" ht="16" x14ac:dyDescent="0.2">
      <c r="A3843" s="18" t="str">
        <f>IFERROR(INDEX(Sheet1!F:F,MATCH(ROWS($1:3842),$L:$L,0)),"")</f>
        <v/>
      </c>
      <c r="B3843" s="15" t="str">
        <f>IFERROR(INDEX(Sheet1!L:L,MATCH(ROWS($1:3842),$L:$L,0)),"")</f>
        <v/>
      </c>
      <c r="D3843" s="18" t="str">
        <f>IFERROR(INDEX(Sheet1!F:F,MATCH(ROWS($1:3842),$M:$M,0)),"")</f>
        <v/>
      </c>
      <c r="E3843" t="str">
        <f>IFERROR(INDEX(Sheet1!L:L,MATCH(ROWS($1:3842),$M:$M,0)),"")</f>
        <v/>
      </c>
      <c r="L3843" t="str">
        <f>IF(ISNA(MATCH(Sheet1!F3843,{"successful"},0)),"-",MAX(Sheet6!L$1:L3842)+1)</f>
        <v>-</v>
      </c>
      <c r="M3843">
        <f>IF(ISNA(MATCH(Sheet1!F3843,{"failed","canceled"},0)),"-",MAX(Sheet6!M$1:M3842)+1)</f>
        <v>1607</v>
      </c>
    </row>
    <row r="3844" spans="1:13" ht="16" x14ac:dyDescent="0.2">
      <c r="A3844" s="18" t="str">
        <f>IFERROR(INDEX(Sheet1!F:F,MATCH(ROWS($1:3843),$L:$L,0)),"")</f>
        <v/>
      </c>
      <c r="B3844" s="15" t="str">
        <f>IFERROR(INDEX(Sheet1!L:L,MATCH(ROWS($1:3843),$L:$L,0)),"")</f>
        <v/>
      </c>
      <c r="D3844" s="18" t="str">
        <f>IFERROR(INDEX(Sheet1!F:F,MATCH(ROWS($1:3843),$M:$M,0)),"")</f>
        <v/>
      </c>
      <c r="E3844" t="str">
        <f>IFERROR(INDEX(Sheet1!L:L,MATCH(ROWS($1:3843),$M:$M,0)),"")</f>
        <v/>
      </c>
      <c r="L3844" t="str">
        <f>IF(ISNA(MATCH(Sheet1!F3844,{"successful"},0)),"-",MAX(Sheet6!L$1:L3843)+1)</f>
        <v>-</v>
      </c>
      <c r="M3844">
        <f>IF(ISNA(MATCH(Sheet1!F3844,{"failed","canceled"},0)),"-",MAX(Sheet6!M$1:M3843)+1)</f>
        <v>1608</v>
      </c>
    </row>
    <row r="3845" spans="1:13" ht="16" x14ac:dyDescent="0.2">
      <c r="A3845" s="18" t="str">
        <f>IFERROR(INDEX(Sheet1!F:F,MATCH(ROWS($1:3844),$L:$L,0)),"")</f>
        <v/>
      </c>
      <c r="B3845" s="15" t="str">
        <f>IFERROR(INDEX(Sheet1!L:L,MATCH(ROWS($1:3844),$L:$L,0)),"")</f>
        <v/>
      </c>
      <c r="D3845" s="18" t="str">
        <f>IFERROR(INDEX(Sheet1!F:F,MATCH(ROWS($1:3844),$M:$M,0)),"")</f>
        <v/>
      </c>
      <c r="E3845" t="str">
        <f>IFERROR(INDEX(Sheet1!L:L,MATCH(ROWS($1:3844),$M:$M,0)),"")</f>
        <v/>
      </c>
      <c r="L3845" t="str">
        <f>IF(ISNA(MATCH(Sheet1!F3845,{"successful"},0)),"-",MAX(Sheet6!L$1:L3844)+1)</f>
        <v>-</v>
      </c>
      <c r="M3845">
        <f>IF(ISNA(MATCH(Sheet1!F3845,{"failed","canceled"},0)),"-",MAX(Sheet6!M$1:M3844)+1)</f>
        <v>1609</v>
      </c>
    </row>
    <row r="3846" spans="1:13" ht="16" x14ac:dyDescent="0.2">
      <c r="A3846" s="18" t="str">
        <f>IFERROR(INDEX(Sheet1!F:F,MATCH(ROWS($1:3845),$L:$L,0)),"")</f>
        <v/>
      </c>
      <c r="B3846" s="15" t="str">
        <f>IFERROR(INDEX(Sheet1!L:L,MATCH(ROWS($1:3845),$L:$L,0)),"")</f>
        <v/>
      </c>
      <c r="D3846" s="18" t="str">
        <f>IFERROR(INDEX(Sheet1!F:F,MATCH(ROWS($1:3845),$M:$M,0)),"")</f>
        <v/>
      </c>
      <c r="E3846" t="str">
        <f>IFERROR(INDEX(Sheet1!L:L,MATCH(ROWS($1:3845),$M:$M,0)),"")</f>
        <v/>
      </c>
      <c r="L3846" t="str">
        <f>IF(ISNA(MATCH(Sheet1!F3846,{"successful"},0)),"-",MAX(Sheet6!L$1:L3845)+1)</f>
        <v>-</v>
      </c>
      <c r="M3846">
        <f>IF(ISNA(MATCH(Sheet1!F3846,{"failed","canceled"},0)),"-",MAX(Sheet6!M$1:M3845)+1)</f>
        <v>1610</v>
      </c>
    </row>
    <row r="3847" spans="1:13" ht="16" x14ac:dyDescent="0.2">
      <c r="A3847" s="18" t="str">
        <f>IFERROR(INDEX(Sheet1!F:F,MATCH(ROWS($1:3846),$L:$L,0)),"")</f>
        <v/>
      </c>
      <c r="B3847" s="15" t="str">
        <f>IFERROR(INDEX(Sheet1!L:L,MATCH(ROWS($1:3846),$L:$L,0)),"")</f>
        <v/>
      </c>
      <c r="D3847" s="18" t="str">
        <f>IFERROR(INDEX(Sheet1!F:F,MATCH(ROWS($1:3846),$M:$M,0)),"")</f>
        <v/>
      </c>
      <c r="E3847" t="str">
        <f>IFERROR(INDEX(Sheet1!L:L,MATCH(ROWS($1:3846),$M:$M,0)),"")</f>
        <v/>
      </c>
      <c r="L3847" t="str">
        <f>IF(ISNA(MATCH(Sheet1!F3847,{"successful"},0)),"-",MAX(Sheet6!L$1:L3846)+1)</f>
        <v>-</v>
      </c>
      <c r="M3847">
        <f>IF(ISNA(MATCH(Sheet1!F3847,{"failed","canceled"},0)),"-",MAX(Sheet6!M$1:M3846)+1)</f>
        <v>1611</v>
      </c>
    </row>
    <row r="3848" spans="1:13" ht="16" x14ac:dyDescent="0.2">
      <c r="A3848" s="18" t="str">
        <f>IFERROR(INDEX(Sheet1!F:F,MATCH(ROWS($1:3847),$L:$L,0)),"")</f>
        <v/>
      </c>
      <c r="B3848" s="15" t="str">
        <f>IFERROR(INDEX(Sheet1!L:L,MATCH(ROWS($1:3847),$L:$L,0)),"")</f>
        <v/>
      </c>
      <c r="D3848" s="18" t="str">
        <f>IFERROR(INDEX(Sheet1!F:F,MATCH(ROWS($1:3847),$M:$M,0)),"")</f>
        <v/>
      </c>
      <c r="E3848" t="str">
        <f>IFERROR(INDEX(Sheet1!L:L,MATCH(ROWS($1:3847),$M:$M,0)),"")</f>
        <v/>
      </c>
      <c r="L3848" t="str">
        <f>IF(ISNA(MATCH(Sheet1!F3848,{"successful"},0)),"-",MAX(Sheet6!L$1:L3847)+1)</f>
        <v>-</v>
      </c>
      <c r="M3848">
        <f>IF(ISNA(MATCH(Sheet1!F3848,{"failed","canceled"},0)),"-",MAX(Sheet6!M$1:M3847)+1)</f>
        <v>1612</v>
      </c>
    </row>
    <row r="3849" spans="1:13" ht="16" x14ac:dyDescent="0.2">
      <c r="A3849" s="18" t="str">
        <f>IFERROR(INDEX(Sheet1!F:F,MATCH(ROWS($1:3848),$L:$L,0)),"")</f>
        <v/>
      </c>
      <c r="B3849" s="15" t="str">
        <f>IFERROR(INDEX(Sheet1!L:L,MATCH(ROWS($1:3848),$L:$L,0)),"")</f>
        <v/>
      </c>
      <c r="D3849" s="18" t="str">
        <f>IFERROR(INDEX(Sheet1!F:F,MATCH(ROWS($1:3848),$M:$M,0)),"")</f>
        <v/>
      </c>
      <c r="E3849" t="str">
        <f>IFERROR(INDEX(Sheet1!L:L,MATCH(ROWS($1:3848),$M:$M,0)),"")</f>
        <v/>
      </c>
      <c r="L3849" t="str">
        <f>IF(ISNA(MATCH(Sheet1!F3849,{"successful"},0)),"-",MAX(Sheet6!L$1:L3848)+1)</f>
        <v>-</v>
      </c>
      <c r="M3849">
        <f>IF(ISNA(MATCH(Sheet1!F3849,{"failed","canceled"},0)),"-",MAX(Sheet6!M$1:M3848)+1)</f>
        <v>1613</v>
      </c>
    </row>
    <row r="3850" spans="1:13" ht="16" x14ac:dyDescent="0.2">
      <c r="A3850" s="18" t="str">
        <f>IFERROR(INDEX(Sheet1!F:F,MATCH(ROWS($1:3849),$L:$L,0)),"")</f>
        <v/>
      </c>
      <c r="B3850" s="15" t="str">
        <f>IFERROR(INDEX(Sheet1!L:L,MATCH(ROWS($1:3849),$L:$L,0)),"")</f>
        <v/>
      </c>
      <c r="D3850" s="18" t="str">
        <f>IFERROR(INDEX(Sheet1!F:F,MATCH(ROWS($1:3849),$M:$M,0)),"")</f>
        <v/>
      </c>
      <c r="E3850" t="str">
        <f>IFERROR(INDEX(Sheet1!L:L,MATCH(ROWS($1:3849),$M:$M,0)),"")</f>
        <v/>
      </c>
      <c r="L3850" t="str">
        <f>IF(ISNA(MATCH(Sheet1!F3850,{"successful"},0)),"-",MAX(Sheet6!L$1:L3849)+1)</f>
        <v>-</v>
      </c>
      <c r="M3850">
        <f>IF(ISNA(MATCH(Sheet1!F3850,{"failed","canceled"},0)),"-",MAX(Sheet6!M$1:M3849)+1)</f>
        <v>1614</v>
      </c>
    </row>
    <row r="3851" spans="1:13" ht="16" x14ac:dyDescent="0.2">
      <c r="A3851" s="18" t="str">
        <f>IFERROR(INDEX(Sheet1!F:F,MATCH(ROWS($1:3850),$L:$L,0)),"")</f>
        <v/>
      </c>
      <c r="B3851" s="15" t="str">
        <f>IFERROR(INDEX(Sheet1!L:L,MATCH(ROWS($1:3850),$L:$L,0)),"")</f>
        <v/>
      </c>
      <c r="D3851" s="18" t="str">
        <f>IFERROR(INDEX(Sheet1!F:F,MATCH(ROWS($1:3850),$M:$M,0)),"")</f>
        <v/>
      </c>
      <c r="E3851" t="str">
        <f>IFERROR(INDEX(Sheet1!L:L,MATCH(ROWS($1:3850),$M:$M,0)),"")</f>
        <v/>
      </c>
      <c r="L3851" t="str">
        <f>IF(ISNA(MATCH(Sheet1!F3851,{"successful"},0)),"-",MAX(Sheet6!L$1:L3850)+1)</f>
        <v>-</v>
      </c>
      <c r="M3851">
        <f>IF(ISNA(MATCH(Sheet1!F3851,{"failed","canceled"},0)),"-",MAX(Sheet6!M$1:M3850)+1)</f>
        <v>1615</v>
      </c>
    </row>
    <row r="3852" spans="1:13" ht="16" x14ac:dyDescent="0.2">
      <c r="A3852" s="18" t="str">
        <f>IFERROR(INDEX(Sheet1!F:F,MATCH(ROWS($1:3851),$L:$L,0)),"")</f>
        <v/>
      </c>
      <c r="B3852" s="15" t="str">
        <f>IFERROR(INDEX(Sheet1!L:L,MATCH(ROWS($1:3851),$L:$L,0)),"")</f>
        <v/>
      </c>
      <c r="D3852" s="18" t="str">
        <f>IFERROR(INDEX(Sheet1!F:F,MATCH(ROWS($1:3851),$M:$M,0)),"")</f>
        <v/>
      </c>
      <c r="E3852" t="str">
        <f>IFERROR(INDEX(Sheet1!L:L,MATCH(ROWS($1:3851),$M:$M,0)),"")</f>
        <v/>
      </c>
      <c r="L3852" t="str">
        <f>IF(ISNA(MATCH(Sheet1!F3852,{"successful"},0)),"-",MAX(Sheet6!L$1:L3851)+1)</f>
        <v>-</v>
      </c>
      <c r="M3852">
        <f>IF(ISNA(MATCH(Sheet1!F3852,{"failed","canceled"},0)),"-",MAX(Sheet6!M$1:M3851)+1)</f>
        <v>1616</v>
      </c>
    </row>
    <row r="3853" spans="1:13" ht="16" x14ac:dyDescent="0.2">
      <c r="A3853" s="18" t="str">
        <f>IFERROR(INDEX(Sheet1!F:F,MATCH(ROWS($1:3852),$L:$L,0)),"")</f>
        <v/>
      </c>
      <c r="B3853" s="15" t="str">
        <f>IFERROR(INDEX(Sheet1!L:L,MATCH(ROWS($1:3852),$L:$L,0)),"")</f>
        <v/>
      </c>
      <c r="D3853" s="18" t="str">
        <f>IFERROR(INDEX(Sheet1!F:F,MATCH(ROWS($1:3852),$M:$M,0)),"")</f>
        <v/>
      </c>
      <c r="E3853" t="str">
        <f>IFERROR(INDEX(Sheet1!L:L,MATCH(ROWS($1:3852),$M:$M,0)),"")</f>
        <v/>
      </c>
      <c r="L3853" t="str">
        <f>IF(ISNA(MATCH(Sheet1!F3853,{"successful"},0)),"-",MAX(Sheet6!L$1:L3852)+1)</f>
        <v>-</v>
      </c>
      <c r="M3853">
        <f>IF(ISNA(MATCH(Sheet1!F3853,{"failed","canceled"},0)),"-",MAX(Sheet6!M$1:M3852)+1)</f>
        <v>1617</v>
      </c>
    </row>
    <row r="3854" spans="1:13" ht="16" x14ac:dyDescent="0.2">
      <c r="A3854" s="18" t="str">
        <f>IFERROR(INDEX(Sheet1!F:F,MATCH(ROWS($1:3853),$L:$L,0)),"")</f>
        <v/>
      </c>
      <c r="B3854" s="15" t="str">
        <f>IFERROR(INDEX(Sheet1!L:L,MATCH(ROWS($1:3853),$L:$L,0)),"")</f>
        <v/>
      </c>
      <c r="D3854" s="18" t="str">
        <f>IFERROR(INDEX(Sheet1!F:F,MATCH(ROWS($1:3853),$M:$M,0)),"")</f>
        <v/>
      </c>
      <c r="E3854" t="str">
        <f>IFERROR(INDEX(Sheet1!L:L,MATCH(ROWS($1:3853),$M:$M,0)),"")</f>
        <v/>
      </c>
      <c r="L3854" t="str">
        <f>IF(ISNA(MATCH(Sheet1!F3854,{"successful"},0)),"-",MAX(Sheet6!L$1:L3853)+1)</f>
        <v>-</v>
      </c>
      <c r="M3854">
        <f>IF(ISNA(MATCH(Sheet1!F3854,{"failed","canceled"},0)),"-",MAX(Sheet6!M$1:M3853)+1)</f>
        <v>1618</v>
      </c>
    </row>
    <row r="3855" spans="1:13" ht="16" x14ac:dyDescent="0.2">
      <c r="A3855" s="18" t="str">
        <f>IFERROR(INDEX(Sheet1!F:F,MATCH(ROWS($1:3854),$L:$L,0)),"")</f>
        <v/>
      </c>
      <c r="B3855" s="15" t="str">
        <f>IFERROR(INDEX(Sheet1!L:L,MATCH(ROWS($1:3854),$L:$L,0)),"")</f>
        <v/>
      </c>
      <c r="D3855" s="18" t="str">
        <f>IFERROR(INDEX(Sheet1!F:F,MATCH(ROWS($1:3854),$M:$M,0)),"")</f>
        <v/>
      </c>
      <c r="E3855" t="str">
        <f>IFERROR(INDEX(Sheet1!L:L,MATCH(ROWS($1:3854),$M:$M,0)),"")</f>
        <v/>
      </c>
      <c r="L3855" t="str">
        <f>IF(ISNA(MATCH(Sheet1!F3855,{"successful"},0)),"-",MAX(Sheet6!L$1:L3854)+1)</f>
        <v>-</v>
      </c>
      <c r="M3855">
        <f>IF(ISNA(MATCH(Sheet1!F3855,{"failed","canceled"},0)),"-",MAX(Sheet6!M$1:M3854)+1)</f>
        <v>1619</v>
      </c>
    </row>
    <row r="3856" spans="1:13" ht="16" x14ac:dyDescent="0.2">
      <c r="A3856" s="18" t="str">
        <f>IFERROR(INDEX(Sheet1!F:F,MATCH(ROWS($1:3855),$L:$L,0)),"")</f>
        <v/>
      </c>
      <c r="B3856" s="15" t="str">
        <f>IFERROR(INDEX(Sheet1!L:L,MATCH(ROWS($1:3855),$L:$L,0)),"")</f>
        <v/>
      </c>
      <c r="D3856" s="18" t="str">
        <f>IFERROR(INDEX(Sheet1!F:F,MATCH(ROWS($1:3855),$M:$M,0)),"")</f>
        <v/>
      </c>
      <c r="E3856" t="str">
        <f>IFERROR(INDEX(Sheet1!L:L,MATCH(ROWS($1:3855),$M:$M,0)),"")</f>
        <v/>
      </c>
      <c r="L3856" t="str">
        <f>IF(ISNA(MATCH(Sheet1!F3856,{"successful"},0)),"-",MAX(Sheet6!L$1:L3855)+1)</f>
        <v>-</v>
      </c>
      <c r="M3856">
        <f>IF(ISNA(MATCH(Sheet1!F3856,{"failed","canceled"},0)),"-",MAX(Sheet6!M$1:M3855)+1)</f>
        <v>1620</v>
      </c>
    </row>
    <row r="3857" spans="1:13" ht="16" x14ac:dyDescent="0.2">
      <c r="A3857" s="18" t="str">
        <f>IFERROR(INDEX(Sheet1!F:F,MATCH(ROWS($1:3856),$L:$L,0)),"")</f>
        <v/>
      </c>
      <c r="B3857" s="15" t="str">
        <f>IFERROR(INDEX(Sheet1!L:L,MATCH(ROWS($1:3856),$L:$L,0)),"")</f>
        <v/>
      </c>
      <c r="D3857" s="18" t="str">
        <f>IFERROR(INDEX(Sheet1!F:F,MATCH(ROWS($1:3856),$M:$M,0)),"")</f>
        <v/>
      </c>
      <c r="E3857" t="str">
        <f>IFERROR(INDEX(Sheet1!L:L,MATCH(ROWS($1:3856),$M:$M,0)),"")</f>
        <v/>
      </c>
      <c r="L3857" t="str">
        <f>IF(ISNA(MATCH(Sheet1!F3857,{"successful"},0)),"-",MAX(Sheet6!L$1:L3856)+1)</f>
        <v>-</v>
      </c>
      <c r="M3857">
        <f>IF(ISNA(MATCH(Sheet1!F3857,{"failed","canceled"},0)),"-",MAX(Sheet6!M$1:M3856)+1)</f>
        <v>1621</v>
      </c>
    </row>
    <row r="3858" spans="1:13" ht="16" x14ac:dyDescent="0.2">
      <c r="A3858" s="18" t="str">
        <f>IFERROR(INDEX(Sheet1!F:F,MATCH(ROWS($1:3857),$L:$L,0)),"")</f>
        <v/>
      </c>
      <c r="B3858" s="15" t="str">
        <f>IFERROR(INDEX(Sheet1!L:L,MATCH(ROWS($1:3857),$L:$L,0)),"")</f>
        <v/>
      </c>
      <c r="D3858" s="18" t="str">
        <f>IFERROR(INDEX(Sheet1!F:F,MATCH(ROWS($1:3857),$M:$M,0)),"")</f>
        <v/>
      </c>
      <c r="E3858" t="str">
        <f>IFERROR(INDEX(Sheet1!L:L,MATCH(ROWS($1:3857),$M:$M,0)),"")</f>
        <v/>
      </c>
      <c r="L3858" t="str">
        <f>IF(ISNA(MATCH(Sheet1!F3858,{"successful"},0)),"-",MAX(Sheet6!L$1:L3857)+1)</f>
        <v>-</v>
      </c>
      <c r="M3858">
        <f>IF(ISNA(MATCH(Sheet1!F3858,{"failed","canceled"},0)),"-",MAX(Sheet6!M$1:M3857)+1)</f>
        <v>1622</v>
      </c>
    </row>
    <row r="3859" spans="1:13" ht="16" x14ac:dyDescent="0.2">
      <c r="A3859" s="18" t="str">
        <f>IFERROR(INDEX(Sheet1!F:F,MATCH(ROWS($1:3858),$L:$L,0)),"")</f>
        <v/>
      </c>
      <c r="B3859" s="15" t="str">
        <f>IFERROR(INDEX(Sheet1!L:L,MATCH(ROWS($1:3858),$L:$L,0)),"")</f>
        <v/>
      </c>
      <c r="D3859" s="18" t="str">
        <f>IFERROR(INDEX(Sheet1!F:F,MATCH(ROWS($1:3858),$M:$M,0)),"")</f>
        <v/>
      </c>
      <c r="E3859" t="str">
        <f>IFERROR(INDEX(Sheet1!L:L,MATCH(ROWS($1:3858),$M:$M,0)),"")</f>
        <v/>
      </c>
      <c r="L3859" t="str">
        <f>IF(ISNA(MATCH(Sheet1!F3859,{"successful"},0)),"-",MAX(Sheet6!L$1:L3858)+1)</f>
        <v>-</v>
      </c>
      <c r="M3859">
        <f>IF(ISNA(MATCH(Sheet1!F3859,{"failed","canceled"},0)),"-",MAX(Sheet6!M$1:M3858)+1)</f>
        <v>1623</v>
      </c>
    </row>
    <row r="3860" spans="1:13" ht="16" x14ac:dyDescent="0.2">
      <c r="A3860" s="18" t="str">
        <f>IFERROR(INDEX(Sheet1!F:F,MATCH(ROWS($1:3859),$L:$L,0)),"")</f>
        <v/>
      </c>
      <c r="B3860" s="15" t="str">
        <f>IFERROR(INDEX(Sheet1!L:L,MATCH(ROWS($1:3859),$L:$L,0)),"")</f>
        <v/>
      </c>
      <c r="D3860" s="18" t="str">
        <f>IFERROR(INDEX(Sheet1!F:F,MATCH(ROWS($1:3859),$M:$M,0)),"")</f>
        <v/>
      </c>
      <c r="E3860" t="str">
        <f>IFERROR(INDEX(Sheet1!L:L,MATCH(ROWS($1:3859),$M:$M,0)),"")</f>
        <v/>
      </c>
      <c r="L3860" t="str">
        <f>IF(ISNA(MATCH(Sheet1!F3860,{"successful"},0)),"-",MAX(Sheet6!L$1:L3859)+1)</f>
        <v>-</v>
      </c>
      <c r="M3860">
        <f>IF(ISNA(MATCH(Sheet1!F3860,{"failed","canceled"},0)),"-",MAX(Sheet6!M$1:M3859)+1)</f>
        <v>1624</v>
      </c>
    </row>
    <row r="3861" spans="1:13" ht="16" x14ac:dyDescent="0.2">
      <c r="A3861" s="18" t="str">
        <f>IFERROR(INDEX(Sheet1!F:F,MATCH(ROWS($1:3860),$L:$L,0)),"")</f>
        <v/>
      </c>
      <c r="B3861" s="15" t="str">
        <f>IFERROR(INDEX(Sheet1!L:L,MATCH(ROWS($1:3860),$L:$L,0)),"")</f>
        <v/>
      </c>
      <c r="D3861" s="18" t="str">
        <f>IFERROR(INDEX(Sheet1!F:F,MATCH(ROWS($1:3860),$M:$M,0)),"")</f>
        <v/>
      </c>
      <c r="E3861" t="str">
        <f>IFERROR(INDEX(Sheet1!L:L,MATCH(ROWS($1:3860),$M:$M,0)),"")</f>
        <v/>
      </c>
      <c r="L3861" t="str">
        <f>IF(ISNA(MATCH(Sheet1!F3861,{"successful"},0)),"-",MAX(Sheet6!L$1:L3860)+1)</f>
        <v>-</v>
      </c>
      <c r="M3861">
        <f>IF(ISNA(MATCH(Sheet1!F3861,{"failed","canceled"},0)),"-",MAX(Sheet6!M$1:M3860)+1)</f>
        <v>1625</v>
      </c>
    </row>
    <row r="3862" spans="1:13" ht="16" x14ac:dyDescent="0.2">
      <c r="A3862" s="18" t="str">
        <f>IFERROR(INDEX(Sheet1!F:F,MATCH(ROWS($1:3861),$L:$L,0)),"")</f>
        <v/>
      </c>
      <c r="B3862" s="15" t="str">
        <f>IFERROR(INDEX(Sheet1!L:L,MATCH(ROWS($1:3861),$L:$L,0)),"")</f>
        <v/>
      </c>
      <c r="D3862" s="18" t="str">
        <f>IFERROR(INDEX(Sheet1!F:F,MATCH(ROWS($1:3861),$M:$M,0)),"")</f>
        <v/>
      </c>
      <c r="E3862" t="str">
        <f>IFERROR(INDEX(Sheet1!L:L,MATCH(ROWS($1:3861),$M:$M,0)),"")</f>
        <v/>
      </c>
      <c r="L3862" t="str">
        <f>IF(ISNA(MATCH(Sheet1!F3862,{"successful"},0)),"-",MAX(Sheet6!L$1:L3861)+1)</f>
        <v>-</v>
      </c>
      <c r="M3862">
        <f>IF(ISNA(MATCH(Sheet1!F3862,{"failed","canceled"},0)),"-",MAX(Sheet6!M$1:M3861)+1)</f>
        <v>1626</v>
      </c>
    </row>
    <row r="3863" spans="1:13" ht="16" x14ac:dyDescent="0.2">
      <c r="A3863" s="18" t="str">
        <f>IFERROR(INDEX(Sheet1!F:F,MATCH(ROWS($1:3862),$L:$L,0)),"")</f>
        <v/>
      </c>
      <c r="B3863" s="15" t="str">
        <f>IFERROR(INDEX(Sheet1!L:L,MATCH(ROWS($1:3862),$L:$L,0)),"")</f>
        <v/>
      </c>
      <c r="D3863" s="18" t="str">
        <f>IFERROR(INDEX(Sheet1!F:F,MATCH(ROWS($1:3862),$M:$M,0)),"")</f>
        <v/>
      </c>
      <c r="E3863" t="str">
        <f>IFERROR(INDEX(Sheet1!L:L,MATCH(ROWS($1:3862),$M:$M,0)),"")</f>
        <v/>
      </c>
      <c r="L3863" t="str">
        <f>IF(ISNA(MATCH(Sheet1!F3863,{"successful"},0)),"-",MAX(Sheet6!L$1:L3862)+1)</f>
        <v>-</v>
      </c>
      <c r="M3863">
        <f>IF(ISNA(MATCH(Sheet1!F3863,{"failed","canceled"},0)),"-",MAX(Sheet6!M$1:M3862)+1)</f>
        <v>1627</v>
      </c>
    </row>
    <row r="3864" spans="1:13" ht="16" x14ac:dyDescent="0.2">
      <c r="A3864" s="18" t="str">
        <f>IFERROR(INDEX(Sheet1!F:F,MATCH(ROWS($1:3863),$L:$L,0)),"")</f>
        <v/>
      </c>
      <c r="B3864" s="15" t="str">
        <f>IFERROR(INDEX(Sheet1!L:L,MATCH(ROWS($1:3863),$L:$L,0)),"")</f>
        <v/>
      </c>
      <c r="D3864" s="18" t="str">
        <f>IFERROR(INDEX(Sheet1!F:F,MATCH(ROWS($1:3863),$M:$M,0)),"")</f>
        <v/>
      </c>
      <c r="E3864" t="str">
        <f>IFERROR(INDEX(Sheet1!L:L,MATCH(ROWS($1:3863),$M:$M,0)),"")</f>
        <v/>
      </c>
      <c r="L3864" t="str">
        <f>IF(ISNA(MATCH(Sheet1!F3864,{"successful"},0)),"-",MAX(Sheet6!L$1:L3863)+1)</f>
        <v>-</v>
      </c>
      <c r="M3864">
        <f>IF(ISNA(MATCH(Sheet1!F3864,{"failed","canceled"},0)),"-",MAX(Sheet6!M$1:M3863)+1)</f>
        <v>1628</v>
      </c>
    </row>
    <row r="3865" spans="1:13" ht="16" x14ac:dyDescent="0.2">
      <c r="A3865" s="18" t="str">
        <f>IFERROR(INDEX(Sheet1!F:F,MATCH(ROWS($1:3864),$L:$L,0)),"")</f>
        <v/>
      </c>
      <c r="B3865" s="15" t="str">
        <f>IFERROR(INDEX(Sheet1!L:L,MATCH(ROWS($1:3864),$L:$L,0)),"")</f>
        <v/>
      </c>
      <c r="D3865" s="18" t="str">
        <f>IFERROR(INDEX(Sheet1!F:F,MATCH(ROWS($1:3864),$M:$M,0)),"")</f>
        <v/>
      </c>
      <c r="E3865" t="str">
        <f>IFERROR(INDEX(Sheet1!L:L,MATCH(ROWS($1:3864),$M:$M,0)),"")</f>
        <v/>
      </c>
      <c r="L3865" t="str">
        <f>IF(ISNA(MATCH(Sheet1!F3865,{"successful"},0)),"-",MAX(Sheet6!L$1:L3864)+1)</f>
        <v>-</v>
      </c>
      <c r="M3865">
        <f>IF(ISNA(MATCH(Sheet1!F3865,{"failed","canceled"},0)),"-",MAX(Sheet6!M$1:M3864)+1)</f>
        <v>1629</v>
      </c>
    </row>
    <row r="3866" spans="1:13" ht="16" x14ac:dyDescent="0.2">
      <c r="A3866" s="18" t="str">
        <f>IFERROR(INDEX(Sheet1!F:F,MATCH(ROWS($1:3865),$L:$L,0)),"")</f>
        <v/>
      </c>
      <c r="B3866" s="15" t="str">
        <f>IFERROR(INDEX(Sheet1!L:L,MATCH(ROWS($1:3865),$L:$L,0)),"")</f>
        <v/>
      </c>
      <c r="D3866" s="18" t="str">
        <f>IFERROR(INDEX(Sheet1!F:F,MATCH(ROWS($1:3865),$M:$M,0)),"")</f>
        <v/>
      </c>
      <c r="E3866" t="str">
        <f>IFERROR(INDEX(Sheet1!L:L,MATCH(ROWS($1:3865),$M:$M,0)),"")</f>
        <v/>
      </c>
      <c r="L3866" t="str">
        <f>IF(ISNA(MATCH(Sheet1!F3866,{"successful"},0)),"-",MAX(Sheet6!L$1:L3865)+1)</f>
        <v>-</v>
      </c>
      <c r="M3866">
        <f>IF(ISNA(MATCH(Sheet1!F3866,{"failed","canceled"},0)),"-",MAX(Sheet6!M$1:M3865)+1)</f>
        <v>1630</v>
      </c>
    </row>
    <row r="3867" spans="1:13" ht="16" x14ac:dyDescent="0.2">
      <c r="A3867" s="18" t="str">
        <f>IFERROR(INDEX(Sheet1!F:F,MATCH(ROWS($1:3866),$L:$L,0)),"")</f>
        <v/>
      </c>
      <c r="B3867" s="15" t="str">
        <f>IFERROR(INDEX(Sheet1!L:L,MATCH(ROWS($1:3866),$L:$L,0)),"")</f>
        <v/>
      </c>
      <c r="D3867" s="18" t="str">
        <f>IFERROR(INDEX(Sheet1!F:F,MATCH(ROWS($1:3866),$M:$M,0)),"")</f>
        <v/>
      </c>
      <c r="E3867" t="str">
        <f>IFERROR(INDEX(Sheet1!L:L,MATCH(ROWS($1:3866),$M:$M,0)),"")</f>
        <v/>
      </c>
      <c r="L3867" t="str">
        <f>IF(ISNA(MATCH(Sheet1!F3867,{"successful"},0)),"-",MAX(Sheet6!L$1:L3866)+1)</f>
        <v>-</v>
      </c>
      <c r="M3867">
        <f>IF(ISNA(MATCH(Sheet1!F3867,{"failed","canceled"},0)),"-",MAX(Sheet6!M$1:M3866)+1)</f>
        <v>1631</v>
      </c>
    </row>
    <row r="3868" spans="1:13" ht="16" x14ac:dyDescent="0.2">
      <c r="A3868" s="18" t="str">
        <f>IFERROR(INDEX(Sheet1!F:F,MATCH(ROWS($1:3867),$L:$L,0)),"")</f>
        <v/>
      </c>
      <c r="B3868" s="15" t="str">
        <f>IFERROR(INDEX(Sheet1!L:L,MATCH(ROWS($1:3867),$L:$L,0)),"")</f>
        <v/>
      </c>
      <c r="D3868" s="18" t="str">
        <f>IFERROR(INDEX(Sheet1!F:F,MATCH(ROWS($1:3867),$M:$M,0)),"")</f>
        <v/>
      </c>
      <c r="E3868" t="str">
        <f>IFERROR(INDEX(Sheet1!L:L,MATCH(ROWS($1:3867),$M:$M,0)),"")</f>
        <v/>
      </c>
      <c r="L3868" t="str">
        <f>IF(ISNA(MATCH(Sheet1!F3868,{"successful"},0)),"-",MAX(Sheet6!L$1:L3867)+1)</f>
        <v>-</v>
      </c>
      <c r="M3868">
        <f>IF(ISNA(MATCH(Sheet1!F3868,{"failed","canceled"},0)),"-",MAX(Sheet6!M$1:M3867)+1)</f>
        <v>1632</v>
      </c>
    </row>
    <row r="3869" spans="1:13" ht="16" x14ac:dyDescent="0.2">
      <c r="A3869" s="18" t="str">
        <f>IFERROR(INDEX(Sheet1!F:F,MATCH(ROWS($1:3868),$L:$L,0)),"")</f>
        <v/>
      </c>
      <c r="B3869" s="15" t="str">
        <f>IFERROR(INDEX(Sheet1!L:L,MATCH(ROWS($1:3868),$L:$L,0)),"")</f>
        <v/>
      </c>
      <c r="D3869" s="18" t="str">
        <f>IFERROR(INDEX(Sheet1!F:F,MATCH(ROWS($1:3868),$M:$M,0)),"")</f>
        <v/>
      </c>
      <c r="E3869" t="str">
        <f>IFERROR(INDEX(Sheet1!L:L,MATCH(ROWS($1:3868),$M:$M,0)),"")</f>
        <v/>
      </c>
      <c r="L3869" t="str">
        <f>IF(ISNA(MATCH(Sheet1!F3869,{"successful"},0)),"-",MAX(Sheet6!L$1:L3868)+1)</f>
        <v>-</v>
      </c>
      <c r="M3869">
        <f>IF(ISNA(MATCH(Sheet1!F3869,{"failed","canceled"},0)),"-",MAX(Sheet6!M$1:M3868)+1)</f>
        <v>1633</v>
      </c>
    </row>
    <row r="3870" spans="1:13" ht="16" x14ac:dyDescent="0.2">
      <c r="A3870" s="18" t="str">
        <f>IFERROR(INDEX(Sheet1!F:F,MATCH(ROWS($1:3869),$L:$L,0)),"")</f>
        <v/>
      </c>
      <c r="B3870" s="15" t="str">
        <f>IFERROR(INDEX(Sheet1!L:L,MATCH(ROWS($1:3869),$L:$L,0)),"")</f>
        <v/>
      </c>
      <c r="D3870" s="18" t="str">
        <f>IFERROR(INDEX(Sheet1!F:F,MATCH(ROWS($1:3869),$M:$M,0)),"")</f>
        <v/>
      </c>
      <c r="E3870" t="str">
        <f>IFERROR(INDEX(Sheet1!L:L,MATCH(ROWS($1:3869),$M:$M,0)),"")</f>
        <v/>
      </c>
      <c r="L3870" t="str">
        <f>IF(ISNA(MATCH(Sheet1!F3870,{"successful"},0)),"-",MAX(Sheet6!L$1:L3869)+1)</f>
        <v>-</v>
      </c>
      <c r="M3870">
        <f>IF(ISNA(MATCH(Sheet1!F3870,{"failed","canceled"},0)),"-",MAX(Sheet6!M$1:M3869)+1)</f>
        <v>1634</v>
      </c>
    </row>
    <row r="3871" spans="1:13" ht="16" x14ac:dyDescent="0.2">
      <c r="A3871" s="18" t="str">
        <f>IFERROR(INDEX(Sheet1!F:F,MATCH(ROWS($1:3870),$L:$L,0)),"")</f>
        <v/>
      </c>
      <c r="B3871" s="15" t="str">
        <f>IFERROR(INDEX(Sheet1!L:L,MATCH(ROWS($1:3870),$L:$L,0)),"")</f>
        <v/>
      </c>
      <c r="D3871" s="18" t="str">
        <f>IFERROR(INDEX(Sheet1!F:F,MATCH(ROWS($1:3870),$M:$M,0)),"")</f>
        <v/>
      </c>
      <c r="E3871" t="str">
        <f>IFERROR(INDEX(Sheet1!L:L,MATCH(ROWS($1:3870),$M:$M,0)),"")</f>
        <v/>
      </c>
      <c r="L3871" t="str">
        <f>IF(ISNA(MATCH(Sheet1!F3871,{"successful"},0)),"-",MAX(Sheet6!L$1:L3870)+1)</f>
        <v>-</v>
      </c>
      <c r="M3871">
        <f>IF(ISNA(MATCH(Sheet1!F3871,{"failed","canceled"},0)),"-",MAX(Sheet6!M$1:M3870)+1)</f>
        <v>1635</v>
      </c>
    </row>
    <row r="3872" spans="1:13" ht="16" x14ac:dyDescent="0.2">
      <c r="A3872" s="18" t="str">
        <f>IFERROR(INDEX(Sheet1!F:F,MATCH(ROWS($1:3871),$L:$L,0)),"")</f>
        <v/>
      </c>
      <c r="B3872" s="15" t="str">
        <f>IFERROR(INDEX(Sheet1!L:L,MATCH(ROWS($1:3871),$L:$L,0)),"")</f>
        <v/>
      </c>
      <c r="D3872" s="18" t="str">
        <f>IFERROR(INDEX(Sheet1!F:F,MATCH(ROWS($1:3871),$M:$M,0)),"")</f>
        <v/>
      </c>
      <c r="E3872" t="str">
        <f>IFERROR(INDEX(Sheet1!L:L,MATCH(ROWS($1:3871),$M:$M,0)),"")</f>
        <v/>
      </c>
      <c r="L3872" t="str">
        <f>IF(ISNA(MATCH(Sheet1!F3872,{"successful"},0)),"-",MAX(Sheet6!L$1:L3871)+1)</f>
        <v>-</v>
      </c>
      <c r="M3872">
        <f>IF(ISNA(MATCH(Sheet1!F3872,{"failed","canceled"},0)),"-",MAX(Sheet6!M$1:M3871)+1)</f>
        <v>1636</v>
      </c>
    </row>
    <row r="3873" spans="1:13" ht="16" x14ac:dyDescent="0.2">
      <c r="A3873" s="18" t="str">
        <f>IFERROR(INDEX(Sheet1!F:F,MATCH(ROWS($1:3872),$L:$L,0)),"")</f>
        <v/>
      </c>
      <c r="B3873" s="15" t="str">
        <f>IFERROR(INDEX(Sheet1!L:L,MATCH(ROWS($1:3872),$L:$L,0)),"")</f>
        <v/>
      </c>
      <c r="D3873" s="18" t="str">
        <f>IFERROR(INDEX(Sheet1!F:F,MATCH(ROWS($1:3872),$M:$M,0)),"")</f>
        <v/>
      </c>
      <c r="E3873" t="str">
        <f>IFERROR(INDEX(Sheet1!L:L,MATCH(ROWS($1:3872),$M:$M,0)),"")</f>
        <v/>
      </c>
      <c r="L3873" t="str">
        <f>IF(ISNA(MATCH(Sheet1!F3873,{"successful"},0)),"-",MAX(Sheet6!L$1:L3872)+1)</f>
        <v>-</v>
      </c>
      <c r="M3873">
        <f>IF(ISNA(MATCH(Sheet1!F3873,{"failed","canceled"},0)),"-",MAX(Sheet6!M$1:M3872)+1)</f>
        <v>1637</v>
      </c>
    </row>
    <row r="3874" spans="1:13" ht="16" x14ac:dyDescent="0.2">
      <c r="A3874" s="18" t="str">
        <f>IFERROR(INDEX(Sheet1!F:F,MATCH(ROWS($1:3873),$L:$L,0)),"")</f>
        <v/>
      </c>
      <c r="B3874" s="15" t="str">
        <f>IFERROR(INDEX(Sheet1!L:L,MATCH(ROWS($1:3873),$L:$L,0)),"")</f>
        <v/>
      </c>
      <c r="D3874" s="18" t="str">
        <f>IFERROR(INDEX(Sheet1!F:F,MATCH(ROWS($1:3873),$M:$M,0)),"")</f>
        <v/>
      </c>
      <c r="E3874" t="str">
        <f>IFERROR(INDEX(Sheet1!L:L,MATCH(ROWS($1:3873),$M:$M,0)),"")</f>
        <v/>
      </c>
      <c r="L3874" t="str">
        <f>IF(ISNA(MATCH(Sheet1!F3874,{"successful"},0)),"-",MAX(Sheet6!L$1:L3873)+1)</f>
        <v>-</v>
      </c>
      <c r="M3874">
        <f>IF(ISNA(MATCH(Sheet1!F3874,{"failed","canceled"},0)),"-",MAX(Sheet6!M$1:M3873)+1)</f>
        <v>1638</v>
      </c>
    </row>
    <row r="3875" spans="1:13" ht="16" x14ac:dyDescent="0.2">
      <c r="A3875" s="18" t="str">
        <f>IFERROR(INDEX(Sheet1!F:F,MATCH(ROWS($1:3874),$L:$L,0)),"")</f>
        <v/>
      </c>
      <c r="B3875" s="15" t="str">
        <f>IFERROR(INDEX(Sheet1!L:L,MATCH(ROWS($1:3874),$L:$L,0)),"")</f>
        <v/>
      </c>
      <c r="D3875" s="18" t="str">
        <f>IFERROR(INDEX(Sheet1!F:F,MATCH(ROWS($1:3874),$M:$M,0)),"")</f>
        <v/>
      </c>
      <c r="E3875" t="str">
        <f>IFERROR(INDEX(Sheet1!L:L,MATCH(ROWS($1:3874),$M:$M,0)),"")</f>
        <v/>
      </c>
      <c r="L3875" t="str">
        <f>IF(ISNA(MATCH(Sheet1!F3875,{"successful"},0)),"-",MAX(Sheet6!L$1:L3874)+1)</f>
        <v>-</v>
      </c>
      <c r="M3875">
        <f>IF(ISNA(MATCH(Sheet1!F3875,{"failed","canceled"},0)),"-",MAX(Sheet6!M$1:M3874)+1)</f>
        <v>1639</v>
      </c>
    </row>
    <row r="3876" spans="1:13" ht="16" x14ac:dyDescent="0.2">
      <c r="A3876" s="18" t="str">
        <f>IFERROR(INDEX(Sheet1!F:F,MATCH(ROWS($1:3875),$L:$L,0)),"")</f>
        <v/>
      </c>
      <c r="B3876" s="15" t="str">
        <f>IFERROR(INDEX(Sheet1!L:L,MATCH(ROWS($1:3875),$L:$L,0)),"")</f>
        <v/>
      </c>
      <c r="D3876" s="18" t="str">
        <f>IFERROR(INDEX(Sheet1!F:F,MATCH(ROWS($1:3875),$M:$M,0)),"")</f>
        <v/>
      </c>
      <c r="E3876" t="str">
        <f>IFERROR(INDEX(Sheet1!L:L,MATCH(ROWS($1:3875),$M:$M,0)),"")</f>
        <v/>
      </c>
      <c r="L3876" t="str">
        <f>IF(ISNA(MATCH(Sheet1!F3876,{"successful"},0)),"-",MAX(Sheet6!L$1:L3875)+1)</f>
        <v>-</v>
      </c>
      <c r="M3876">
        <f>IF(ISNA(MATCH(Sheet1!F3876,{"failed","canceled"},0)),"-",MAX(Sheet6!M$1:M3875)+1)</f>
        <v>1640</v>
      </c>
    </row>
    <row r="3877" spans="1:13" ht="16" x14ac:dyDescent="0.2">
      <c r="A3877" s="18" t="str">
        <f>IFERROR(INDEX(Sheet1!F:F,MATCH(ROWS($1:3876),$L:$L,0)),"")</f>
        <v/>
      </c>
      <c r="B3877" s="15" t="str">
        <f>IFERROR(INDEX(Sheet1!L:L,MATCH(ROWS($1:3876),$L:$L,0)),"")</f>
        <v/>
      </c>
      <c r="D3877" s="18" t="str">
        <f>IFERROR(INDEX(Sheet1!F:F,MATCH(ROWS($1:3876),$M:$M,0)),"")</f>
        <v/>
      </c>
      <c r="E3877" t="str">
        <f>IFERROR(INDEX(Sheet1!L:L,MATCH(ROWS($1:3876),$M:$M,0)),"")</f>
        <v/>
      </c>
      <c r="L3877" t="str">
        <f>IF(ISNA(MATCH(Sheet1!F3877,{"successful"},0)),"-",MAX(Sheet6!L$1:L3876)+1)</f>
        <v>-</v>
      </c>
      <c r="M3877">
        <f>IF(ISNA(MATCH(Sheet1!F3877,{"failed","canceled"},0)),"-",MAX(Sheet6!M$1:M3876)+1)</f>
        <v>1641</v>
      </c>
    </row>
    <row r="3878" spans="1:13" ht="16" x14ac:dyDescent="0.2">
      <c r="A3878" s="18" t="str">
        <f>IFERROR(INDEX(Sheet1!F:F,MATCH(ROWS($1:3877),$L:$L,0)),"")</f>
        <v/>
      </c>
      <c r="B3878" s="15" t="str">
        <f>IFERROR(INDEX(Sheet1!L:L,MATCH(ROWS($1:3877),$L:$L,0)),"")</f>
        <v/>
      </c>
      <c r="D3878" s="18" t="str">
        <f>IFERROR(INDEX(Sheet1!F:F,MATCH(ROWS($1:3877),$M:$M,0)),"")</f>
        <v/>
      </c>
      <c r="E3878" t="str">
        <f>IFERROR(INDEX(Sheet1!L:L,MATCH(ROWS($1:3877),$M:$M,0)),"")</f>
        <v/>
      </c>
      <c r="L3878" t="str">
        <f>IF(ISNA(MATCH(Sheet1!F3878,{"successful"},0)),"-",MAX(Sheet6!L$1:L3877)+1)</f>
        <v>-</v>
      </c>
      <c r="M3878">
        <f>IF(ISNA(MATCH(Sheet1!F3878,{"failed","canceled"},0)),"-",MAX(Sheet6!M$1:M3877)+1)</f>
        <v>1642</v>
      </c>
    </row>
    <row r="3879" spans="1:13" ht="16" x14ac:dyDescent="0.2">
      <c r="A3879" s="18" t="str">
        <f>IFERROR(INDEX(Sheet1!F:F,MATCH(ROWS($1:3878),$L:$L,0)),"")</f>
        <v/>
      </c>
      <c r="B3879" s="15" t="str">
        <f>IFERROR(INDEX(Sheet1!L:L,MATCH(ROWS($1:3878),$L:$L,0)),"")</f>
        <v/>
      </c>
      <c r="D3879" s="18" t="str">
        <f>IFERROR(INDEX(Sheet1!F:F,MATCH(ROWS($1:3878),$M:$M,0)),"")</f>
        <v/>
      </c>
      <c r="E3879" t="str">
        <f>IFERROR(INDEX(Sheet1!L:L,MATCH(ROWS($1:3878),$M:$M,0)),"")</f>
        <v/>
      </c>
      <c r="L3879" t="str">
        <f>IF(ISNA(MATCH(Sheet1!F3879,{"successful"},0)),"-",MAX(Sheet6!L$1:L3878)+1)</f>
        <v>-</v>
      </c>
      <c r="M3879">
        <f>IF(ISNA(MATCH(Sheet1!F3879,{"failed","canceled"},0)),"-",MAX(Sheet6!M$1:M3878)+1)</f>
        <v>1643</v>
      </c>
    </row>
    <row r="3880" spans="1:13" ht="16" x14ac:dyDescent="0.2">
      <c r="A3880" s="18" t="str">
        <f>IFERROR(INDEX(Sheet1!F:F,MATCH(ROWS($1:3879),$L:$L,0)),"")</f>
        <v/>
      </c>
      <c r="B3880" s="15" t="str">
        <f>IFERROR(INDEX(Sheet1!L:L,MATCH(ROWS($1:3879),$L:$L,0)),"")</f>
        <v/>
      </c>
      <c r="D3880" s="18" t="str">
        <f>IFERROR(INDEX(Sheet1!F:F,MATCH(ROWS($1:3879),$M:$M,0)),"")</f>
        <v/>
      </c>
      <c r="E3880" t="str">
        <f>IFERROR(INDEX(Sheet1!L:L,MATCH(ROWS($1:3879),$M:$M,0)),"")</f>
        <v/>
      </c>
      <c r="L3880" t="str">
        <f>IF(ISNA(MATCH(Sheet1!F3880,{"successful"},0)),"-",MAX(Sheet6!L$1:L3879)+1)</f>
        <v>-</v>
      </c>
      <c r="M3880">
        <f>IF(ISNA(MATCH(Sheet1!F3880,{"failed","canceled"},0)),"-",MAX(Sheet6!M$1:M3879)+1)</f>
        <v>1644</v>
      </c>
    </row>
    <row r="3881" spans="1:13" ht="16" x14ac:dyDescent="0.2">
      <c r="A3881" s="18" t="str">
        <f>IFERROR(INDEX(Sheet1!F:F,MATCH(ROWS($1:3880),$L:$L,0)),"")</f>
        <v/>
      </c>
      <c r="B3881" s="15" t="str">
        <f>IFERROR(INDEX(Sheet1!L:L,MATCH(ROWS($1:3880),$L:$L,0)),"")</f>
        <v/>
      </c>
      <c r="D3881" s="18" t="str">
        <f>IFERROR(INDEX(Sheet1!F:F,MATCH(ROWS($1:3880),$M:$M,0)),"")</f>
        <v/>
      </c>
      <c r="E3881" t="str">
        <f>IFERROR(INDEX(Sheet1!L:L,MATCH(ROWS($1:3880),$M:$M,0)),"")</f>
        <v/>
      </c>
      <c r="L3881" t="str">
        <f>IF(ISNA(MATCH(Sheet1!F3881,{"successful"},0)),"-",MAX(Sheet6!L$1:L3880)+1)</f>
        <v>-</v>
      </c>
      <c r="M3881">
        <f>IF(ISNA(MATCH(Sheet1!F3881,{"failed","canceled"},0)),"-",MAX(Sheet6!M$1:M3880)+1)</f>
        <v>1645</v>
      </c>
    </row>
    <row r="3882" spans="1:13" ht="16" x14ac:dyDescent="0.2">
      <c r="A3882" s="18" t="str">
        <f>IFERROR(INDEX(Sheet1!F:F,MATCH(ROWS($1:3881),$L:$L,0)),"")</f>
        <v/>
      </c>
      <c r="B3882" s="15" t="str">
        <f>IFERROR(INDEX(Sheet1!L:L,MATCH(ROWS($1:3881),$L:$L,0)),"")</f>
        <v/>
      </c>
      <c r="D3882" s="18" t="str">
        <f>IFERROR(INDEX(Sheet1!F:F,MATCH(ROWS($1:3881),$M:$M,0)),"")</f>
        <v/>
      </c>
      <c r="E3882" t="str">
        <f>IFERROR(INDEX(Sheet1!L:L,MATCH(ROWS($1:3881),$M:$M,0)),"")</f>
        <v/>
      </c>
      <c r="L3882" t="str">
        <f>IF(ISNA(MATCH(Sheet1!F3882,{"successful"},0)),"-",MAX(Sheet6!L$1:L3881)+1)</f>
        <v>-</v>
      </c>
      <c r="M3882">
        <f>IF(ISNA(MATCH(Sheet1!F3882,{"failed","canceled"},0)),"-",MAX(Sheet6!M$1:M3881)+1)</f>
        <v>1646</v>
      </c>
    </row>
    <row r="3883" spans="1:13" ht="16" x14ac:dyDescent="0.2">
      <c r="A3883" s="18" t="str">
        <f>IFERROR(INDEX(Sheet1!F:F,MATCH(ROWS($1:3882),$L:$L,0)),"")</f>
        <v/>
      </c>
      <c r="B3883" s="15" t="str">
        <f>IFERROR(INDEX(Sheet1!L:L,MATCH(ROWS($1:3882),$L:$L,0)),"")</f>
        <v/>
      </c>
      <c r="D3883" s="18" t="str">
        <f>IFERROR(INDEX(Sheet1!F:F,MATCH(ROWS($1:3882),$M:$M,0)),"")</f>
        <v/>
      </c>
      <c r="E3883" t="str">
        <f>IFERROR(INDEX(Sheet1!L:L,MATCH(ROWS($1:3882),$M:$M,0)),"")</f>
        <v/>
      </c>
      <c r="L3883" t="str">
        <f>IF(ISNA(MATCH(Sheet1!F3883,{"successful"},0)),"-",MAX(Sheet6!L$1:L3882)+1)</f>
        <v>-</v>
      </c>
      <c r="M3883">
        <f>IF(ISNA(MATCH(Sheet1!F3883,{"failed","canceled"},0)),"-",MAX(Sheet6!M$1:M3882)+1)</f>
        <v>1647</v>
      </c>
    </row>
    <row r="3884" spans="1:13" ht="16" x14ac:dyDescent="0.2">
      <c r="A3884" s="18" t="str">
        <f>IFERROR(INDEX(Sheet1!F:F,MATCH(ROWS($1:3883),$L:$L,0)),"")</f>
        <v/>
      </c>
      <c r="B3884" s="15" t="str">
        <f>IFERROR(INDEX(Sheet1!L:L,MATCH(ROWS($1:3883),$L:$L,0)),"")</f>
        <v/>
      </c>
      <c r="D3884" s="18" t="str">
        <f>IFERROR(INDEX(Sheet1!F:F,MATCH(ROWS($1:3883),$M:$M,0)),"")</f>
        <v/>
      </c>
      <c r="E3884" t="str">
        <f>IFERROR(INDEX(Sheet1!L:L,MATCH(ROWS($1:3883),$M:$M,0)),"")</f>
        <v/>
      </c>
      <c r="L3884" t="str">
        <f>IF(ISNA(MATCH(Sheet1!F3884,{"successful"},0)),"-",MAX(Sheet6!L$1:L3883)+1)</f>
        <v>-</v>
      </c>
      <c r="M3884">
        <f>IF(ISNA(MATCH(Sheet1!F3884,{"failed","canceled"},0)),"-",MAX(Sheet6!M$1:M3883)+1)</f>
        <v>1648</v>
      </c>
    </row>
    <row r="3885" spans="1:13" ht="16" x14ac:dyDescent="0.2">
      <c r="A3885" s="18" t="str">
        <f>IFERROR(INDEX(Sheet1!F:F,MATCH(ROWS($1:3884),$L:$L,0)),"")</f>
        <v/>
      </c>
      <c r="B3885" s="15" t="str">
        <f>IFERROR(INDEX(Sheet1!L:L,MATCH(ROWS($1:3884),$L:$L,0)),"")</f>
        <v/>
      </c>
      <c r="D3885" s="18" t="str">
        <f>IFERROR(INDEX(Sheet1!F:F,MATCH(ROWS($1:3884),$M:$M,0)),"")</f>
        <v/>
      </c>
      <c r="E3885" t="str">
        <f>IFERROR(INDEX(Sheet1!L:L,MATCH(ROWS($1:3884),$M:$M,0)),"")</f>
        <v/>
      </c>
      <c r="L3885" t="str">
        <f>IF(ISNA(MATCH(Sheet1!F3885,{"successful"},0)),"-",MAX(Sheet6!L$1:L3884)+1)</f>
        <v>-</v>
      </c>
      <c r="M3885">
        <f>IF(ISNA(MATCH(Sheet1!F3885,{"failed","canceled"},0)),"-",MAX(Sheet6!M$1:M3884)+1)</f>
        <v>1649</v>
      </c>
    </row>
    <row r="3886" spans="1:13" ht="16" x14ac:dyDescent="0.2">
      <c r="A3886" s="18" t="str">
        <f>IFERROR(INDEX(Sheet1!F:F,MATCH(ROWS($1:3885),$L:$L,0)),"")</f>
        <v/>
      </c>
      <c r="B3886" s="15" t="str">
        <f>IFERROR(INDEX(Sheet1!L:L,MATCH(ROWS($1:3885),$L:$L,0)),"")</f>
        <v/>
      </c>
      <c r="D3886" s="18" t="str">
        <f>IFERROR(INDEX(Sheet1!F:F,MATCH(ROWS($1:3885),$M:$M,0)),"")</f>
        <v/>
      </c>
      <c r="E3886" t="str">
        <f>IFERROR(INDEX(Sheet1!L:L,MATCH(ROWS($1:3885),$M:$M,0)),"")</f>
        <v/>
      </c>
      <c r="L3886" t="str">
        <f>IF(ISNA(MATCH(Sheet1!F3886,{"successful"},0)),"-",MAX(Sheet6!L$1:L3885)+1)</f>
        <v>-</v>
      </c>
      <c r="M3886">
        <f>IF(ISNA(MATCH(Sheet1!F3886,{"failed","canceled"},0)),"-",MAX(Sheet6!M$1:M3885)+1)</f>
        <v>1650</v>
      </c>
    </row>
    <row r="3887" spans="1:13" ht="16" x14ac:dyDescent="0.2">
      <c r="A3887" s="18" t="str">
        <f>IFERROR(INDEX(Sheet1!F:F,MATCH(ROWS($1:3886),$L:$L,0)),"")</f>
        <v/>
      </c>
      <c r="B3887" s="15" t="str">
        <f>IFERROR(INDEX(Sheet1!L:L,MATCH(ROWS($1:3886),$L:$L,0)),"")</f>
        <v/>
      </c>
      <c r="D3887" s="18" t="str">
        <f>IFERROR(INDEX(Sheet1!F:F,MATCH(ROWS($1:3886),$M:$M,0)),"")</f>
        <v/>
      </c>
      <c r="E3887" t="str">
        <f>IFERROR(INDEX(Sheet1!L:L,MATCH(ROWS($1:3886),$M:$M,0)),"")</f>
        <v/>
      </c>
      <c r="L3887" t="str">
        <f>IF(ISNA(MATCH(Sheet1!F3887,{"successful"},0)),"-",MAX(Sheet6!L$1:L3886)+1)</f>
        <v>-</v>
      </c>
      <c r="M3887">
        <f>IF(ISNA(MATCH(Sheet1!F3887,{"failed","canceled"},0)),"-",MAX(Sheet6!M$1:M3886)+1)</f>
        <v>1651</v>
      </c>
    </row>
    <row r="3888" spans="1:13" ht="16" x14ac:dyDescent="0.2">
      <c r="A3888" s="18" t="str">
        <f>IFERROR(INDEX(Sheet1!F:F,MATCH(ROWS($1:3887),$L:$L,0)),"")</f>
        <v/>
      </c>
      <c r="B3888" s="15" t="str">
        <f>IFERROR(INDEX(Sheet1!L:L,MATCH(ROWS($1:3887),$L:$L,0)),"")</f>
        <v/>
      </c>
      <c r="D3888" s="18" t="str">
        <f>IFERROR(INDEX(Sheet1!F:F,MATCH(ROWS($1:3887),$M:$M,0)),"")</f>
        <v/>
      </c>
      <c r="E3888" t="str">
        <f>IFERROR(INDEX(Sheet1!L:L,MATCH(ROWS($1:3887),$M:$M,0)),"")</f>
        <v/>
      </c>
      <c r="L3888" t="str">
        <f>IF(ISNA(MATCH(Sheet1!F3888,{"successful"},0)),"-",MAX(Sheet6!L$1:L3887)+1)</f>
        <v>-</v>
      </c>
      <c r="M3888">
        <f>IF(ISNA(MATCH(Sheet1!F3888,{"failed","canceled"},0)),"-",MAX(Sheet6!M$1:M3887)+1)</f>
        <v>1652</v>
      </c>
    </row>
    <row r="3889" spans="1:13" ht="16" x14ac:dyDescent="0.2">
      <c r="A3889" s="18" t="str">
        <f>IFERROR(INDEX(Sheet1!F:F,MATCH(ROWS($1:3888),$L:$L,0)),"")</f>
        <v/>
      </c>
      <c r="B3889" s="15" t="str">
        <f>IFERROR(INDEX(Sheet1!L:L,MATCH(ROWS($1:3888),$L:$L,0)),"")</f>
        <v/>
      </c>
      <c r="D3889" s="18" t="str">
        <f>IFERROR(INDEX(Sheet1!F:F,MATCH(ROWS($1:3888),$M:$M,0)),"")</f>
        <v/>
      </c>
      <c r="E3889" t="str">
        <f>IFERROR(INDEX(Sheet1!L:L,MATCH(ROWS($1:3888),$M:$M,0)),"")</f>
        <v/>
      </c>
      <c r="L3889" t="str">
        <f>IF(ISNA(MATCH(Sheet1!F3889,{"successful"},0)),"-",MAX(Sheet6!L$1:L3888)+1)</f>
        <v>-</v>
      </c>
      <c r="M3889">
        <f>IF(ISNA(MATCH(Sheet1!F3889,{"failed","canceled"},0)),"-",MAX(Sheet6!M$1:M3888)+1)</f>
        <v>1653</v>
      </c>
    </row>
    <row r="3890" spans="1:13" ht="16" x14ac:dyDescent="0.2">
      <c r="A3890" s="18" t="str">
        <f>IFERROR(INDEX(Sheet1!F:F,MATCH(ROWS($1:3889),$L:$L,0)),"")</f>
        <v/>
      </c>
      <c r="B3890" s="15" t="str">
        <f>IFERROR(INDEX(Sheet1!L:L,MATCH(ROWS($1:3889),$L:$L,0)),"")</f>
        <v/>
      </c>
      <c r="D3890" s="18" t="str">
        <f>IFERROR(INDEX(Sheet1!F:F,MATCH(ROWS($1:3889),$M:$M,0)),"")</f>
        <v/>
      </c>
      <c r="E3890" t="str">
        <f>IFERROR(INDEX(Sheet1!L:L,MATCH(ROWS($1:3889),$M:$M,0)),"")</f>
        <v/>
      </c>
      <c r="L3890" t="str">
        <f>IF(ISNA(MATCH(Sheet1!F3890,{"successful"},0)),"-",MAX(Sheet6!L$1:L3889)+1)</f>
        <v>-</v>
      </c>
      <c r="M3890">
        <f>IF(ISNA(MATCH(Sheet1!F3890,{"failed","canceled"},0)),"-",MAX(Sheet6!M$1:M3889)+1)</f>
        <v>1654</v>
      </c>
    </row>
    <row r="3891" spans="1:13" ht="16" x14ac:dyDescent="0.2">
      <c r="A3891" s="18" t="str">
        <f>IFERROR(INDEX(Sheet1!F:F,MATCH(ROWS($1:3890),$L:$L,0)),"")</f>
        <v/>
      </c>
      <c r="B3891" s="15" t="str">
        <f>IFERROR(INDEX(Sheet1!L:L,MATCH(ROWS($1:3890),$L:$L,0)),"")</f>
        <v/>
      </c>
      <c r="D3891" s="18" t="str">
        <f>IFERROR(INDEX(Sheet1!F:F,MATCH(ROWS($1:3890),$M:$M,0)),"")</f>
        <v/>
      </c>
      <c r="E3891" t="str">
        <f>IFERROR(INDEX(Sheet1!L:L,MATCH(ROWS($1:3890),$M:$M,0)),"")</f>
        <v/>
      </c>
      <c r="L3891" t="str">
        <f>IF(ISNA(MATCH(Sheet1!F3891,{"successful"},0)),"-",MAX(Sheet6!L$1:L3890)+1)</f>
        <v>-</v>
      </c>
      <c r="M3891">
        <f>IF(ISNA(MATCH(Sheet1!F3891,{"failed","canceled"},0)),"-",MAX(Sheet6!M$1:M3890)+1)</f>
        <v>1655</v>
      </c>
    </row>
    <row r="3892" spans="1:13" ht="16" x14ac:dyDescent="0.2">
      <c r="A3892" s="18" t="str">
        <f>IFERROR(INDEX(Sheet1!F:F,MATCH(ROWS($1:3891),$L:$L,0)),"")</f>
        <v/>
      </c>
      <c r="B3892" s="15" t="str">
        <f>IFERROR(INDEX(Sheet1!L:L,MATCH(ROWS($1:3891),$L:$L,0)),"")</f>
        <v/>
      </c>
      <c r="D3892" s="18" t="str">
        <f>IFERROR(INDEX(Sheet1!F:F,MATCH(ROWS($1:3891),$M:$M,0)),"")</f>
        <v/>
      </c>
      <c r="E3892" t="str">
        <f>IFERROR(INDEX(Sheet1!L:L,MATCH(ROWS($1:3891),$M:$M,0)),"")</f>
        <v/>
      </c>
      <c r="L3892" t="str">
        <f>IF(ISNA(MATCH(Sheet1!F3892,{"successful"},0)),"-",MAX(Sheet6!L$1:L3891)+1)</f>
        <v>-</v>
      </c>
      <c r="M3892">
        <f>IF(ISNA(MATCH(Sheet1!F3892,{"failed","canceled"},0)),"-",MAX(Sheet6!M$1:M3891)+1)</f>
        <v>1656</v>
      </c>
    </row>
    <row r="3893" spans="1:13" ht="16" x14ac:dyDescent="0.2">
      <c r="A3893" s="18" t="str">
        <f>IFERROR(INDEX(Sheet1!F:F,MATCH(ROWS($1:3892),$L:$L,0)),"")</f>
        <v/>
      </c>
      <c r="B3893" s="15" t="str">
        <f>IFERROR(INDEX(Sheet1!L:L,MATCH(ROWS($1:3892),$L:$L,0)),"")</f>
        <v/>
      </c>
      <c r="D3893" s="18" t="str">
        <f>IFERROR(INDEX(Sheet1!F:F,MATCH(ROWS($1:3892),$M:$M,0)),"")</f>
        <v/>
      </c>
      <c r="E3893" t="str">
        <f>IFERROR(INDEX(Sheet1!L:L,MATCH(ROWS($1:3892),$M:$M,0)),"")</f>
        <v/>
      </c>
      <c r="L3893" t="str">
        <f>IF(ISNA(MATCH(Sheet1!F3893,{"successful"},0)),"-",MAX(Sheet6!L$1:L3892)+1)</f>
        <v>-</v>
      </c>
      <c r="M3893">
        <f>IF(ISNA(MATCH(Sheet1!F3893,{"failed","canceled"},0)),"-",MAX(Sheet6!M$1:M3892)+1)</f>
        <v>1657</v>
      </c>
    </row>
    <row r="3894" spans="1:13" ht="16" x14ac:dyDescent="0.2">
      <c r="A3894" s="18" t="str">
        <f>IFERROR(INDEX(Sheet1!F:F,MATCH(ROWS($1:3893),$L:$L,0)),"")</f>
        <v/>
      </c>
      <c r="B3894" s="15" t="str">
        <f>IFERROR(INDEX(Sheet1!L:L,MATCH(ROWS($1:3893),$L:$L,0)),"")</f>
        <v/>
      </c>
      <c r="D3894" s="18" t="str">
        <f>IFERROR(INDEX(Sheet1!F:F,MATCH(ROWS($1:3893),$M:$M,0)),"")</f>
        <v/>
      </c>
      <c r="E3894" t="str">
        <f>IFERROR(INDEX(Sheet1!L:L,MATCH(ROWS($1:3893),$M:$M,0)),"")</f>
        <v/>
      </c>
      <c r="L3894" t="str">
        <f>IF(ISNA(MATCH(Sheet1!F3894,{"successful"},0)),"-",MAX(Sheet6!L$1:L3893)+1)</f>
        <v>-</v>
      </c>
      <c r="M3894">
        <f>IF(ISNA(MATCH(Sheet1!F3894,{"failed","canceled"},0)),"-",MAX(Sheet6!M$1:M3893)+1)</f>
        <v>1658</v>
      </c>
    </row>
    <row r="3895" spans="1:13" ht="16" x14ac:dyDescent="0.2">
      <c r="A3895" s="18" t="str">
        <f>IFERROR(INDEX(Sheet1!F:F,MATCH(ROWS($1:3894),$L:$L,0)),"")</f>
        <v/>
      </c>
      <c r="B3895" s="15" t="str">
        <f>IFERROR(INDEX(Sheet1!L:L,MATCH(ROWS($1:3894),$L:$L,0)),"")</f>
        <v/>
      </c>
      <c r="D3895" s="18" t="str">
        <f>IFERROR(INDEX(Sheet1!F:F,MATCH(ROWS($1:3894),$M:$M,0)),"")</f>
        <v/>
      </c>
      <c r="E3895" t="str">
        <f>IFERROR(INDEX(Sheet1!L:L,MATCH(ROWS($1:3894),$M:$M,0)),"")</f>
        <v/>
      </c>
      <c r="L3895" t="str">
        <f>IF(ISNA(MATCH(Sheet1!F3895,{"successful"},0)),"-",MAX(Sheet6!L$1:L3894)+1)</f>
        <v>-</v>
      </c>
      <c r="M3895">
        <f>IF(ISNA(MATCH(Sheet1!F3895,{"failed","canceled"},0)),"-",MAX(Sheet6!M$1:M3894)+1)</f>
        <v>1659</v>
      </c>
    </row>
    <row r="3896" spans="1:13" ht="16" x14ac:dyDescent="0.2">
      <c r="A3896" s="18" t="str">
        <f>IFERROR(INDEX(Sheet1!F:F,MATCH(ROWS($1:3895),$L:$L,0)),"")</f>
        <v/>
      </c>
      <c r="B3896" s="15" t="str">
        <f>IFERROR(INDEX(Sheet1!L:L,MATCH(ROWS($1:3895),$L:$L,0)),"")</f>
        <v/>
      </c>
      <c r="D3896" s="18" t="str">
        <f>IFERROR(INDEX(Sheet1!F:F,MATCH(ROWS($1:3895),$M:$M,0)),"")</f>
        <v/>
      </c>
      <c r="E3896" t="str">
        <f>IFERROR(INDEX(Sheet1!L:L,MATCH(ROWS($1:3895),$M:$M,0)),"")</f>
        <v/>
      </c>
      <c r="L3896" t="str">
        <f>IF(ISNA(MATCH(Sheet1!F3896,{"successful"},0)),"-",MAX(Sheet6!L$1:L3895)+1)</f>
        <v>-</v>
      </c>
      <c r="M3896">
        <f>IF(ISNA(MATCH(Sheet1!F3896,{"failed","canceled"},0)),"-",MAX(Sheet6!M$1:M3895)+1)</f>
        <v>1660</v>
      </c>
    </row>
    <row r="3897" spans="1:13" ht="16" x14ac:dyDescent="0.2">
      <c r="A3897" s="18" t="str">
        <f>IFERROR(INDEX(Sheet1!F:F,MATCH(ROWS($1:3896),$L:$L,0)),"")</f>
        <v/>
      </c>
      <c r="B3897" s="15" t="str">
        <f>IFERROR(INDEX(Sheet1!L:L,MATCH(ROWS($1:3896),$L:$L,0)),"")</f>
        <v/>
      </c>
      <c r="D3897" s="18" t="str">
        <f>IFERROR(INDEX(Sheet1!F:F,MATCH(ROWS($1:3896),$M:$M,0)),"")</f>
        <v/>
      </c>
      <c r="E3897" t="str">
        <f>IFERROR(INDEX(Sheet1!L:L,MATCH(ROWS($1:3896),$M:$M,0)),"")</f>
        <v/>
      </c>
      <c r="L3897" t="str">
        <f>IF(ISNA(MATCH(Sheet1!F3897,{"successful"},0)),"-",MAX(Sheet6!L$1:L3896)+1)</f>
        <v>-</v>
      </c>
      <c r="M3897">
        <f>IF(ISNA(MATCH(Sheet1!F3897,{"failed","canceled"},0)),"-",MAX(Sheet6!M$1:M3896)+1)</f>
        <v>1661</v>
      </c>
    </row>
    <row r="3898" spans="1:13" ht="16" x14ac:dyDescent="0.2">
      <c r="A3898" s="18" t="str">
        <f>IFERROR(INDEX(Sheet1!F:F,MATCH(ROWS($1:3897),$L:$L,0)),"")</f>
        <v/>
      </c>
      <c r="B3898" s="15" t="str">
        <f>IFERROR(INDEX(Sheet1!L:L,MATCH(ROWS($1:3897),$L:$L,0)),"")</f>
        <v/>
      </c>
      <c r="D3898" s="18" t="str">
        <f>IFERROR(INDEX(Sheet1!F:F,MATCH(ROWS($1:3897),$M:$M,0)),"")</f>
        <v/>
      </c>
      <c r="E3898" t="str">
        <f>IFERROR(INDEX(Sheet1!L:L,MATCH(ROWS($1:3897),$M:$M,0)),"")</f>
        <v/>
      </c>
      <c r="L3898" t="str">
        <f>IF(ISNA(MATCH(Sheet1!F3898,{"successful"},0)),"-",MAX(Sheet6!L$1:L3897)+1)</f>
        <v>-</v>
      </c>
      <c r="M3898">
        <f>IF(ISNA(MATCH(Sheet1!F3898,{"failed","canceled"},0)),"-",MAX(Sheet6!M$1:M3897)+1)</f>
        <v>1662</v>
      </c>
    </row>
    <row r="3899" spans="1:13" ht="16" x14ac:dyDescent="0.2">
      <c r="A3899" s="18" t="str">
        <f>IFERROR(INDEX(Sheet1!F:F,MATCH(ROWS($1:3898),$L:$L,0)),"")</f>
        <v/>
      </c>
      <c r="B3899" s="15" t="str">
        <f>IFERROR(INDEX(Sheet1!L:L,MATCH(ROWS($1:3898),$L:$L,0)),"")</f>
        <v/>
      </c>
      <c r="D3899" s="18" t="str">
        <f>IFERROR(INDEX(Sheet1!F:F,MATCH(ROWS($1:3898),$M:$M,0)),"")</f>
        <v/>
      </c>
      <c r="E3899" t="str">
        <f>IFERROR(INDEX(Sheet1!L:L,MATCH(ROWS($1:3898),$M:$M,0)),"")</f>
        <v/>
      </c>
      <c r="L3899" t="str">
        <f>IF(ISNA(MATCH(Sheet1!F3899,{"successful"},0)),"-",MAX(Sheet6!L$1:L3898)+1)</f>
        <v>-</v>
      </c>
      <c r="M3899">
        <f>IF(ISNA(MATCH(Sheet1!F3899,{"failed","canceled"},0)),"-",MAX(Sheet6!M$1:M3898)+1)</f>
        <v>1663</v>
      </c>
    </row>
    <row r="3900" spans="1:13" ht="16" x14ac:dyDescent="0.2">
      <c r="A3900" s="18" t="str">
        <f>IFERROR(INDEX(Sheet1!F:F,MATCH(ROWS($1:3899),$L:$L,0)),"")</f>
        <v/>
      </c>
      <c r="B3900" s="15" t="str">
        <f>IFERROR(INDEX(Sheet1!L:L,MATCH(ROWS($1:3899),$L:$L,0)),"")</f>
        <v/>
      </c>
      <c r="D3900" s="18" t="str">
        <f>IFERROR(INDEX(Sheet1!F:F,MATCH(ROWS($1:3899),$M:$M,0)),"")</f>
        <v/>
      </c>
      <c r="E3900" t="str">
        <f>IFERROR(INDEX(Sheet1!L:L,MATCH(ROWS($1:3899),$M:$M,0)),"")</f>
        <v/>
      </c>
      <c r="L3900" t="str">
        <f>IF(ISNA(MATCH(Sheet1!F3900,{"successful"},0)),"-",MAX(Sheet6!L$1:L3899)+1)</f>
        <v>-</v>
      </c>
      <c r="M3900">
        <f>IF(ISNA(MATCH(Sheet1!F3900,{"failed","canceled"},0)),"-",MAX(Sheet6!M$1:M3899)+1)</f>
        <v>1664</v>
      </c>
    </row>
    <row r="3901" spans="1:13" ht="16" x14ac:dyDescent="0.2">
      <c r="A3901" s="18" t="str">
        <f>IFERROR(INDEX(Sheet1!F:F,MATCH(ROWS($1:3900),$L:$L,0)),"")</f>
        <v/>
      </c>
      <c r="B3901" s="15" t="str">
        <f>IFERROR(INDEX(Sheet1!L:L,MATCH(ROWS($1:3900),$L:$L,0)),"")</f>
        <v/>
      </c>
      <c r="D3901" s="18" t="str">
        <f>IFERROR(INDEX(Sheet1!F:F,MATCH(ROWS($1:3900),$M:$M,0)),"")</f>
        <v/>
      </c>
      <c r="E3901" t="str">
        <f>IFERROR(INDEX(Sheet1!L:L,MATCH(ROWS($1:3900),$M:$M,0)),"")</f>
        <v/>
      </c>
      <c r="L3901" t="str">
        <f>IF(ISNA(MATCH(Sheet1!F3901,{"successful"},0)),"-",MAX(Sheet6!L$1:L3900)+1)</f>
        <v>-</v>
      </c>
      <c r="M3901">
        <f>IF(ISNA(MATCH(Sheet1!F3901,{"failed","canceled"},0)),"-",MAX(Sheet6!M$1:M3900)+1)</f>
        <v>1665</v>
      </c>
    </row>
    <row r="3902" spans="1:13" ht="16" x14ac:dyDescent="0.2">
      <c r="A3902" s="18" t="str">
        <f>IFERROR(INDEX(Sheet1!F:F,MATCH(ROWS($1:3901),$L:$L,0)),"")</f>
        <v/>
      </c>
      <c r="B3902" s="15" t="str">
        <f>IFERROR(INDEX(Sheet1!L:L,MATCH(ROWS($1:3901),$L:$L,0)),"")</f>
        <v/>
      </c>
      <c r="D3902" s="18" t="str">
        <f>IFERROR(INDEX(Sheet1!F:F,MATCH(ROWS($1:3901),$M:$M,0)),"")</f>
        <v/>
      </c>
      <c r="E3902" t="str">
        <f>IFERROR(INDEX(Sheet1!L:L,MATCH(ROWS($1:3901),$M:$M,0)),"")</f>
        <v/>
      </c>
      <c r="L3902" t="str">
        <f>IF(ISNA(MATCH(Sheet1!F3902,{"successful"},0)),"-",MAX(Sheet6!L$1:L3901)+1)</f>
        <v>-</v>
      </c>
      <c r="M3902">
        <f>IF(ISNA(MATCH(Sheet1!F3902,{"failed","canceled"},0)),"-",MAX(Sheet6!M$1:M3901)+1)</f>
        <v>1666</v>
      </c>
    </row>
    <row r="3903" spans="1:13" ht="16" x14ac:dyDescent="0.2">
      <c r="A3903" s="18" t="str">
        <f>IFERROR(INDEX(Sheet1!F:F,MATCH(ROWS($1:3902),$L:$L,0)),"")</f>
        <v/>
      </c>
      <c r="B3903" s="15" t="str">
        <f>IFERROR(INDEX(Sheet1!L:L,MATCH(ROWS($1:3902),$L:$L,0)),"")</f>
        <v/>
      </c>
      <c r="D3903" s="18" t="str">
        <f>IFERROR(INDEX(Sheet1!F:F,MATCH(ROWS($1:3902),$M:$M,0)),"")</f>
        <v/>
      </c>
      <c r="E3903" t="str">
        <f>IFERROR(INDEX(Sheet1!L:L,MATCH(ROWS($1:3902),$M:$M,0)),"")</f>
        <v/>
      </c>
      <c r="L3903" t="str">
        <f>IF(ISNA(MATCH(Sheet1!F3903,{"successful"},0)),"-",MAX(Sheet6!L$1:L3902)+1)</f>
        <v>-</v>
      </c>
      <c r="M3903">
        <f>IF(ISNA(MATCH(Sheet1!F3903,{"failed","canceled"},0)),"-",MAX(Sheet6!M$1:M3902)+1)</f>
        <v>1667</v>
      </c>
    </row>
    <row r="3904" spans="1:13" ht="16" x14ac:dyDescent="0.2">
      <c r="A3904" s="18" t="str">
        <f>IFERROR(INDEX(Sheet1!F:F,MATCH(ROWS($1:3903),$L:$L,0)),"")</f>
        <v/>
      </c>
      <c r="B3904" s="15" t="str">
        <f>IFERROR(INDEX(Sheet1!L:L,MATCH(ROWS($1:3903),$L:$L,0)),"")</f>
        <v/>
      </c>
      <c r="D3904" s="18" t="str">
        <f>IFERROR(INDEX(Sheet1!F:F,MATCH(ROWS($1:3903),$M:$M,0)),"")</f>
        <v/>
      </c>
      <c r="E3904" t="str">
        <f>IFERROR(INDEX(Sheet1!L:L,MATCH(ROWS($1:3903),$M:$M,0)),"")</f>
        <v/>
      </c>
      <c r="L3904" t="str">
        <f>IF(ISNA(MATCH(Sheet1!F3904,{"successful"},0)),"-",MAX(Sheet6!L$1:L3903)+1)</f>
        <v>-</v>
      </c>
      <c r="M3904">
        <f>IF(ISNA(MATCH(Sheet1!F3904,{"failed","canceled"},0)),"-",MAX(Sheet6!M$1:M3903)+1)</f>
        <v>1668</v>
      </c>
    </row>
    <row r="3905" spans="1:13" ht="16" x14ac:dyDescent="0.2">
      <c r="A3905" s="18" t="str">
        <f>IFERROR(INDEX(Sheet1!F:F,MATCH(ROWS($1:3904),$L:$L,0)),"")</f>
        <v/>
      </c>
      <c r="B3905" s="15" t="str">
        <f>IFERROR(INDEX(Sheet1!L:L,MATCH(ROWS($1:3904),$L:$L,0)),"")</f>
        <v/>
      </c>
      <c r="D3905" s="18" t="str">
        <f>IFERROR(INDEX(Sheet1!F:F,MATCH(ROWS($1:3904),$M:$M,0)),"")</f>
        <v/>
      </c>
      <c r="E3905" t="str">
        <f>IFERROR(INDEX(Sheet1!L:L,MATCH(ROWS($1:3904),$M:$M,0)),"")</f>
        <v/>
      </c>
      <c r="L3905" t="str">
        <f>IF(ISNA(MATCH(Sheet1!F3905,{"successful"},0)),"-",MAX(Sheet6!L$1:L3904)+1)</f>
        <v>-</v>
      </c>
      <c r="M3905">
        <f>IF(ISNA(MATCH(Sheet1!F3905,{"failed","canceled"},0)),"-",MAX(Sheet6!M$1:M3904)+1)</f>
        <v>1669</v>
      </c>
    </row>
    <row r="3906" spans="1:13" ht="16" x14ac:dyDescent="0.2">
      <c r="A3906" s="18" t="str">
        <f>IFERROR(INDEX(Sheet1!F:F,MATCH(ROWS($1:3905),$L:$L,0)),"")</f>
        <v/>
      </c>
      <c r="B3906" s="15" t="str">
        <f>IFERROR(INDEX(Sheet1!L:L,MATCH(ROWS($1:3905),$L:$L,0)),"")</f>
        <v/>
      </c>
      <c r="D3906" s="18" t="str">
        <f>IFERROR(INDEX(Sheet1!F:F,MATCH(ROWS($1:3905),$M:$M,0)),"")</f>
        <v/>
      </c>
      <c r="E3906" t="str">
        <f>IFERROR(INDEX(Sheet1!L:L,MATCH(ROWS($1:3905),$M:$M,0)),"")</f>
        <v/>
      </c>
      <c r="L3906" t="str">
        <f>IF(ISNA(MATCH(Sheet1!F3906,{"successful"},0)),"-",MAX(Sheet6!L$1:L3905)+1)</f>
        <v>-</v>
      </c>
      <c r="M3906">
        <f>IF(ISNA(MATCH(Sheet1!F3906,{"failed","canceled"},0)),"-",MAX(Sheet6!M$1:M3905)+1)</f>
        <v>1670</v>
      </c>
    </row>
    <row r="3907" spans="1:13" ht="16" x14ac:dyDescent="0.2">
      <c r="A3907" s="18" t="str">
        <f>IFERROR(INDEX(Sheet1!F:F,MATCH(ROWS($1:3906),$L:$L,0)),"")</f>
        <v/>
      </c>
      <c r="B3907" s="15" t="str">
        <f>IFERROR(INDEX(Sheet1!L:L,MATCH(ROWS($1:3906),$L:$L,0)),"")</f>
        <v/>
      </c>
      <c r="D3907" s="18" t="str">
        <f>IFERROR(INDEX(Sheet1!F:F,MATCH(ROWS($1:3906),$M:$M,0)),"")</f>
        <v/>
      </c>
      <c r="E3907" t="str">
        <f>IFERROR(INDEX(Sheet1!L:L,MATCH(ROWS($1:3906),$M:$M,0)),"")</f>
        <v/>
      </c>
      <c r="L3907" t="str">
        <f>IF(ISNA(MATCH(Sheet1!F3907,{"successful"},0)),"-",MAX(Sheet6!L$1:L3906)+1)</f>
        <v>-</v>
      </c>
      <c r="M3907">
        <f>IF(ISNA(MATCH(Sheet1!F3907,{"failed","canceled"},0)),"-",MAX(Sheet6!M$1:M3906)+1)</f>
        <v>1671</v>
      </c>
    </row>
    <row r="3908" spans="1:13" ht="16" x14ac:dyDescent="0.2">
      <c r="A3908" s="18" t="str">
        <f>IFERROR(INDEX(Sheet1!F:F,MATCH(ROWS($1:3907),$L:$L,0)),"")</f>
        <v/>
      </c>
      <c r="B3908" s="15" t="str">
        <f>IFERROR(INDEX(Sheet1!L:L,MATCH(ROWS($1:3907),$L:$L,0)),"")</f>
        <v/>
      </c>
      <c r="D3908" s="18" t="str">
        <f>IFERROR(INDEX(Sheet1!F:F,MATCH(ROWS($1:3907),$M:$M,0)),"")</f>
        <v/>
      </c>
      <c r="E3908" t="str">
        <f>IFERROR(INDEX(Sheet1!L:L,MATCH(ROWS($1:3907),$M:$M,0)),"")</f>
        <v/>
      </c>
      <c r="L3908" t="str">
        <f>IF(ISNA(MATCH(Sheet1!F3908,{"successful"},0)),"-",MAX(Sheet6!L$1:L3907)+1)</f>
        <v>-</v>
      </c>
      <c r="M3908">
        <f>IF(ISNA(MATCH(Sheet1!F3908,{"failed","canceled"},0)),"-",MAX(Sheet6!M$1:M3907)+1)</f>
        <v>1672</v>
      </c>
    </row>
    <row r="3909" spans="1:13" ht="16" x14ac:dyDescent="0.2">
      <c r="A3909" s="18" t="str">
        <f>IFERROR(INDEX(Sheet1!F:F,MATCH(ROWS($1:3908),$L:$L,0)),"")</f>
        <v/>
      </c>
      <c r="B3909" s="15" t="str">
        <f>IFERROR(INDEX(Sheet1!L:L,MATCH(ROWS($1:3908),$L:$L,0)),"")</f>
        <v/>
      </c>
      <c r="D3909" s="18" t="str">
        <f>IFERROR(INDEX(Sheet1!F:F,MATCH(ROWS($1:3908),$M:$M,0)),"")</f>
        <v/>
      </c>
      <c r="E3909" t="str">
        <f>IFERROR(INDEX(Sheet1!L:L,MATCH(ROWS($1:3908),$M:$M,0)),"")</f>
        <v/>
      </c>
      <c r="L3909" t="str">
        <f>IF(ISNA(MATCH(Sheet1!F3909,{"successful"},0)),"-",MAX(Sheet6!L$1:L3908)+1)</f>
        <v>-</v>
      </c>
      <c r="M3909">
        <f>IF(ISNA(MATCH(Sheet1!F3909,{"failed","canceled"},0)),"-",MAX(Sheet6!M$1:M3908)+1)</f>
        <v>1673</v>
      </c>
    </row>
    <row r="3910" spans="1:13" ht="16" x14ac:dyDescent="0.2">
      <c r="A3910" s="18" t="str">
        <f>IFERROR(INDEX(Sheet1!F:F,MATCH(ROWS($1:3909),$L:$L,0)),"")</f>
        <v/>
      </c>
      <c r="B3910" s="15" t="str">
        <f>IFERROR(INDEX(Sheet1!L:L,MATCH(ROWS($1:3909),$L:$L,0)),"")</f>
        <v/>
      </c>
      <c r="D3910" s="18" t="str">
        <f>IFERROR(INDEX(Sheet1!F:F,MATCH(ROWS($1:3909),$M:$M,0)),"")</f>
        <v/>
      </c>
      <c r="E3910" t="str">
        <f>IFERROR(INDEX(Sheet1!L:L,MATCH(ROWS($1:3909),$M:$M,0)),"")</f>
        <v/>
      </c>
      <c r="L3910" t="str">
        <f>IF(ISNA(MATCH(Sheet1!F3910,{"successful"},0)),"-",MAX(Sheet6!L$1:L3909)+1)</f>
        <v>-</v>
      </c>
      <c r="M3910">
        <f>IF(ISNA(MATCH(Sheet1!F3910,{"failed","canceled"},0)),"-",MAX(Sheet6!M$1:M3909)+1)</f>
        <v>1674</v>
      </c>
    </row>
    <row r="3911" spans="1:13" ht="16" x14ac:dyDescent="0.2">
      <c r="A3911" s="18" t="str">
        <f>IFERROR(INDEX(Sheet1!F:F,MATCH(ROWS($1:3910),$L:$L,0)),"")</f>
        <v/>
      </c>
      <c r="B3911" s="15" t="str">
        <f>IFERROR(INDEX(Sheet1!L:L,MATCH(ROWS($1:3910),$L:$L,0)),"")</f>
        <v/>
      </c>
      <c r="D3911" s="18" t="str">
        <f>IFERROR(INDEX(Sheet1!F:F,MATCH(ROWS($1:3910),$M:$M,0)),"")</f>
        <v/>
      </c>
      <c r="E3911" t="str">
        <f>IFERROR(INDEX(Sheet1!L:L,MATCH(ROWS($1:3910),$M:$M,0)),"")</f>
        <v/>
      </c>
      <c r="L3911" t="str">
        <f>IF(ISNA(MATCH(Sheet1!F3911,{"successful"},0)),"-",MAX(Sheet6!L$1:L3910)+1)</f>
        <v>-</v>
      </c>
      <c r="M3911">
        <f>IF(ISNA(MATCH(Sheet1!F3911,{"failed","canceled"},0)),"-",MAX(Sheet6!M$1:M3910)+1)</f>
        <v>1675</v>
      </c>
    </row>
    <row r="3912" spans="1:13" ht="16" x14ac:dyDescent="0.2">
      <c r="A3912" s="18" t="str">
        <f>IFERROR(INDEX(Sheet1!F:F,MATCH(ROWS($1:3911),$L:$L,0)),"")</f>
        <v/>
      </c>
      <c r="B3912" s="15" t="str">
        <f>IFERROR(INDEX(Sheet1!L:L,MATCH(ROWS($1:3911),$L:$L,0)),"")</f>
        <v/>
      </c>
      <c r="D3912" s="18" t="str">
        <f>IFERROR(INDEX(Sheet1!F:F,MATCH(ROWS($1:3911),$M:$M,0)),"")</f>
        <v/>
      </c>
      <c r="E3912" t="str">
        <f>IFERROR(INDEX(Sheet1!L:L,MATCH(ROWS($1:3911),$M:$M,0)),"")</f>
        <v/>
      </c>
      <c r="L3912" t="str">
        <f>IF(ISNA(MATCH(Sheet1!F3912,{"successful"},0)),"-",MAX(Sheet6!L$1:L3911)+1)</f>
        <v>-</v>
      </c>
      <c r="M3912">
        <f>IF(ISNA(MATCH(Sheet1!F3912,{"failed","canceled"},0)),"-",MAX(Sheet6!M$1:M3911)+1)</f>
        <v>1676</v>
      </c>
    </row>
    <row r="3913" spans="1:13" ht="16" x14ac:dyDescent="0.2">
      <c r="A3913" s="18" t="str">
        <f>IFERROR(INDEX(Sheet1!F:F,MATCH(ROWS($1:3912),$L:$L,0)),"")</f>
        <v/>
      </c>
      <c r="B3913" s="15" t="str">
        <f>IFERROR(INDEX(Sheet1!L:L,MATCH(ROWS($1:3912),$L:$L,0)),"")</f>
        <v/>
      </c>
      <c r="D3913" s="18" t="str">
        <f>IFERROR(INDEX(Sheet1!F:F,MATCH(ROWS($1:3912),$M:$M,0)),"")</f>
        <v/>
      </c>
      <c r="E3913" t="str">
        <f>IFERROR(INDEX(Sheet1!L:L,MATCH(ROWS($1:3912),$M:$M,0)),"")</f>
        <v/>
      </c>
      <c r="L3913" t="str">
        <f>IF(ISNA(MATCH(Sheet1!F3913,{"successful"},0)),"-",MAX(Sheet6!L$1:L3912)+1)</f>
        <v>-</v>
      </c>
      <c r="M3913">
        <f>IF(ISNA(MATCH(Sheet1!F3913,{"failed","canceled"},0)),"-",MAX(Sheet6!M$1:M3912)+1)</f>
        <v>1677</v>
      </c>
    </row>
    <row r="3914" spans="1:13" ht="16" x14ac:dyDescent="0.2">
      <c r="A3914" s="18" t="str">
        <f>IFERROR(INDEX(Sheet1!F:F,MATCH(ROWS($1:3913),$L:$L,0)),"")</f>
        <v/>
      </c>
      <c r="B3914" s="15" t="str">
        <f>IFERROR(INDEX(Sheet1!L:L,MATCH(ROWS($1:3913),$L:$L,0)),"")</f>
        <v/>
      </c>
      <c r="D3914" s="18" t="str">
        <f>IFERROR(INDEX(Sheet1!F:F,MATCH(ROWS($1:3913),$M:$M,0)),"")</f>
        <v/>
      </c>
      <c r="E3914" t="str">
        <f>IFERROR(INDEX(Sheet1!L:L,MATCH(ROWS($1:3913),$M:$M,0)),"")</f>
        <v/>
      </c>
      <c r="L3914" t="str">
        <f>IF(ISNA(MATCH(Sheet1!F3914,{"successful"},0)),"-",MAX(Sheet6!L$1:L3913)+1)</f>
        <v>-</v>
      </c>
      <c r="M3914">
        <f>IF(ISNA(MATCH(Sheet1!F3914,{"failed","canceled"},0)),"-",MAX(Sheet6!M$1:M3913)+1)</f>
        <v>1678</v>
      </c>
    </row>
    <row r="3915" spans="1:13" ht="16" x14ac:dyDescent="0.2">
      <c r="A3915" s="18" t="str">
        <f>IFERROR(INDEX(Sheet1!F:F,MATCH(ROWS($1:3914),$L:$L,0)),"")</f>
        <v/>
      </c>
      <c r="B3915" s="15" t="str">
        <f>IFERROR(INDEX(Sheet1!L:L,MATCH(ROWS($1:3914),$L:$L,0)),"")</f>
        <v/>
      </c>
      <c r="D3915" s="18" t="str">
        <f>IFERROR(INDEX(Sheet1!F:F,MATCH(ROWS($1:3914),$M:$M,0)),"")</f>
        <v/>
      </c>
      <c r="E3915" t="str">
        <f>IFERROR(INDEX(Sheet1!L:L,MATCH(ROWS($1:3914),$M:$M,0)),"")</f>
        <v/>
      </c>
      <c r="L3915" t="str">
        <f>IF(ISNA(MATCH(Sheet1!F3915,{"successful"},0)),"-",MAX(Sheet6!L$1:L3914)+1)</f>
        <v>-</v>
      </c>
      <c r="M3915">
        <f>IF(ISNA(MATCH(Sheet1!F3915,{"failed","canceled"},0)),"-",MAX(Sheet6!M$1:M3914)+1)</f>
        <v>1679</v>
      </c>
    </row>
    <row r="3916" spans="1:13" ht="16" x14ac:dyDescent="0.2">
      <c r="A3916" s="18" t="str">
        <f>IFERROR(INDEX(Sheet1!F:F,MATCH(ROWS($1:3915),$L:$L,0)),"")</f>
        <v/>
      </c>
      <c r="B3916" s="15" t="str">
        <f>IFERROR(INDEX(Sheet1!L:L,MATCH(ROWS($1:3915),$L:$L,0)),"")</f>
        <v/>
      </c>
      <c r="D3916" s="18" t="str">
        <f>IFERROR(INDEX(Sheet1!F:F,MATCH(ROWS($1:3915),$M:$M,0)),"")</f>
        <v/>
      </c>
      <c r="E3916" t="str">
        <f>IFERROR(INDEX(Sheet1!L:L,MATCH(ROWS($1:3915),$M:$M,0)),"")</f>
        <v/>
      </c>
      <c r="L3916" t="str">
        <f>IF(ISNA(MATCH(Sheet1!F3916,{"successful"},0)),"-",MAX(Sheet6!L$1:L3915)+1)</f>
        <v>-</v>
      </c>
      <c r="M3916">
        <f>IF(ISNA(MATCH(Sheet1!F3916,{"failed","canceled"},0)),"-",MAX(Sheet6!M$1:M3915)+1)</f>
        <v>1680</v>
      </c>
    </row>
    <row r="3917" spans="1:13" ht="16" x14ac:dyDescent="0.2">
      <c r="A3917" s="18" t="str">
        <f>IFERROR(INDEX(Sheet1!F:F,MATCH(ROWS($1:3916),$L:$L,0)),"")</f>
        <v/>
      </c>
      <c r="B3917" s="15" t="str">
        <f>IFERROR(INDEX(Sheet1!L:L,MATCH(ROWS($1:3916),$L:$L,0)),"")</f>
        <v/>
      </c>
      <c r="D3917" s="18" t="str">
        <f>IFERROR(INDEX(Sheet1!F:F,MATCH(ROWS($1:3916),$M:$M,0)),"")</f>
        <v/>
      </c>
      <c r="E3917" t="str">
        <f>IFERROR(INDEX(Sheet1!L:L,MATCH(ROWS($1:3916),$M:$M,0)),"")</f>
        <v/>
      </c>
      <c r="L3917" t="str">
        <f>IF(ISNA(MATCH(Sheet1!F3917,{"successful"},0)),"-",MAX(Sheet6!L$1:L3916)+1)</f>
        <v>-</v>
      </c>
      <c r="M3917">
        <f>IF(ISNA(MATCH(Sheet1!F3917,{"failed","canceled"},0)),"-",MAX(Sheet6!M$1:M3916)+1)</f>
        <v>1681</v>
      </c>
    </row>
    <row r="3918" spans="1:13" ht="16" x14ac:dyDescent="0.2">
      <c r="A3918" s="18" t="str">
        <f>IFERROR(INDEX(Sheet1!F:F,MATCH(ROWS($1:3917),$L:$L,0)),"")</f>
        <v/>
      </c>
      <c r="B3918" s="15" t="str">
        <f>IFERROR(INDEX(Sheet1!L:L,MATCH(ROWS($1:3917),$L:$L,0)),"")</f>
        <v/>
      </c>
      <c r="D3918" s="18" t="str">
        <f>IFERROR(INDEX(Sheet1!F:F,MATCH(ROWS($1:3917),$M:$M,0)),"")</f>
        <v/>
      </c>
      <c r="E3918" t="str">
        <f>IFERROR(INDEX(Sheet1!L:L,MATCH(ROWS($1:3917),$M:$M,0)),"")</f>
        <v/>
      </c>
      <c r="L3918" t="str">
        <f>IF(ISNA(MATCH(Sheet1!F3918,{"successful"},0)),"-",MAX(Sheet6!L$1:L3917)+1)</f>
        <v>-</v>
      </c>
      <c r="M3918">
        <f>IF(ISNA(MATCH(Sheet1!F3918,{"failed","canceled"},0)),"-",MAX(Sheet6!M$1:M3917)+1)</f>
        <v>1682</v>
      </c>
    </row>
    <row r="3919" spans="1:13" ht="16" x14ac:dyDescent="0.2">
      <c r="A3919" s="18" t="str">
        <f>IFERROR(INDEX(Sheet1!F:F,MATCH(ROWS($1:3918),$L:$L,0)),"")</f>
        <v/>
      </c>
      <c r="B3919" s="15" t="str">
        <f>IFERROR(INDEX(Sheet1!L:L,MATCH(ROWS($1:3918),$L:$L,0)),"")</f>
        <v/>
      </c>
      <c r="D3919" s="18" t="str">
        <f>IFERROR(INDEX(Sheet1!F:F,MATCH(ROWS($1:3918),$M:$M,0)),"")</f>
        <v/>
      </c>
      <c r="E3919" t="str">
        <f>IFERROR(INDEX(Sheet1!L:L,MATCH(ROWS($1:3918),$M:$M,0)),"")</f>
        <v/>
      </c>
      <c r="L3919" t="str">
        <f>IF(ISNA(MATCH(Sheet1!F3919,{"successful"},0)),"-",MAX(Sheet6!L$1:L3918)+1)</f>
        <v>-</v>
      </c>
      <c r="M3919">
        <f>IF(ISNA(MATCH(Sheet1!F3919,{"failed","canceled"},0)),"-",MAX(Sheet6!M$1:M3918)+1)</f>
        <v>1683</v>
      </c>
    </row>
    <row r="3920" spans="1:13" ht="16" x14ac:dyDescent="0.2">
      <c r="A3920" s="18" t="str">
        <f>IFERROR(INDEX(Sheet1!F:F,MATCH(ROWS($1:3919),$L:$L,0)),"")</f>
        <v/>
      </c>
      <c r="B3920" s="15" t="str">
        <f>IFERROR(INDEX(Sheet1!L:L,MATCH(ROWS($1:3919),$L:$L,0)),"")</f>
        <v/>
      </c>
      <c r="D3920" s="18" t="str">
        <f>IFERROR(INDEX(Sheet1!F:F,MATCH(ROWS($1:3919),$M:$M,0)),"")</f>
        <v/>
      </c>
      <c r="E3920" t="str">
        <f>IFERROR(INDEX(Sheet1!L:L,MATCH(ROWS($1:3919),$M:$M,0)),"")</f>
        <v/>
      </c>
      <c r="L3920" t="str">
        <f>IF(ISNA(MATCH(Sheet1!F3920,{"successful"},0)),"-",MAX(Sheet6!L$1:L3919)+1)</f>
        <v>-</v>
      </c>
      <c r="M3920">
        <f>IF(ISNA(MATCH(Sheet1!F3920,{"failed","canceled"},0)),"-",MAX(Sheet6!M$1:M3919)+1)</f>
        <v>1684</v>
      </c>
    </row>
    <row r="3921" spans="1:13" ht="16" x14ac:dyDescent="0.2">
      <c r="A3921" s="18" t="str">
        <f>IFERROR(INDEX(Sheet1!F:F,MATCH(ROWS($1:3920),$L:$L,0)),"")</f>
        <v/>
      </c>
      <c r="B3921" s="15" t="str">
        <f>IFERROR(INDEX(Sheet1!L:L,MATCH(ROWS($1:3920),$L:$L,0)),"")</f>
        <v/>
      </c>
      <c r="D3921" s="18" t="str">
        <f>IFERROR(INDEX(Sheet1!F:F,MATCH(ROWS($1:3920),$M:$M,0)),"")</f>
        <v/>
      </c>
      <c r="E3921" t="str">
        <f>IFERROR(INDEX(Sheet1!L:L,MATCH(ROWS($1:3920),$M:$M,0)),"")</f>
        <v/>
      </c>
      <c r="L3921" t="str">
        <f>IF(ISNA(MATCH(Sheet1!F3921,{"successful"},0)),"-",MAX(Sheet6!L$1:L3920)+1)</f>
        <v>-</v>
      </c>
      <c r="M3921">
        <f>IF(ISNA(MATCH(Sheet1!F3921,{"failed","canceled"},0)),"-",MAX(Sheet6!M$1:M3920)+1)</f>
        <v>1685</v>
      </c>
    </row>
    <row r="3922" spans="1:13" ht="16" x14ac:dyDescent="0.2">
      <c r="A3922" s="18" t="str">
        <f>IFERROR(INDEX(Sheet1!F:F,MATCH(ROWS($1:3921),$L:$L,0)),"")</f>
        <v/>
      </c>
      <c r="B3922" s="15" t="str">
        <f>IFERROR(INDEX(Sheet1!L:L,MATCH(ROWS($1:3921),$L:$L,0)),"")</f>
        <v/>
      </c>
      <c r="D3922" s="18" t="str">
        <f>IFERROR(INDEX(Sheet1!F:F,MATCH(ROWS($1:3921),$M:$M,0)),"")</f>
        <v/>
      </c>
      <c r="E3922" t="str">
        <f>IFERROR(INDEX(Sheet1!L:L,MATCH(ROWS($1:3921),$M:$M,0)),"")</f>
        <v/>
      </c>
      <c r="L3922" t="str">
        <f>IF(ISNA(MATCH(Sheet1!F3922,{"successful"},0)),"-",MAX(Sheet6!L$1:L3921)+1)</f>
        <v>-</v>
      </c>
      <c r="M3922">
        <f>IF(ISNA(MATCH(Sheet1!F3922,{"failed","canceled"},0)),"-",MAX(Sheet6!M$1:M3921)+1)</f>
        <v>1686</v>
      </c>
    </row>
    <row r="3923" spans="1:13" ht="16" x14ac:dyDescent="0.2">
      <c r="A3923" s="18" t="str">
        <f>IFERROR(INDEX(Sheet1!F:F,MATCH(ROWS($1:3922),$L:$L,0)),"")</f>
        <v/>
      </c>
      <c r="B3923" s="15" t="str">
        <f>IFERROR(INDEX(Sheet1!L:L,MATCH(ROWS($1:3922),$L:$L,0)),"")</f>
        <v/>
      </c>
      <c r="D3923" s="18" t="str">
        <f>IFERROR(INDEX(Sheet1!F:F,MATCH(ROWS($1:3922),$M:$M,0)),"")</f>
        <v/>
      </c>
      <c r="E3923" t="str">
        <f>IFERROR(INDEX(Sheet1!L:L,MATCH(ROWS($1:3922),$M:$M,0)),"")</f>
        <v/>
      </c>
      <c r="L3923" t="str">
        <f>IF(ISNA(MATCH(Sheet1!F3923,{"successful"},0)),"-",MAX(Sheet6!L$1:L3922)+1)</f>
        <v>-</v>
      </c>
      <c r="M3923">
        <f>IF(ISNA(MATCH(Sheet1!F3923,{"failed","canceled"},0)),"-",MAX(Sheet6!M$1:M3922)+1)</f>
        <v>1687</v>
      </c>
    </row>
    <row r="3924" spans="1:13" ht="16" x14ac:dyDescent="0.2">
      <c r="A3924" s="18" t="str">
        <f>IFERROR(INDEX(Sheet1!F:F,MATCH(ROWS($1:3923),$L:$L,0)),"")</f>
        <v/>
      </c>
      <c r="B3924" s="15" t="str">
        <f>IFERROR(INDEX(Sheet1!L:L,MATCH(ROWS($1:3923),$L:$L,0)),"")</f>
        <v/>
      </c>
      <c r="D3924" s="18" t="str">
        <f>IFERROR(INDEX(Sheet1!F:F,MATCH(ROWS($1:3923),$M:$M,0)),"")</f>
        <v/>
      </c>
      <c r="E3924" t="str">
        <f>IFERROR(INDEX(Sheet1!L:L,MATCH(ROWS($1:3923),$M:$M,0)),"")</f>
        <v/>
      </c>
      <c r="L3924" t="str">
        <f>IF(ISNA(MATCH(Sheet1!F3924,{"successful"},0)),"-",MAX(Sheet6!L$1:L3923)+1)</f>
        <v>-</v>
      </c>
      <c r="M3924">
        <f>IF(ISNA(MATCH(Sheet1!F3924,{"failed","canceled"},0)),"-",MAX(Sheet6!M$1:M3923)+1)</f>
        <v>1688</v>
      </c>
    </row>
    <row r="3925" spans="1:13" ht="16" x14ac:dyDescent="0.2">
      <c r="A3925" s="18" t="str">
        <f>IFERROR(INDEX(Sheet1!F:F,MATCH(ROWS($1:3924),$L:$L,0)),"")</f>
        <v/>
      </c>
      <c r="B3925" s="15" t="str">
        <f>IFERROR(INDEX(Sheet1!L:L,MATCH(ROWS($1:3924),$L:$L,0)),"")</f>
        <v/>
      </c>
      <c r="D3925" s="18" t="str">
        <f>IFERROR(INDEX(Sheet1!F:F,MATCH(ROWS($1:3924),$M:$M,0)),"")</f>
        <v/>
      </c>
      <c r="E3925" t="str">
        <f>IFERROR(INDEX(Sheet1!L:L,MATCH(ROWS($1:3924),$M:$M,0)),"")</f>
        <v/>
      </c>
      <c r="L3925" t="str">
        <f>IF(ISNA(MATCH(Sheet1!F3925,{"successful"},0)),"-",MAX(Sheet6!L$1:L3924)+1)</f>
        <v>-</v>
      </c>
      <c r="M3925">
        <f>IF(ISNA(MATCH(Sheet1!F3925,{"failed","canceled"},0)),"-",MAX(Sheet6!M$1:M3924)+1)</f>
        <v>1689</v>
      </c>
    </row>
    <row r="3926" spans="1:13" ht="16" x14ac:dyDescent="0.2">
      <c r="A3926" s="18" t="str">
        <f>IFERROR(INDEX(Sheet1!F:F,MATCH(ROWS($1:3925),$L:$L,0)),"")</f>
        <v/>
      </c>
      <c r="B3926" s="15" t="str">
        <f>IFERROR(INDEX(Sheet1!L:L,MATCH(ROWS($1:3925),$L:$L,0)),"")</f>
        <v/>
      </c>
      <c r="D3926" s="18" t="str">
        <f>IFERROR(INDEX(Sheet1!F:F,MATCH(ROWS($1:3925),$M:$M,0)),"")</f>
        <v/>
      </c>
      <c r="E3926" t="str">
        <f>IFERROR(INDEX(Sheet1!L:L,MATCH(ROWS($1:3925),$M:$M,0)),"")</f>
        <v/>
      </c>
      <c r="L3926" t="str">
        <f>IF(ISNA(MATCH(Sheet1!F3926,{"successful"},0)),"-",MAX(Sheet6!L$1:L3925)+1)</f>
        <v>-</v>
      </c>
      <c r="M3926">
        <f>IF(ISNA(MATCH(Sheet1!F3926,{"failed","canceled"},0)),"-",MAX(Sheet6!M$1:M3925)+1)</f>
        <v>1690</v>
      </c>
    </row>
    <row r="3927" spans="1:13" ht="16" x14ac:dyDescent="0.2">
      <c r="A3927" s="18" t="str">
        <f>IFERROR(INDEX(Sheet1!F:F,MATCH(ROWS($1:3926),$L:$L,0)),"")</f>
        <v/>
      </c>
      <c r="B3927" s="15" t="str">
        <f>IFERROR(INDEX(Sheet1!L:L,MATCH(ROWS($1:3926),$L:$L,0)),"")</f>
        <v/>
      </c>
      <c r="D3927" s="18" t="str">
        <f>IFERROR(INDEX(Sheet1!F:F,MATCH(ROWS($1:3926),$M:$M,0)),"")</f>
        <v/>
      </c>
      <c r="E3927" t="str">
        <f>IFERROR(INDEX(Sheet1!L:L,MATCH(ROWS($1:3926),$M:$M,0)),"")</f>
        <v/>
      </c>
      <c r="L3927" t="str">
        <f>IF(ISNA(MATCH(Sheet1!F3927,{"successful"},0)),"-",MAX(Sheet6!L$1:L3926)+1)</f>
        <v>-</v>
      </c>
      <c r="M3927">
        <f>IF(ISNA(MATCH(Sheet1!F3927,{"failed","canceled"},0)),"-",MAX(Sheet6!M$1:M3926)+1)</f>
        <v>1691</v>
      </c>
    </row>
    <row r="3928" spans="1:13" ht="16" x14ac:dyDescent="0.2">
      <c r="A3928" s="18" t="str">
        <f>IFERROR(INDEX(Sheet1!F:F,MATCH(ROWS($1:3927),$L:$L,0)),"")</f>
        <v/>
      </c>
      <c r="B3928" s="15" t="str">
        <f>IFERROR(INDEX(Sheet1!L:L,MATCH(ROWS($1:3927),$L:$L,0)),"")</f>
        <v/>
      </c>
      <c r="D3928" s="18" t="str">
        <f>IFERROR(INDEX(Sheet1!F:F,MATCH(ROWS($1:3927),$M:$M,0)),"")</f>
        <v/>
      </c>
      <c r="E3928" t="str">
        <f>IFERROR(INDEX(Sheet1!L:L,MATCH(ROWS($1:3927),$M:$M,0)),"")</f>
        <v/>
      </c>
      <c r="L3928" t="str">
        <f>IF(ISNA(MATCH(Sheet1!F3928,{"successful"},0)),"-",MAX(Sheet6!L$1:L3927)+1)</f>
        <v>-</v>
      </c>
      <c r="M3928">
        <f>IF(ISNA(MATCH(Sheet1!F3928,{"failed","canceled"},0)),"-",MAX(Sheet6!M$1:M3927)+1)</f>
        <v>1692</v>
      </c>
    </row>
    <row r="3929" spans="1:13" ht="16" x14ac:dyDescent="0.2">
      <c r="A3929" s="18" t="str">
        <f>IFERROR(INDEX(Sheet1!F:F,MATCH(ROWS($1:3928),$L:$L,0)),"")</f>
        <v/>
      </c>
      <c r="B3929" s="15" t="str">
        <f>IFERROR(INDEX(Sheet1!L:L,MATCH(ROWS($1:3928),$L:$L,0)),"")</f>
        <v/>
      </c>
      <c r="D3929" s="18" t="str">
        <f>IFERROR(INDEX(Sheet1!F:F,MATCH(ROWS($1:3928),$M:$M,0)),"")</f>
        <v/>
      </c>
      <c r="E3929" t="str">
        <f>IFERROR(INDEX(Sheet1!L:L,MATCH(ROWS($1:3928),$M:$M,0)),"")</f>
        <v/>
      </c>
      <c r="L3929" t="str">
        <f>IF(ISNA(MATCH(Sheet1!F3929,{"successful"},0)),"-",MAX(Sheet6!L$1:L3928)+1)</f>
        <v>-</v>
      </c>
      <c r="M3929">
        <f>IF(ISNA(MATCH(Sheet1!F3929,{"failed","canceled"},0)),"-",MAX(Sheet6!M$1:M3928)+1)</f>
        <v>1693</v>
      </c>
    </row>
    <row r="3930" spans="1:13" ht="16" x14ac:dyDescent="0.2">
      <c r="A3930" s="18" t="str">
        <f>IFERROR(INDEX(Sheet1!F:F,MATCH(ROWS($1:3929),$L:$L,0)),"")</f>
        <v/>
      </c>
      <c r="B3930" s="15" t="str">
        <f>IFERROR(INDEX(Sheet1!L:L,MATCH(ROWS($1:3929),$L:$L,0)),"")</f>
        <v/>
      </c>
      <c r="D3930" s="18" t="str">
        <f>IFERROR(INDEX(Sheet1!F:F,MATCH(ROWS($1:3929),$M:$M,0)),"")</f>
        <v/>
      </c>
      <c r="E3930" t="str">
        <f>IFERROR(INDEX(Sheet1!L:L,MATCH(ROWS($1:3929),$M:$M,0)),"")</f>
        <v/>
      </c>
      <c r="L3930" t="str">
        <f>IF(ISNA(MATCH(Sheet1!F3930,{"successful"},0)),"-",MAX(Sheet6!L$1:L3929)+1)</f>
        <v>-</v>
      </c>
      <c r="M3930">
        <f>IF(ISNA(MATCH(Sheet1!F3930,{"failed","canceled"},0)),"-",MAX(Sheet6!M$1:M3929)+1)</f>
        <v>1694</v>
      </c>
    </row>
    <row r="3931" spans="1:13" ht="16" x14ac:dyDescent="0.2">
      <c r="A3931" s="18" t="str">
        <f>IFERROR(INDEX(Sheet1!F:F,MATCH(ROWS($1:3930),$L:$L,0)),"")</f>
        <v/>
      </c>
      <c r="B3931" s="15" t="str">
        <f>IFERROR(INDEX(Sheet1!L:L,MATCH(ROWS($1:3930),$L:$L,0)),"")</f>
        <v/>
      </c>
      <c r="D3931" s="18" t="str">
        <f>IFERROR(INDEX(Sheet1!F:F,MATCH(ROWS($1:3930),$M:$M,0)),"")</f>
        <v/>
      </c>
      <c r="E3931" t="str">
        <f>IFERROR(INDEX(Sheet1!L:L,MATCH(ROWS($1:3930),$M:$M,0)),"")</f>
        <v/>
      </c>
      <c r="L3931" t="str">
        <f>IF(ISNA(MATCH(Sheet1!F3931,{"successful"},0)),"-",MAX(Sheet6!L$1:L3930)+1)</f>
        <v>-</v>
      </c>
      <c r="M3931">
        <f>IF(ISNA(MATCH(Sheet1!F3931,{"failed","canceled"},0)),"-",MAX(Sheet6!M$1:M3930)+1)</f>
        <v>1695</v>
      </c>
    </row>
    <row r="3932" spans="1:13" ht="16" x14ac:dyDescent="0.2">
      <c r="A3932" s="18" t="str">
        <f>IFERROR(INDEX(Sheet1!F:F,MATCH(ROWS($1:3931),$L:$L,0)),"")</f>
        <v/>
      </c>
      <c r="B3932" s="15" t="str">
        <f>IFERROR(INDEX(Sheet1!L:L,MATCH(ROWS($1:3931),$L:$L,0)),"")</f>
        <v/>
      </c>
      <c r="D3932" s="18" t="str">
        <f>IFERROR(INDEX(Sheet1!F:F,MATCH(ROWS($1:3931),$M:$M,0)),"")</f>
        <v/>
      </c>
      <c r="E3932" t="str">
        <f>IFERROR(INDEX(Sheet1!L:L,MATCH(ROWS($1:3931),$M:$M,0)),"")</f>
        <v/>
      </c>
      <c r="L3932" t="str">
        <f>IF(ISNA(MATCH(Sheet1!F3932,{"successful"},0)),"-",MAX(Sheet6!L$1:L3931)+1)</f>
        <v>-</v>
      </c>
      <c r="M3932">
        <f>IF(ISNA(MATCH(Sheet1!F3932,{"failed","canceled"},0)),"-",MAX(Sheet6!M$1:M3931)+1)</f>
        <v>1696</v>
      </c>
    </row>
    <row r="3933" spans="1:13" ht="16" x14ac:dyDescent="0.2">
      <c r="A3933" s="18" t="str">
        <f>IFERROR(INDEX(Sheet1!F:F,MATCH(ROWS($1:3932),$L:$L,0)),"")</f>
        <v/>
      </c>
      <c r="B3933" s="15" t="str">
        <f>IFERROR(INDEX(Sheet1!L:L,MATCH(ROWS($1:3932),$L:$L,0)),"")</f>
        <v/>
      </c>
      <c r="D3933" s="18" t="str">
        <f>IFERROR(INDEX(Sheet1!F:F,MATCH(ROWS($1:3932),$M:$M,0)),"")</f>
        <v/>
      </c>
      <c r="E3933" t="str">
        <f>IFERROR(INDEX(Sheet1!L:L,MATCH(ROWS($1:3932),$M:$M,0)),"")</f>
        <v/>
      </c>
      <c r="L3933" t="str">
        <f>IF(ISNA(MATCH(Sheet1!F3933,{"successful"},0)),"-",MAX(Sheet6!L$1:L3932)+1)</f>
        <v>-</v>
      </c>
      <c r="M3933">
        <f>IF(ISNA(MATCH(Sheet1!F3933,{"failed","canceled"},0)),"-",MAX(Sheet6!M$1:M3932)+1)</f>
        <v>1697</v>
      </c>
    </row>
    <row r="3934" spans="1:13" ht="16" x14ac:dyDescent="0.2">
      <c r="A3934" s="18" t="str">
        <f>IFERROR(INDEX(Sheet1!F:F,MATCH(ROWS($1:3933),$L:$L,0)),"")</f>
        <v/>
      </c>
      <c r="B3934" s="15" t="str">
        <f>IFERROR(INDEX(Sheet1!L:L,MATCH(ROWS($1:3933),$L:$L,0)),"")</f>
        <v/>
      </c>
      <c r="D3934" s="18" t="str">
        <f>IFERROR(INDEX(Sheet1!F:F,MATCH(ROWS($1:3933),$M:$M,0)),"")</f>
        <v/>
      </c>
      <c r="E3934" t="str">
        <f>IFERROR(INDEX(Sheet1!L:L,MATCH(ROWS($1:3933),$M:$M,0)),"")</f>
        <v/>
      </c>
      <c r="L3934" t="str">
        <f>IF(ISNA(MATCH(Sheet1!F3934,{"successful"},0)),"-",MAX(Sheet6!L$1:L3933)+1)</f>
        <v>-</v>
      </c>
      <c r="M3934">
        <f>IF(ISNA(MATCH(Sheet1!F3934,{"failed","canceled"},0)),"-",MAX(Sheet6!M$1:M3933)+1)</f>
        <v>1698</v>
      </c>
    </row>
    <row r="3935" spans="1:13" ht="16" x14ac:dyDescent="0.2">
      <c r="A3935" s="18" t="str">
        <f>IFERROR(INDEX(Sheet1!F:F,MATCH(ROWS($1:3934),$L:$L,0)),"")</f>
        <v/>
      </c>
      <c r="B3935" s="15" t="str">
        <f>IFERROR(INDEX(Sheet1!L:L,MATCH(ROWS($1:3934),$L:$L,0)),"")</f>
        <v/>
      </c>
      <c r="D3935" s="18" t="str">
        <f>IFERROR(INDEX(Sheet1!F:F,MATCH(ROWS($1:3934),$M:$M,0)),"")</f>
        <v/>
      </c>
      <c r="E3935" t="str">
        <f>IFERROR(INDEX(Sheet1!L:L,MATCH(ROWS($1:3934),$M:$M,0)),"")</f>
        <v/>
      </c>
      <c r="L3935" t="str">
        <f>IF(ISNA(MATCH(Sheet1!F3935,{"successful"},0)),"-",MAX(Sheet6!L$1:L3934)+1)</f>
        <v>-</v>
      </c>
      <c r="M3935">
        <f>IF(ISNA(MATCH(Sheet1!F3935,{"failed","canceled"},0)),"-",MAX(Sheet6!M$1:M3934)+1)</f>
        <v>1699</v>
      </c>
    </row>
    <row r="3936" spans="1:13" ht="16" x14ac:dyDescent="0.2">
      <c r="A3936" s="18" t="str">
        <f>IFERROR(INDEX(Sheet1!F:F,MATCH(ROWS($1:3935),$L:$L,0)),"")</f>
        <v/>
      </c>
      <c r="B3936" s="15" t="str">
        <f>IFERROR(INDEX(Sheet1!L:L,MATCH(ROWS($1:3935),$L:$L,0)),"")</f>
        <v/>
      </c>
      <c r="D3936" s="18" t="str">
        <f>IFERROR(INDEX(Sheet1!F:F,MATCH(ROWS($1:3935),$M:$M,0)),"")</f>
        <v/>
      </c>
      <c r="E3936" t="str">
        <f>IFERROR(INDEX(Sheet1!L:L,MATCH(ROWS($1:3935),$M:$M,0)),"")</f>
        <v/>
      </c>
      <c r="L3936" t="str">
        <f>IF(ISNA(MATCH(Sheet1!F3936,{"successful"},0)),"-",MAX(Sheet6!L$1:L3935)+1)</f>
        <v>-</v>
      </c>
      <c r="M3936">
        <f>IF(ISNA(MATCH(Sheet1!F3936,{"failed","canceled"},0)),"-",MAX(Sheet6!M$1:M3935)+1)</f>
        <v>1700</v>
      </c>
    </row>
    <row r="3937" spans="1:13" ht="16" x14ac:dyDescent="0.2">
      <c r="A3937" s="18" t="str">
        <f>IFERROR(INDEX(Sheet1!F:F,MATCH(ROWS($1:3936),$L:$L,0)),"")</f>
        <v/>
      </c>
      <c r="B3937" s="15" t="str">
        <f>IFERROR(INDEX(Sheet1!L:L,MATCH(ROWS($1:3936),$L:$L,0)),"")</f>
        <v/>
      </c>
      <c r="D3937" s="18" t="str">
        <f>IFERROR(INDEX(Sheet1!F:F,MATCH(ROWS($1:3936),$M:$M,0)),"")</f>
        <v/>
      </c>
      <c r="E3937" t="str">
        <f>IFERROR(INDEX(Sheet1!L:L,MATCH(ROWS($1:3936),$M:$M,0)),"")</f>
        <v/>
      </c>
      <c r="L3937" t="str">
        <f>IF(ISNA(MATCH(Sheet1!F3937,{"successful"},0)),"-",MAX(Sheet6!L$1:L3936)+1)</f>
        <v>-</v>
      </c>
      <c r="M3937">
        <f>IF(ISNA(MATCH(Sheet1!F3937,{"failed","canceled"},0)),"-",MAX(Sheet6!M$1:M3936)+1)</f>
        <v>1701</v>
      </c>
    </row>
    <row r="3938" spans="1:13" ht="16" x14ac:dyDescent="0.2">
      <c r="A3938" s="18" t="str">
        <f>IFERROR(INDEX(Sheet1!F:F,MATCH(ROWS($1:3937),$L:$L,0)),"")</f>
        <v/>
      </c>
      <c r="B3938" s="15" t="str">
        <f>IFERROR(INDEX(Sheet1!L:L,MATCH(ROWS($1:3937),$L:$L,0)),"")</f>
        <v/>
      </c>
      <c r="D3938" s="18" t="str">
        <f>IFERROR(INDEX(Sheet1!F:F,MATCH(ROWS($1:3937),$M:$M,0)),"")</f>
        <v/>
      </c>
      <c r="E3938" t="str">
        <f>IFERROR(INDEX(Sheet1!L:L,MATCH(ROWS($1:3937),$M:$M,0)),"")</f>
        <v/>
      </c>
      <c r="L3938" t="str">
        <f>IF(ISNA(MATCH(Sheet1!F3938,{"successful"},0)),"-",MAX(Sheet6!L$1:L3937)+1)</f>
        <v>-</v>
      </c>
      <c r="M3938">
        <f>IF(ISNA(MATCH(Sheet1!F3938,{"failed","canceled"},0)),"-",MAX(Sheet6!M$1:M3937)+1)</f>
        <v>1702</v>
      </c>
    </row>
    <row r="3939" spans="1:13" ht="16" x14ac:dyDescent="0.2">
      <c r="A3939" s="18" t="str">
        <f>IFERROR(INDEX(Sheet1!F:F,MATCH(ROWS($1:3938),$L:$L,0)),"")</f>
        <v/>
      </c>
      <c r="B3939" s="15" t="str">
        <f>IFERROR(INDEX(Sheet1!L:L,MATCH(ROWS($1:3938),$L:$L,0)),"")</f>
        <v/>
      </c>
      <c r="D3939" s="18" t="str">
        <f>IFERROR(INDEX(Sheet1!F:F,MATCH(ROWS($1:3938),$M:$M,0)),"")</f>
        <v/>
      </c>
      <c r="E3939" t="str">
        <f>IFERROR(INDEX(Sheet1!L:L,MATCH(ROWS($1:3938),$M:$M,0)),"")</f>
        <v/>
      </c>
      <c r="L3939" t="str">
        <f>IF(ISNA(MATCH(Sheet1!F3939,{"successful"},0)),"-",MAX(Sheet6!L$1:L3938)+1)</f>
        <v>-</v>
      </c>
      <c r="M3939">
        <f>IF(ISNA(MATCH(Sheet1!F3939,{"failed","canceled"},0)),"-",MAX(Sheet6!M$1:M3938)+1)</f>
        <v>1703</v>
      </c>
    </row>
    <row r="3940" spans="1:13" ht="16" x14ac:dyDescent="0.2">
      <c r="A3940" s="18" t="str">
        <f>IFERROR(INDEX(Sheet1!F:F,MATCH(ROWS($1:3939),$L:$L,0)),"")</f>
        <v/>
      </c>
      <c r="B3940" s="15" t="str">
        <f>IFERROR(INDEX(Sheet1!L:L,MATCH(ROWS($1:3939),$L:$L,0)),"")</f>
        <v/>
      </c>
      <c r="D3940" s="18" t="str">
        <f>IFERROR(INDEX(Sheet1!F:F,MATCH(ROWS($1:3939),$M:$M,0)),"")</f>
        <v/>
      </c>
      <c r="E3940" t="str">
        <f>IFERROR(INDEX(Sheet1!L:L,MATCH(ROWS($1:3939),$M:$M,0)),"")</f>
        <v/>
      </c>
      <c r="L3940" t="str">
        <f>IF(ISNA(MATCH(Sheet1!F3940,{"successful"},0)),"-",MAX(Sheet6!L$1:L3939)+1)</f>
        <v>-</v>
      </c>
      <c r="M3940">
        <f>IF(ISNA(MATCH(Sheet1!F3940,{"failed","canceled"},0)),"-",MAX(Sheet6!M$1:M3939)+1)</f>
        <v>1704</v>
      </c>
    </row>
    <row r="3941" spans="1:13" ht="16" x14ac:dyDescent="0.2">
      <c r="A3941" s="18" t="str">
        <f>IFERROR(INDEX(Sheet1!F:F,MATCH(ROWS($1:3940),$L:$L,0)),"")</f>
        <v/>
      </c>
      <c r="B3941" s="15" t="str">
        <f>IFERROR(INDEX(Sheet1!L:L,MATCH(ROWS($1:3940),$L:$L,0)),"")</f>
        <v/>
      </c>
      <c r="D3941" s="18" t="str">
        <f>IFERROR(INDEX(Sheet1!F:F,MATCH(ROWS($1:3940),$M:$M,0)),"")</f>
        <v/>
      </c>
      <c r="E3941" t="str">
        <f>IFERROR(INDEX(Sheet1!L:L,MATCH(ROWS($1:3940),$M:$M,0)),"")</f>
        <v/>
      </c>
      <c r="L3941" t="str">
        <f>IF(ISNA(MATCH(Sheet1!F3941,{"successful"},0)),"-",MAX(Sheet6!L$1:L3940)+1)</f>
        <v>-</v>
      </c>
      <c r="M3941">
        <f>IF(ISNA(MATCH(Sheet1!F3941,{"failed","canceled"},0)),"-",MAX(Sheet6!M$1:M3940)+1)</f>
        <v>1705</v>
      </c>
    </row>
    <row r="3942" spans="1:13" ht="16" x14ac:dyDescent="0.2">
      <c r="A3942" s="18" t="str">
        <f>IFERROR(INDEX(Sheet1!F:F,MATCH(ROWS($1:3941),$L:$L,0)),"")</f>
        <v/>
      </c>
      <c r="B3942" s="15" t="str">
        <f>IFERROR(INDEX(Sheet1!L:L,MATCH(ROWS($1:3941),$L:$L,0)),"")</f>
        <v/>
      </c>
      <c r="D3942" s="18" t="str">
        <f>IFERROR(INDEX(Sheet1!F:F,MATCH(ROWS($1:3941),$M:$M,0)),"")</f>
        <v/>
      </c>
      <c r="E3942" t="str">
        <f>IFERROR(INDEX(Sheet1!L:L,MATCH(ROWS($1:3941),$M:$M,0)),"")</f>
        <v/>
      </c>
      <c r="L3942" t="str">
        <f>IF(ISNA(MATCH(Sheet1!F3942,{"successful"},0)),"-",MAX(Sheet6!L$1:L3941)+1)</f>
        <v>-</v>
      </c>
      <c r="M3942">
        <f>IF(ISNA(MATCH(Sheet1!F3942,{"failed","canceled"},0)),"-",MAX(Sheet6!M$1:M3941)+1)</f>
        <v>1706</v>
      </c>
    </row>
    <row r="3943" spans="1:13" ht="16" x14ac:dyDescent="0.2">
      <c r="A3943" s="18" t="str">
        <f>IFERROR(INDEX(Sheet1!F:F,MATCH(ROWS($1:3942),$L:$L,0)),"")</f>
        <v/>
      </c>
      <c r="B3943" s="15" t="str">
        <f>IFERROR(INDEX(Sheet1!L:L,MATCH(ROWS($1:3942),$L:$L,0)),"")</f>
        <v/>
      </c>
      <c r="D3943" s="18" t="str">
        <f>IFERROR(INDEX(Sheet1!F:F,MATCH(ROWS($1:3942),$M:$M,0)),"")</f>
        <v/>
      </c>
      <c r="E3943" t="str">
        <f>IFERROR(INDEX(Sheet1!L:L,MATCH(ROWS($1:3942),$M:$M,0)),"")</f>
        <v/>
      </c>
      <c r="L3943" t="str">
        <f>IF(ISNA(MATCH(Sheet1!F3943,{"successful"},0)),"-",MAX(Sheet6!L$1:L3942)+1)</f>
        <v>-</v>
      </c>
      <c r="M3943">
        <f>IF(ISNA(MATCH(Sheet1!F3943,{"failed","canceled"},0)),"-",MAX(Sheet6!M$1:M3942)+1)</f>
        <v>1707</v>
      </c>
    </row>
    <row r="3944" spans="1:13" ht="16" x14ac:dyDescent="0.2">
      <c r="A3944" s="18" t="str">
        <f>IFERROR(INDEX(Sheet1!F:F,MATCH(ROWS($1:3943),$L:$L,0)),"")</f>
        <v/>
      </c>
      <c r="B3944" s="15" t="str">
        <f>IFERROR(INDEX(Sheet1!L:L,MATCH(ROWS($1:3943),$L:$L,0)),"")</f>
        <v/>
      </c>
      <c r="D3944" s="18" t="str">
        <f>IFERROR(INDEX(Sheet1!F:F,MATCH(ROWS($1:3943),$M:$M,0)),"")</f>
        <v/>
      </c>
      <c r="E3944" t="str">
        <f>IFERROR(INDEX(Sheet1!L:L,MATCH(ROWS($1:3943),$M:$M,0)),"")</f>
        <v/>
      </c>
      <c r="L3944" t="str">
        <f>IF(ISNA(MATCH(Sheet1!F3944,{"successful"},0)),"-",MAX(Sheet6!L$1:L3943)+1)</f>
        <v>-</v>
      </c>
      <c r="M3944">
        <f>IF(ISNA(MATCH(Sheet1!F3944,{"failed","canceled"},0)),"-",MAX(Sheet6!M$1:M3943)+1)</f>
        <v>1708</v>
      </c>
    </row>
    <row r="3945" spans="1:13" ht="16" x14ac:dyDescent="0.2">
      <c r="A3945" s="18" t="str">
        <f>IFERROR(INDEX(Sheet1!F:F,MATCH(ROWS($1:3944),$L:$L,0)),"")</f>
        <v/>
      </c>
      <c r="B3945" s="15" t="str">
        <f>IFERROR(INDEX(Sheet1!L:L,MATCH(ROWS($1:3944),$L:$L,0)),"")</f>
        <v/>
      </c>
      <c r="D3945" s="18" t="str">
        <f>IFERROR(INDEX(Sheet1!F:F,MATCH(ROWS($1:3944),$M:$M,0)),"")</f>
        <v/>
      </c>
      <c r="E3945" t="str">
        <f>IFERROR(INDEX(Sheet1!L:L,MATCH(ROWS($1:3944),$M:$M,0)),"")</f>
        <v/>
      </c>
      <c r="L3945" t="str">
        <f>IF(ISNA(MATCH(Sheet1!F3945,{"successful"},0)),"-",MAX(Sheet6!L$1:L3944)+1)</f>
        <v>-</v>
      </c>
      <c r="M3945">
        <f>IF(ISNA(MATCH(Sheet1!F3945,{"failed","canceled"},0)),"-",MAX(Sheet6!M$1:M3944)+1)</f>
        <v>1709</v>
      </c>
    </row>
    <row r="3946" spans="1:13" ht="16" x14ac:dyDescent="0.2">
      <c r="A3946" s="18" t="str">
        <f>IFERROR(INDEX(Sheet1!F:F,MATCH(ROWS($1:3945),$L:$L,0)),"")</f>
        <v/>
      </c>
      <c r="B3946" s="15" t="str">
        <f>IFERROR(INDEX(Sheet1!L:L,MATCH(ROWS($1:3945),$L:$L,0)),"")</f>
        <v/>
      </c>
      <c r="D3946" s="18" t="str">
        <f>IFERROR(INDEX(Sheet1!F:F,MATCH(ROWS($1:3945),$M:$M,0)),"")</f>
        <v/>
      </c>
      <c r="E3946" t="str">
        <f>IFERROR(INDEX(Sheet1!L:L,MATCH(ROWS($1:3945),$M:$M,0)),"")</f>
        <v/>
      </c>
      <c r="L3946" t="str">
        <f>IF(ISNA(MATCH(Sheet1!F3946,{"successful"},0)),"-",MAX(Sheet6!L$1:L3945)+1)</f>
        <v>-</v>
      </c>
      <c r="M3946">
        <f>IF(ISNA(MATCH(Sheet1!F3946,{"failed","canceled"},0)),"-",MAX(Sheet6!M$1:M3945)+1)</f>
        <v>1710</v>
      </c>
    </row>
    <row r="3947" spans="1:13" ht="16" x14ac:dyDescent="0.2">
      <c r="A3947" s="18" t="str">
        <f>IFERROR(INDEX(Sheet1!F:F,MATCH(ROWS($1:3946),$L:$L,0)),"")</f>
        <v/>
      </c>
      <c r="B3947" s="15" t="str">
        <f>IFERROR(INDEX(Sheet1!L:L,MATCH(ROWS($1:3946),$L:$L,0)),"")</f>
        <v/>
      </c>
      <c r="D3947" s="18" t="str">
        <f>IFERROR(INDEX(Sheet1!F:F,MATCH(ROWS($1:3946),$M:$M,0)),"")</f>
        <v/>
      </c>
      <c r="E3947" t="str">
        <f>IFERROR(INDEX(Sheet1!L:L,MATCH(ROWS($1:3946),$M:$M,0)),"")</f>
        <v/>
      </c>
      <c r="L3947" t="str">
        <f>IF(ISNA(MATCH(Sheet1!F3947,{"successful"},0)),"-",MAX(Sheet6!L$1:L3946)+1)</f>
        <v>-</v>
      </c>
      <c r="M3947">
        <f>IF(ISNA(MATCH(Sheet1!F3947,{"failed","canceled"},0)),"-",MAX(Sheet6!M$1:M3946)+1)</f>
        <v>1711</v>
      </c>
    </row>
    <row r="3948" spans="1:13" ht="16" x14ac:dyDescent="0.2">
      <c r="A3948" s="18" t="str">
        <f>IFERROR(INDEX(Sheet1!F:F,MATCH(ROWS($1:3947),$L:$L,0)),"")</f>
        <v/>
      </c>
      <c r="B3948" s="15" t="str">
        <f>IFERROR(INDEX(Sheet1!L:L,MATCH(ROWS($1:3947),$L:$L,0)),"")</f>
        <v/>
      </c>
      <c r="D3948" s="18" t="str">
        <f>IFERROR(INDEX(Sheet1!F:F,MATCH(ROWS($1:3947),$M:$M,0)),"")</f>
        <v/>
      </c>
      <c r="E3948" t="str">
        <f>IFERROR(INDEX(Sheet1!L:L,MATCH(ROWS($1:3947),$M:$M,0)),"")</f>
        <v/>
      </c>
      <c r="L3948" t="str">
        <f>IF(ISNA(MATCH(Sheet1!F3948,{"successful"},0)),"-",MAX(Sheet6!L$1:L3947)+1)</f>
        <v>-</v>
      </c>
      <c r="M3948">
        <f>IF(ISNA(MATCH(Sheet1!F3948,{"failed","canceled"},0)),"-",MAX(Sheet6!M$1:M3947)+1)</f>
        <v>1712</v>
      </c>
    </row>
    <row r="3949" spans="1:13" ht="16" x14ac:dyDescent="0.2">
      <c r="A3949" s="18" t="str">
        <f>IFERROR(INDEX(Sheet1!F:F,MATCH(ROWS($1:3948),$L:$L,0)),"")</f>
        <v/>
      </c>
      <c r="B3949" s="15" t="str">
        <f>IFERROR(INDEX(Sheet1!L:L,MATCH(ROWS($1:3948),$L:$L,0)),"")</f>
        <v/>
      </c>
      <c r="D3949" s="18" t="str">
        <f>IFERROR(INDEX(Sheet1!F:F,MATCH(ROWS($1:3948),$M:$M,0)),"")</f>
        <v/>
      </c>
      <c r="E3949" t="str">
        <f>IFERROR(INDEX(Sheet1!L:L,MATCH(ROWS($1:3948),$M:$M,0)),"")</f>
        <v/>
      </c>
      <c r="L3949" t="str">
        <f>IF(ISNA(MATCH(Sheet1!F3949,{"successful"},0)),"-",MAX(Sheet6!L$1:L3948)+1)</f>
        <v>-</v>
      </c>
      <c r="M3949">
        <f>IF(ISNA(MATCH(Sheet1!F3949,{"failed","canceled"},0)),"-",MAX(Sheet6!M$1:M3948)+1)</f>
        <v>1713</v>
      </c>
    </row>
    <row r="3950" spans="1:13" ht="16" x14ac:dyDescent="0.2">
      <c r="A3950" s="18" t="str">
        <f>IFERROR(INDEX(Sheet1!F:F,MATCH(ROWS($1:3949),$L:$L,0)),"")</f>
        <v/>
      </c>
      <c r="B3950" s="15" t="str">
        <f>IFERROR(INDEX(Sheet1!L:L,MATCH(ROWS($1:3949),$L:$L,0)),"")</f>
        <v/>
      </c>
      <c r="D3950" s="18" t="str">
        <f>IFERROR(INDEX(Sheet1!F:F,MATCH(ROWS($1:3949),$M:$M,0)),"")</f>
        <v/>
      </c>
      <c r="E3950" t="str">
        <f>IFERROR(INDEX(Sheet1!L:L,MATCH(ROWS($1:3949),$M:$M,0)),"")</f>
        <v/>
      </c>
      <c r="L3950" t="str">
        <f>IF(ISNA(MATCH(Sheet1!F3950,{"successful"},0)),"-",MAX(Sheet6!L$1:L3949)+1)</f>
        <v>-</v>
      </c>
      <c r="M3950">
        <f>IF(ISNA(MATCH(Sheet1!F3950,{"failed","canceled"},0)),"-",MAX(Sheet6!M$1:M3949)+1)</f>
        <v>1714</v>
      </c>
    </row>
    <row r="3951" spans="1:13" ht="16" x14ac:dyDescent="0.2">
      <c r="A3951" s="18" t="str">
        <f>IFERROR(INDEX(Sheet1!F:F,MATCH(ROWS($1:3950),$L:$L,0)),"")</f>
        <v/>
      </c>
      <c r="B3951" s="15" t="str">
        <f>IFERROR(INDEX(Sheet1!L:L,MATCH(ROWS($1:3950),$L:$L,0)),"")</f>
        <v/>
      </c>
      <c r="D3951" s="18" t="str">
        <f>IFERROR(INDEX(Sheet1!F:F,MATCH(ROWS($1:3950),$M:$M,0)),"")</f>
        <v/>
      </c>
      <c r="E3951" t="str">
        <f>IFERROR(INDEX(Sheet1!L:L,MATCH(ROWS($1:3950),$M:$M,0)),"")</f>
        <v/>
      </c>
      <c r="L3951" t="str">
        <f>IF(ISNA(MATCH(Sheet1!F3951,{"successful"},0)),"-",MAX(Sheet6!L$1:L3950)+1)</f>
        <v>-</v>
      </c>
      <c r="M3951">
        <f>IF(ISNA(MATCH(Sheet1!F3951,{"failed","canceled"},0)),"-",MAX(Sheet6!M$1:M3950)+1)</f>
        <v>1715</v>
      </c>
    </row>
    <row r="3952" spans="1:13" ht="16" x14ac:dyDescent="0.2">
      <c r="A3952" s="18" t="str">
        <f>IFERROR(INDEX(Sheet1!F:F,MATCH(ROWS($1:3951),$L:$L,0)),"")</f>
        <v/>
      </c>
      <c r="B3952" s="15" t="str">
        <f>IFERROR(INDEX(Sheet1!L:L,MATCH(ROWS($1:3951),$L:$L,0)),"")</f>
        <v/>
      </c>
      <c r="D3952" s="18" t="str">
        <f>IFERROR(INDEX(Sheet1!F:F,MATCH(ROWS($1:3951),$M:$M,0)),"")</f>
        <v/>
      </c>
      <c r="E3952" t="str">
        <f>IFERROR(INDEX(Sheet1!L:L,MATCH(ROWS($1:3951),$M:$M,0)),"")</f>
        <v/>
      </c>
      <c r="L3952" t="str">
        <f>IF(ISNA(MATCH(Sheet1!F3952,{"successful"},0)),"-",MAX(Sheet6!L$1:L3951)+1)</f>
        <v>-</v>
      </c>
      <c r="M3952">
        <f>IF(ISNA(MATCH(Sheet1!F3952,{"failed","canceled"},0)),"-",MAX(Sheet6!M$1:M3951)+1)</f>
        <v>1716</v>
      </c>
    </row>
    <row r="3953" spans="1:13" ht="16" x14ac:dyDescent="0.2">
      <c r="A3953" s="18" t="str">
        <f>IFERROR(INDEX(Sheet1!F:F,MATCH(ROWS($1:3952),$L:$L,0)),"")</f>
        <v/>
      </c>
      <c r="B3953" s="15" t="str">
        <f>IFERROR(INDEX(Sheet1!L:L,MATCH(ROWS($1:3952),$L:$L,0)),"")</f>
        <v/>
      </c>
      <c r="D3953" s="18" t="str">
        <f>IFERROR(INDEX(Sheet1!F:F,MATCH(ROWS($1:3952),$M:$M,0)),"")</f>
        <v/>
      </c>
      <c r="E3953" t="str">
        <f>IFERROR(INDEX(Sheet1!L:L,MATCH(ROWS($1:3952),$M:$M,0)),"")</f>
        <v/>
      </c>
      <c r="L3953" t="str">
        <f>IF(ISNA(MATCH(Sheet1!F3953,{"successful"},0)),"-",MAX(Sheet6!L$1:L3952)+1)</f>
        <v>-</v>
      </c>
      <c r="M3953">
        <f>IF(ISNA(MATCH(Sheet1!F3953,{"failed","canceled"},0)),"-",MAX(Sheet6!M$1:M3952)+1)</f>
        <v>1717</v>
      </c>
    </row>
    <row r="3954" spans="1:13" ht="16" x14ac:dyDescent="0.2">
      <c r="A3954" s="18" t="str">
        <f>IFERROR(INDEX(Sheet1!F:F,MATCH(ROWS($1:3953),$L:$L,0)),"")</f>
        <v/>
      </c>
      <c r="B3954" s="15" t="str">
        <f>IFERROR(INDEX(Sheet1!L:L,MATCH(ROWS($1:3953),$L:$L,0)),"")</f>
        <v/>
      </c>
      <c r="D3954" s="18" t="str">
        <f>IFERROR(INDEX(Sheet1!F:F,MATCH(ROWS($1:3953),$M:$M,0)),"")</f>
        <v/>
      </c>
      <c r="E3954" t="str">
        <f>IFERROR(INDEX(Sheet1!L:L,MATCH(ROWS($1:3953),$M:$M,0)),"")</f>
        <v/>
      </c>
      <c r="L3954" t="str">
        <f>IF(ISNA(MATCH(Sheet1!F3954,{"successful"},0)),"-",MAX(Sheet6!L$1:L3953)+1)</f>
        <v>-</v>
      </c>
      <c r="M3954">
        <f>IF(ISNA(MATCH(Sheet1!F3954,{"failed","canceled"},0)),"-",MAX(Sheet6!M$1:M3953)+1)</f>
        <v>1718</v>
      </c>
    </row>
    <row r="3955" spans="1:13" ht="16" x14ac:dyDescent="0.2">
      <c r="A3955" s="18" t="str">
        <f>IFERROR(INDEX(Sheet1!F:F,MATCH(ROWS($1:3954),$L:$L,0)),"")</f>
        <v/>
      </c>
      <c r="B3955" s="15" t="str">
        <f>IFERROR(INDEX(Sheet1!L:L,MATCH(ROWS($1:3954),$L:$L,0)),"")</f>
        <v/>
      </c>
      <c r="D3955" s="18" t="str">
        <f>IFERROR(INDEX(Sheet1!F:F,MATCH(ROWS($1:3954),$M:$M,0)),"")</f>
        <v/>
      </c>
      <c r="E3955" t="str">
        <f>IFERROR(INDEX(Sheet1!L:L,MATCH(ROWS($1:3954),$M:$M,0)),"")</f>
        <v/>
      </c>
      <c r="L3955" t="str">
        <f>IF(ISNA(MATCH(Sheet1!F3955,{"successful"},0)),"-",MAX(Sheet6!L$1:L3954)+1)</f>
        <v>-</v>
      </c>
      <c r="M3955">
        <f>IF(ISNA(MATCH(Sheet1!F3955,{"failed","canceled"},0)),"-",MAX(Sheet6!M$1:M3954)+1)</f>
        <v>1719</v>
      </c>
    </row>
    <row r="3956" spans="1:13" ht="16" x14ac:dyDescent="0.2">
      <c r="A3956" s="18" t="str">
        <f>IFERROR(INDEX(Sheet1!F:F,MATCH(ROWS($1:3955),$L:$L,0)),"")</f>
        <v/>
      </c>
      <c r="B3956" s="15" t="str">
        <f>IFERROR(INDEX(Sheet1!L:L,MATCH(ROWS($1:3955),$L:$L,0)),"")</f>
        <v/>
      </c>
      <c r="D3956" s="18" t="str">
        <f>IFERROR(INDEX(Sheet1!F:F,MATCH(ROWS($1:3955),$M:$M,0)),"")</f>
        <v/>
      </c>
      <c r="E3956" t="str">
        <f>IFERROR(INDEX(Sheet1!L:L,MATCH(ROWS($1:3955),$M:$M,0)),"")</f>
        <v/>
      </c>
      <c r="L3956" t="str">
        <f>IF(ISNA(MATCH(Sheet1!F3956,{"successful"},0)),"-",MAX(Sheet6!L$1:L3955)+1)</f>
        <v>-</v>
      </c>
      <c r="M3956">
        <f>IF(ISNA(MATCH(Sheet1!F3956,{"failed","canceled"},0)),"-",MAX(Sheet6!M$1:M3955)+1)</f>
        <v>1720</v>
      </c>
    </row>
    <row r="3957" spans="1:13" ht="16" x14ac:dyDescent="0.2">
      <c r="A3957" s="18" t="str">
        <f>IFERROR(INDEX(Sheet1!F:F,MATCH(ROWS($1:3956),$L:$L,0)),"")</f>
        <v/>
      </c>
      <c r="B3957" s="15" t="str">
        <f>IFERROR(INDEX(Sheet1!L:L,MATCH(ROWS($1:3956),$L:$L,0)),"")</f>
        <v/>
      </c>
      <c r="D3957" s="18" t="str">
        <f>IFERROR(INDEX(Sheet1!F:F,MATCH(ROWS($1:3956),$M:$M,0)),"")</f>
        <v/>
      </c>
      <c r="E3957" t="str">
        <f>IFERROR(INDEX(Sheet1!L:L,MATCH(ROWS($1:3956),$M:$M,0)),"")</f>
        <v/>
      </c>
      <c r="L3957" t="str">
        <f>IF(ISNA(MATCH(Sheet1!F3957,{"successful"},0)),"-",MAX(Sheet6!L$1:L3956)+1)</f>
        <v>-</v>
      </c>
      <c r="M3957">
        <f>IF(ISNA(MATCH(Sheet1!F3957,{"failed","canceled"},0)),"-",MAX(Sheet6!M$1:M3956)+1)</f>
        <v>1721</v>
      </c>
    </row>
    <row r="3958" spans="1:13" ht="16" x14ac:dyDescent="0.2">
      <c r="A3958" s="18" t="str">
        <f>IFERROR(INDEX(Sheet1!F:F,MATCH(ROWS($1:3957),$L:$L,0)),"")</f>
        <v/>
      </c>
      <c r="B3958" s="15" t="str">
        <f>IFERROR(INDEX(Sheet1!L:L,MATCH(ROWS($1:3957),$L:$L,0)),"")</f>
        <v/>
      </c>
      <c r="D3958" s="18" t="str">
        <f>IFERROR(INDEX(Sheet1!F:F,MATCH(ROWS($1:3957),$M:$M,0)),"")</f>
        <v/>
      </c>
      <c r="E3958" t="str">
        <f>IFERROR(INDEX(Sheet1!L:L,MATCH(ROWS($1:3957),$M:$M,0)),"")</f>
        <v/>
      </c>
      <c r="L3958" t="str">
        <f>IF(ISNA(MATCH(Sheet1!F3958,{"successful"},0)),"-",MAX(Sheet6!L$1:L3957)+1)</f>
        <v>-</v>
      </c>
      <c r="M3958">
        <f>IF(ISNA(MATCH(Sheet1!F3958,{"failed","canceled"},0)),"-",MAX(Sheet6!M$1:M3957)+1)</f>
        <v>1722</v>
      </c>
    </row>
    <row r="3959" spans="1:13" ht="16" x14ac:dyDescent="0.2">
      <c r="A3959" s="18" t="str">
        <f>IFERROR(INDEX(Sheet1!F:F,MATCH(ROWS($1:3958),$L:$L,0)),"")</f>
        <v/>
      </c>
      <c r="B3959" s="15" t="str">
        <f>IFERROR(INDEX(Sheet1!L:L,MATCH(ROWS($1:3958),$L:$L,0)),"")</f>
        <v/>
      </c>
      <c r="D3959" s="18" t="str">
        <f>IFERROR(INDEX(Sheet1!F:F,MATCH(ROWS($1:3958),$M:$M,0)),"")</f>
        <v/>
      </c>
      <c r="E3959" t="str">
        <f>IFERROR(INDEX(Sheet1!L:L,MATCH(ROWS($1:3958),$M:$M,0)),"")</f>
        <v/>
      </c>
      <c r="L3959" t="str">
        <f>IF(ISNA(MATCH(Sheet1!F3959,{"successful"},0)),"-",MAX(Sheet6!L$1:L3958)+1)</f>
        <v>-</v>
      </c>
      <c r="M3959">
        <f>IF(ISNA(MATCH(Sheet1!F3959,{"failed","canceled"},0)),"-",MAX(Sheet6!M$1:M3958)+1)</f>
        <v>1723</v>
      </c>
    </row>
    <row r="3960" spans="1:13" ht="16" x14ac:dyDescent="0.2">
      <c r="A3960" s="18" t="str">
        <f>IFERROR(INDEX(Sheet1!F:F,MATCH(ROWS($1:3959),$L:$L,0)),"")</f>
        <v/>
      </c>
      <c r="B3960" s="15" t="str">
        <f>IFERROR(INDEX(Sheet1!L:L,MATCH(ROWS($1:3959),$L:$L,0)),"")</f>
        <v/>
      </c>
      <c r="D3960" s="18" t="str">
        <f>IFERROR(INDEX(Sheet1!F:F,MATCH(ROWS($1:3959),$M:$M,0)),"")</f>
        <v/>
      </c>
      <c r="E3960" t="str">
        <f>IFERROR(INDEX(Sheet1!L:L,MATCH(ROWS($1:3959),$M:$M,0)),"")</f>
        <v/>
      </c>
      <c r="L3960" t="str">
        <f>IF(ISNA(MATCH(Sheet1!F3960,{"successful"},0)),"-",MAX(Sheet6!L$1:L3959)+1)</f>
        <v>-</v>
      </c>
      <c r="M3960">
        <f>IF(ISNA(MATCH(Sheet1!F3960,{"failed","canceled"},0)),"-",MAX(Sheet6!M$1:M3959)+1)</f>
        <v>1724</v>
      </c>
    </row>
    <row r="3961" spans="1:13" ht="16" x14ac:dyDescent="0.2">
      <c r="A3961" s="18" t="str">
        <f>IFERROR(INDEX(Sheet1!F:F,MATCH(ROWS($1:3960),$L:$L,0)),"")</f>
        <v/>
      </c>
      <c r="B3961" s="15" t="str">
        <f>IFERROR(INDEX(Sheet1!L:L,MATCH(ROWS($1:3960),$L:$L,0)),"")</f>
        <v/>
      </c>
      <c r="D3961" s="18" t="str">
        <f>IFERROR(INDEX(Sheet1!F:F,MATCH(ROWS($1:3960),$M:$M,0)),"")</f>
        <v/>
      </c>
      <c r="E3961" t="str">
        <f>IFERROR(INDEX(Sheet1!L:L,MATCH(ROWS($1:3960),$M:$M,0)),"")</f>
        <v/>
      </c>
      <c r="L3961" t="str">
        <f>IF(ISNA(MATCH(Sheet1!F3961,{"successful"},0)),"-",MAX(Sheet6!L$1:L3960)+1)</f>
        <v>-</v>
      </c>
      <c r="M3961">
        <f>IF(ISNA(MATCH(Sheet1!F3961,{"failed","canceled"},0)),"-",MAX(Sheet6!M$1:M3960)+1)</f>
        <v>1725</v>
      </c>
    </row>
    <row r="3962" spans="1:13" ht="16" x14ac:dyDescent="0.2">
      <c r="A3962" s="18" t="str">
        <f>IFERROR(INDEX(Sheet1!F:F,MATCH(ROWS($1:3961),$L:$L,0)),"")</f>
        <v/>
      </c>
      <c r="B3962" s="15" t="str">
        <f>IFERROR(INDEX(Sheet1!L:L,MATCH(ROWS($1:3961),$L:$L,0)),"")</f>
        <v/>
      </c>
      <c r="D3962" s="18" t="str">
        <f>IFERROR(INDEX(Sheet1!F:F,MATCH(ROWS($1:3961),$M:$M,0)),"")</f>
        <v/>
      </c>
      <c r="E3962" t="str">
        <f>IFERROR(INDEX(Sheet1!L:L,MATCH(ROWS($1:3961),$M:$M,0)),"")</f>
        <v/>
      </c>
      <c r="L3962" t="str">
        <f>IF(ISNA(MATCH(Sheet1!F3962,{"successful"},0)),"-",MAX(Sheet6!L$1:L3961)+1)</f>
        <v>-</v>
      </c>
      <c r="M3962">
        <f>IF(ISNA(MATCH(Sheet1!F3962,{"failed","canceled"},0)),"-",MAX(Sheet6!M$1:M3961)+1)</f>
        <v>1726</v>
      </c>
    </row>
    <row r="3963" spans="1:13" ht="16" x14ac:dyDescent="0.2">
      <c r="A3963" s="18" t="str">
        <f>IFERROR(INDEX(Sheet1!F:F,MATCH(ROWS($1:3962),$L:$L,0)),"")</f>
        <v/>
      </c>
      <c r="B3963" s="15" t="str">
        <f>IFERROR(INDEX(Sheet1!L:L,MATCH(ROWS($1:3962),$L:$L,0)),"")</f>
        <v/>
      </c>
      <c r="D3963" s="18" t="str">
        <f>IFERROR(INDEX(Sheet1!F:F,MATCH(ROWS($1:3962),$M:$M,0)),"")</f>
        <v/>
      </c>
      <c r="E3963" t="str">
        <f>IFERROR(INDEX(Sheet1!L:L,MATCH(ROWS($1:3962),$M:$M,0)),"")</f>
        <v/>
      </c>
      <c r="L3963" t="str">
        <f>IF(ISNA(MATCH(Sheet1!F3963,{"successful"},0)),"-",MAX(Sheet6!L$1:L3962)+1)</f>
        <v>-</v>
      </c>
      <c r="M3963">
        <f>IF(ISNA(MATCH(Sheet1!F3963,{"failed","canceled"},0)),"-",MAX(Sheet6!M$1:M3962)+1)</f>
        <v>1727</v>
      </c>
    </row>
    <row r="3964" spans="1:13" ht="16" x14ac:dyDescent="0.2">
      <c r="A3964" s="18" t="str">
        <f>IFERROR(INDEX(Sheet1!F:F,MATCH(ROWS($1:3963),$L:$L,0)),"")</f>
        <v/>
      </c>
      <c r="B3964" s="15" t="str">
        <f>IFERROR(INDEX(Sheet1!L:L,MATCH(ROWS($1:3963),$L:$L,0)),"")</f>
        <v/>
      </c>
      <c r="D3964" s="18" t="str">
        <f>IFERROR(INDEX(Sheet1!F:F,MATCH(ROWS($1:3963),$M:$M,0)),"")</f>
        <v/>
      </c>
      <c r="E3964" t="str">
        <f>IFERROR(INDEX(Sheet1!L:L,MATCH(ROWS($1:3963),$M:$M,0)),"")</f>
        <v/>
      </c>
      <c r="L3964" t="str">
        <f>IF(ISNA(MATCH(Sheet1!F3964,{"successful"},0)),"-",MAX(Sheet6!L$1:L3963)+1)</f>
        <v>-</v>
      </c>
      <c r="M3964">
        <f>IF(ISNA(MATCH(Sheet1!F3964,{"failed","canceled"},0)),"-",MAX(Sheet6!M$1:M3963)+1)</f>
        <v>1728</v>
      </c>
    </row>
    <row r="3965" spans="1:13" ht="16" x14ac:dyDescent="0.2">
      <c r="A3965" s="18" t="str">
        <f>IFERROR(INDEX(Sheet1!F:F,MATCH(ROWS($1:3964),$L:$L,0)),"")</f>
        <v/>
      </c>
      <c r="B3965" s="15" t="str">
        <f>IFERROR(INDEX(Sheet1!L:L,MATCH(ROWS($1:3964),$L:$L,0)),"")</f>
        <v/>
      </c>
      <c r="D3965" s="18" t="str">
        <f>IFERROR(INDEX(Sheet1!F:F,MATCH(ROWS($1:3964),$M:$M,0)),"")</f>
        <v/>
      </c>
      <c r="E3965" t="str">
        <f>IFERROR(INDEX(Sheet1!L:L,MATCH(ROWS($1:3964),$M:$M,0)),"")</f>
        <v/>
      </c>
      <c r="L3965" t="str">
        <f>IF(ISNA(MATCH(Sheet1!F3965,{"successful"},0)),"-",MAX(Sheet6!L$1:L3964)+1)</f>
        <v>-</v>
      </c>
      <c r="M3965">
        <f>IF(ISNA(MATCH(Sheet1!F3965,{"failed","canceled"},0)),"-",MAX(Sheet6!M$1:M3964)+1)</f>
        <v>1729</v>
      </c>
    </row>
    <row r="3966" spans="1:13" ht="16" x14ac:dyDescent="0.2">
      <c r="A3966" s="18" t="str">
        <f>IFERROR(INDEX(Sheet1!F:F,MATCH(ROWS($1:3965),$L:$L,0)),"")</f>
        <v/>
      </c>
      <c r="B3966" s="15" t="str">
        <f>IFERROR(INDEX(Sheet1!L:L,MATCH(ROWS($1:3965),$L:$L,0)),"")</f>
        <v/>
      </c>
      <c r="D3966" s="18" t="str">
        <f>IFERROR(INDEX(Sheet1!F:F,MATCH(ROWS($1:3965),$M:$M,0)),"")</f>
        <v/>
      </c>
      <c r="E3966" t="str">
        <f>IFERROR(INDEX(Sheet1!L:L,MATCH(ROWS($1:3965),$M:$M,0)),"")</f>
        <v/>
      </c>
      <c r="L3966" t="str">
        <f>IF(ISNA(MATCH(Sheet1!F3966,{"successful"},0)),"-",MAX(Sheet6!L$1:L3965)+1)</f>
        <v>-</v>
      </c>
      <c r="M3966">
        <f>IF(ISNA(MATCH(Sheet1!F3966,{"failed","canceled"},0)),"-",MAX(Sheet6!M$1:M3965)+1)</f>
        <v>1730</v>
      </c>
    </row>
    <row r="3967" spans="1:13" ht="16" x14ac:dyDescent="0.2">
      <c r="A3967" s="18" t="str">
        <f>IFERROR(INDEX(Sheet1!F:F,MATCH(ROWS($1:3966),$L:$L,0)),"")</f>
        <v/>
      </c>
      <c r="B3967" s="15" t="str">
        <f>IFERROR(INDEX(Sheet1!L:L,MATCH(ROWS($1:3966),$L:$L,0)),"")</f>
        <v/>
      </c>
      <c r="D3967" s="18" t="str">
        <f>IFERROR(INDEX(Sheet1!F:F,MATCH(ROWS($1:3966),$M:$M,0)),"")</f>
        <v/>
      </c>
      <c r="E3967" t="str">
        <f>IFERROR(INDEX(Sheet1!L:L,MATCH(ROWS($1:3966),$M:$M,0)),"")</f>
        <v/>
      </c>
      <c r="L3967" t="str">
        <f>IF(ISNA(MATCH(Sheet1!F3967,{"successful"},0)),"-",MAX(Sheet6!L$1:L3966)+1)</f>
        <v>-</v>
      </c>
      <c r="M3967">
        <f>IF(ISNA(MATCH(Sheet1!F3967,{"failed","canceled"},0)),"-",MAX(Sheet6!M$1:M3966)+1)</f>
        <v>1731</v>
      </c>
    </row>
    <row r="3968" spans="1:13" ht="16" x14ac:dyDescent="0.2">
      <c r="A3968" s="18" t="str">
        <f>IFERROR(INDEX(Sheet1!F:F,MATCH(ROWS($1:3967),$L:$L,0)),"")</f>
        <v/>
      </c>
      <c r="B3968" s="15" t="str">
        <f>IFERROR(INDEX(Sheet1!L:L,MATCH(ROWS($1:3967),$L:$L,0)),"")</f>
        <v/>
      </c>
      <c r="D3968" s="18" t="str">
        <f>IFERROR(INDEX(Sheet1!F:F,MATCH(ROWS($1:3967),$M:$M,0)),"")</f>
        <v/>
      </c>
      <c r="E3968" t="str">
        <f>IFERROR(INDEX(Sheet1!L:L,MATCH(ROWS($1:3967),$M:$M,0)),"")</f>
        <v/>
      </c>
      <c r="L3968" t="str">
        <f>IF(ISNA(MATCH(Sheet1!F3968,{"successful"},0)),"-",MAX(Sheet6!L$1:L3967)+1)</f>
        <v>-</v>
      </c>
      <c r="M3968">
        <f>IF(ISNA(MATCH(Sheet1!F3968,{"failed","canceled"},0)),"-",MAX(Sheet6!M$1:M3967)+1)</f>
        <v>1732</v>
      </c>
    </row>
    <row r="3969" spans="1:13" ht="16" x14ac:dyDescent="0.2">
      <c r="A3969" s="18" t="str">
        <f>IFERROR(INDEX(Sheet1!F:F,MATCH(ROWS($1:3968),$L:$L,0)),"")</f>
        <v/>
      </c>
      <c r="B3969" s="15" t="str">
        <f>IFERROR(INDEX(Sheet1!L:L,MATCH(ROWS($1:3968),$L:$L,0)),"")</f>
        <v/>
      </c>
      <c r="D3969" s="18" t="str">
        <f>IFERROR(INDEX(Sheet1!F:F,MATCH(ROWS($1:3968),$M:$M,0)),"")</f>
        <v/>
      </c>
      <c r="E3969" t="str">
        <f>IFERROR(INDEX(Sheet1!L:L,MATCH(ROWS($1:3968),$M:$M,0)),"")</f>
        <v/>
      </c>
      <c r="L3969" t="str">
        <f>IF(ISNA(MATCH(Sheet1!F3969,{"successful"},0)),"-",MAX(Sheet6!L$1:L3968)+1)</f>
        <v>-</v>
      </c>
      <c r="M3969">
        <f>IF(ISNA(MATCH(Sheet1!F3969,{"failed","canceled"},0)),"-",MAX(Sheet6!M$1:M3968)+1)</f>
        <v>1733</v>
      </c>
    </row>
    <row r="3970" spans="1:13" ht="16" x14ac:dyDescent="0.2">
      <c r="A3970" s="18" t="str">
        <f>IFERROR(INDEX(Sheet1!F:F,MATCH(ROWS($1:3969),$L:$L,0)),"")</f>
        <v/>
      </c>
      <c r="B3970" s="15" t="str">
        <f>IFERROR(INDEX(Sheet1!L:L,MATCH(ROWS($1:3969),$L:$L,0)),"")</f>
        <v/>
      </c>
      <c r="D3970" s="18" t="str">
        <f>IFERROR(INDEX(Sheet1!F:F,MATCH(ROWS($1:3969),$M:$M,0)),"")</f>
        <v/>
      </c>
      <c r="E3970" t="str">
        <f>IFERROR(INDEX(Sheet1!L:L,MATCH(ROWS($1:3969),$M:$M,0)),"")</f>
        <v/>
      </c>
      <c r="L3970" t="str">
        <f>IF(ISNA(MATCH(Sheet1!F3970,{"successful"},0)),"-",MAX(Sheet6!L$1:L3969)+1)</f>
        <v>-</v>
      </c>
      <c r="M3970">
        <f>IF(ISNA(MATCH(Sheet1!F3970,{"failed","canceled"},0)),"-",MAX(Sheet6!M$1:M3969)+1)</f>
        <v>1734</v>
      </c>
    </row>
    <row r="3971" spans="1:13" ht="16" x14ac:dyDescent="0.2">
      <c r="A3971" s="18" t="str">
        <f>IFERROR(INDEX(Sheet1!F:F,MATCH(ROWS($1:3970),$L:$L,0)),"")</f>
        <v/>
      </c>
      <c r="B3971" s="15" t="str">
        <f>IFERROR(INDEX(Sheet1!L:L,MATCH(ROWS($1:3970),$L:$L,0)),"")</f>
        <v/>
      </c>
      <c r="D3971" s="18" t="str">
        <f>IFERROR(INDEX(Sheet1!F:F,MATCH(ROWS($1:3970),$M:$M,0)),"")</f>
        <v/>
      </c>
      <c r="E3971" t="str">
        <f>IFERROR(INDEX(Sheet1!L:L,MATCH(ROWS($1:3970),$M:$M,0)),"")</f>
        <v/>
      </c>
      <c r="L3971" t="str">
        <f>IF(ISNA(MATCH(Sheet1!F3971,{"successful"},0)),"-",MAX(Sheet6!L$1:L3970)+1)</f>
        <v>-</v>
      </c>
      <c r="M3971">
        <f>IF(ISNA(MATCH(Sheet1!F3971,{"failed","canceled"},0)),"-",MAX(Sheet6!M$1:M3970)+1)</f>
        <v>1735</v>
      </c>
    </row>
    <row r="3972" spans="1:13" ht="16" x14ac:dyDescent="0.2">
      <c r="A3972" s="18" t="str">
        <f>IFERROR(INDEX(Sheet1!F:F,MATCH(ROWS($1:3971),$L:$L,0)),"")</f>
        <v/>
      </c>
      <c r="B3972" s="15" t="str">
        <f>IFERROR(INDEX(Sheet1!L:L,MATCH(ROWS($1:3971),$L:$L,0)),"")</f>
        <v/>
      </c>
      <c r="D3972" s="18" t="str">
        <f>IFERROR(INDEX(Sheet1!F:F,MATCH(ROWS($1:3971),$M:$M,0)),"")</f>
        <v/>
      </c>
      <c r="E3972" t="str">
        <f>IFERROR(INDEX(Sheet1!L:L,MATCH(ROWS($1:3971),$M:$M,0)),"")</f>
        <v/>
      </c>
      <c r="L3972" t="str">
        <f>IF(ISNA(MATCH(Sheet1!F3972,{"successful"},0)),"-",MAX(Sheet6!L$1:L3971)+1)</f>
        <v>-</v>
      </c>
      <c r="M3972">
        <f>IF(ISNA(MATCH(Sheet1!F3972,{"failed","canceled"},0)),"-",MAX(Sheet6!M$1:M3971)+1)</f>
        <v>1736</v>
      </c>
    </row>
    <row r="3973" spans="1:13" ht="16" x14ac:dyDescent="0.2">
      <c r="A3973" s="18" t="str">
        <f>IFERROR(INDEX(Sheet1!F:F,MATCH(ROWS($1:3972),$L:$L,0)),"")</f>
        <v/>
      </c>
      <c r="B3973" s="15" t="str">
        <f>IFERROR(INDEX(Sheet1!L:L,MATCH(ROWS($1:3972),$L:$L,0)),"")</f>
        <v/>
      </c>
      <c r="D3973" s="18" t="str">
        <f>IFERROR(INDEX(Sheet1!F:F,MATCH(ROWS($1:3972),$M:$M,0)),"")</f>
        <v/>
      </c>
      <c r="E3973" t="str">
        <f>IFERROR(INDEX(Sheet1!L:L,MATCH(ROWS($1:3972),$M:$M,0)),"")</f>
        <v/>
      </c>
      <c r="L3973" t="str">
        <f>IF(ISNA(MATCH(Sheet1!F3973,{"successful"},0)),"-",MAX(Sheet6!L$1:L3972)+1)</f>
        <v>-</v>
      </c>
      <c r="M3973">
        <f>IF(ISNA(MATCH(Sheet1!F3973,{"failed","canceled"},0)),"-",MAX(Sheet6!M$1:M3972)+1)</f>
        <v>1737</v>
      </c>
    </row>
    <row r="3974" spans="1:13" ht="16" x14ac:dyDescent="0.2">
      <c r="A3974" s="18" t="str">
        <f>IFERROR(INDEX(Sheet1!F:F,MATCH(ROWS($1:3973),$L:$L,0)),"")</f>
        <v/>
      </c>
      <c r="B3974" s="15" t="str">
        <f>IFERROR(INDEX(Sheet1!L:L,MATCH(ROWS($1:3973),$L:$L,0)),"")</f>
        <v/>
      </c>
      <c r="D3974" s="18" t="str">
        <f>IFERROR(INDEX(Sheet1!F:F,MATCH(ROWS($1:3973),$M:$M,0)),"")</f>
        <v/>
      </c>
      <c r="E3974" t="str">
        <f>IFERROR(INDEX(Sheet1!L:L,MATCH(ROWS($1:3973),$M:$M,0)),"")</f>
        <v/>
      </c>
      <c r="L3974" t="str">
        <f>IF(ISNA(MATCH(Sheet1!F3974,{"successful"},0)),"-",MAX(Sheet6!L$1:L3973)+1)</f>
        <v>-</v>
      </c>
      <c r="M3974">
        <f>IF(ISNA(MATCH(Sheet1!F3974,{"failed","canceled"},0)),"-",MAX(Sheet6!M$1:M3973)+1)</f>
        <v>1738</v>
      </c>
    </row>
    <row r="3975" spans="1:13" ht="16" x14ac:dyDescent="0.2">
      <c r="A3975" s="18" t="str">
        <f>IFERROR(INDEX(Sheet1!F:F,MATCH(ROWS($1:3974),$L:$L,0)),"")</f>
        <v/>
      </c>
      <c r="B3975" s="15" t="str">
        <f>IFERROR(INDEX(Sheet1!L:L,MATCH(ROWS($1:3974),$L:$L,0)),"")</f>
        <v/>
      </c>
      <c r="D3975" s="18" t="str">
        <f>IFERROR(INDEX(Sheet1!F:F,MATCH(ROWS($1:3974),$M:$M,0)),"")</f>
        <v/>
      </c>
      <c r="E3975" t="str">
        <f>IFERROR(INDEX(Sheet1!L:L,MATCH(ROWS($1:3974),$M:$M,0)),"")</f>
        <v/>
      </c>
      <c r="L3975" t="str">
        <f>IF(ISNA(MATCH(Sheet1!F3975,{"successful"},0)),"-",MAX(Sheet6!L$1:L3974)+1)</f>
        <v>-</v>
      </c>
      <c r="M3975">
        <f>IF(ISNA(MATCH(Sheet1!F3975,{"failed","canceled"},0)),"-",MAX(Sheet6!M$1:M3974)+1)</f>
        <v>1739</v>
      </c>
    </row>
    <row r="3976" spans="1:13" ht="16" x14ac:dyDescent="0.2">
      <c r="A3976" s="18" t="str">
        <f>IFERROR(INDEX(Sheet1!F:F,MATCH(ROWS($1:3975),$L:$L,0)),"")</f>
        <v/>
      </c>
      <c r="B3976" s="15" t="str">
        <f>IFERROR(INDEX(Sheet1!L:L,MATCH(ROWS($1:3975),$L:$L,0)),"")</f>
        <v/>
      </c>
      <c r="D3976" s="18" t="str">
        <f>IFERROR(INDEX(Sheet1!F:F,MATCH(ROWS($1:3975),$M:$M,0)),"")</f>
        <v/>
      </c>
      <c r="E3976" t="str">
        <f>IFERROR(INDEX(Sheet1!L:L,MATCH(ROWS($1:3975),$M:$M,0)),"")</f>
        <v/>
      </c>
      <c r="L3976" t="str">
        <f>IF(ISNA(MATCH(Sheet1!F3976,{"successful"},0)),"-",MAX(Sheet6!L$1:L3975)+1)</f>
        <v>-</v>
      </c>
      <c r="M3976">
        <f>IF(ISNA(MATCH(Sheet1!F3976,{"failed","canceled"},0)),"-",MAX(Sheet6!M$1:M3975)+1)</f>
        <v>1740</v>
      </c>
    </row>
    <row r="3977" spans="1:13" ht="16" x14ac:dyDescent="0.2">
      <c r="A3977" s="18" t="str">
        <f>IFERROR(INDEX(Sheet1!F:F,MATCH(ROWS($1:3976),$L:$L,0)),"")</f>
        <v/>
      </c>
      <c r="B3977" s="15" t="str">
        <f>IFERROR(INDEX(Sheet1!L:L,MATCH(ROWS($1:3976),$L:$L,0)),"")</f>
        <v/>
      </c>
      <c r="D3977" s="18" t="str">
        <f>IFERROR(INDEX(Sheet1!F:F,MATCH(ROWS($1:3976),$M:$M,0)),"")</f>
        <v/>
      </c>
      <c r="E3977" t="str">
        <f>IFERROR(INDEX(Sheet1!L:L,MATCH(ROWS($1:3976),$M:$M,0)),"")</f>
        <v/>
      </c>
      <c r="L3977" t="str">
        <f>IF(ISNA(MATCH(Sheet1!F3977,{"successful"},0)),"-",MAX(Sheet6!L$1:L3976)+1)</f>
        <v>-</v>
      </c>
      <c r="M3977">
        <f>IF(ISNA(MATCH(Sheet1!F3977,{"failed","canceled"},0)),"-",MAX(Sheet6!M$1:M3976)+1)</f>
        <v>1741</v>
      </c>
    </row>
    <row r="3978" spans="1:13" ht="16" x14ac:dyDescent="0.2">
      <c r="A3978" s="18" t="str">
        <f>IFERROR(INDEX(Sheet1!F:F,MATCH(ROWS($1:3977),$L:$L,0)),"")</f>
        <v/>
      </c>
      <c r="B3978" s="15" t="str">
        <f>IFERROR(INDEX(Sheet1!L:L,MATCH(ROWS($1:3977),$L:$L,0)),"")</f>
        <v/>
      </c>
      <c r="D3978" s="18" t="str">
        <f>IFERROR(INDEX(Sheet1!F:F,MATCH(ROWS($1:3977),$M:$M,0)),"")</f>
        <v/>
      </c>
      <c r="E3978" t="str">
        <f>IFERROR(INDEX(Sheet1!L:L,MATCH(ROWS($1:3977),$M:$M,0)),"")</f>
        <v/>
      </c>
      <c r="L3978" t="str">
        <f>IF(ISNA(MATCH(Sheet1!F3978,{"successful"},0)),"-",MAX(Sheet6!L$1:L3977)+1)</f>
        <v>-</v>
      </c>
      <c r="M3978">
        <f>IF(ISNA(MATCH(Sheet1!F3978,{"failed","canceled"},0)),"-",MAX(Sheet6!M$1:M3977)+1)</f>
        <v>1742</v>
      </c>
    </row>
    <row r="3979" spans="1:13" ht="16" x14ac:dyDescent="0.2">
      <c r="A3979" s="18" t="str">
        <f>IFERROR(INDEX(Sheet1!F:F,MATCH(ROWS($1:3978),$L:$L,0)),"")</f>
        <v/>
      </c>
      <c r="B3979" s="15" t="str">
        <f>IFERROR(INDEX(Sheet1!L:L,MATCH(ROWS($1:3978),$L:$L,0)),"")</f>
        <v/>
      </c>
      <c r="D3979" s="18" t="str">
        <f>IFERROR(INDEX(Sheet1!F:F,MATCH(ROWS($1:3978),$M:$M,0)),"")</f>
        <v/>
      </c>
      <c r="E3979" t="str">
        <f>IFERROR(INDEX(Sheet1!L:L,MATCH(ROWS($1:3978),$M:$M,0)),"")</f>
        <v/>
      </c>
      <c r="L3979" t="str">
        <f>IF(ISNA(MATCH(Sheet1!F3979,{"successful"},0)),"-",MAX(Sheet6!L$1:L3978)+1)</f>
        <v>-</v>
      </c>
      <c r="M3979">
        <f>IF(ISNA(MATCH(Sheet1!F3979,{"failed","canceled"},0)),"-",MAX(Sheet6!M$1:M3978)+1)</f>
        <v>1743</v>
      </c>
    </row>
    <row r="3980" spans="1:13" ht="16" x14ac:dyDescent="0.2">
      <c r="A3980" s="18" t="str">
        <f>IFERROR(INDEX(Sheet1!F:F,MATCH(ROWS($1:3979),$L:$L,0)),"")</f>
        <v/>
      </c>
      <c r="B3980" s="15" t="str">
        <f>IFERROR(INDEX(Sheet1!L:L,MATCH(ROWS($1:3979),$L:$L,0)),"")</f>
        <v/>
      </c>
      <c r="D3980" s="18" t="str">
        <f>IFERROR(INDEX(Sheet1!F:F,MATCH(ROWS($1:3979),$M:$M,0)),"")</f>
        <v/>
      </c>
      <c r="E3980" t="str">
        <f>IFERROR(INDEX(Sheet1!L:L,MATCH(ROWS($1:3979),$M:$M,0)),"")</f>
        <v/>
      </c>
      <c r="L3980" t="str">
        <f>IF(ISNA(MATCH(Sheet1!F3980,{"successful"},0)),"-",MAX(Sheet6!L$1:L3979)+1)</f>
        <v>-</v>
      </c>
      <c r="M3980">
        <f>IF(ISNA(MATCH(Sheet1!F3980,{"failed","canceled"},0)),"-",MAX(Sheet6!M$1:M3979)+1)</f>
        <v>1744</v>
      </c>
    </row>
    <row r="3981" spans="1:13" ht="16" x14ac:dyDescent="0.2">
      <c r="A3981" s="18" t="str">
        <f>IFERROR(INDEX(Sheet1!F:F,MATCH(ROWS($1:3980),$L:$L,0)),"")</f>
        <v/>
      </c>
      <c r="B3981" s="15" t="str">
        <f>IFERROR(INDEX(Sheet1!L:L,MATCH(ROWS($1:3980),$L:$L,0)),"")</f>
        <v/>
      </c>
      <c r="D3981" s="18" t="str">
        <f>IFERROR(INDEX(Sheet1!F:F,MATCH(ROWS($1:3980),$M:$M,0)),"")</f>
        <v/>
      </c>
      <c r="E3981" t="str">
        <f>IFERROR(INDEX(Sheet1!L:L,MATCH(ROWS($1:3980),$M:$M,0)),"")</f>
        <v/>
      </c>
      <c r="L3981" t="str">
        <f>IF(ISNA(MATCH(Sheet1!F3981,{"successful"},0)),"-",MAX(Sheet6!L$1:L3980)+1)</f>
        <v>-</v>
      </c>
      <c r="M3981">
        <f>IF(ISNA(MATCH(Sheet1!F3981,{"failed","canceled"},0)),"-",MAX(Sheet6!M$1:M3980)+1)</f>
        <v>1745</v>
      </c>
    </row>
    <row r="3982" spans="1:13" ht="16" x14ac:dyDescent="0.2">
      <c r="A3982" s="18" t="str">
        <f>IFERROR(INDEX(Sheet1!F:F,MATCH(ROWS($1:3981),$L:$L,0)),"")</f>
        <v/>
      </c>
      <c r="B3982" s="15" t="str">
        <f>IFERROR(INDEX(Sheet1!L:L,MATCH(ROWS($1:3981),$L:$L,0)),"")</f>
        <v/>
      </c>
      <c r="D3982" s="18" t="str">
        <f>IFERROR(INDEX(Sheet1!F:F,MATCH(ROWS($1:3981),$M:$M,0)),"")</f>
        <v/>
      </c>
      <c r="E3982" t="str">
        <f>IFERROR(INDEX(Sheet1!L:L,MATCH(ROWS($1:3981),$M:$M,0)),"")</f>
        <v/>
      </c>
      <c r="L3982" t="str">
        <f>IF(ISNA(MATCH(Sheet1!F3982,{"successful"},0)),"-",MAX(Sheet6!L$1:L3981)+1)</f>
        <v>-</v>
      </c>
      <c r="M3982">
        <f>IF(ISNA(MATCH(Sheet1!F3982,{"failed","canceled"},0)),"-",MAX(Sheet6!M$1:M3981)+1)</f>
        <v>1746</v>
      </c>
    </row>
    <row r="3983" spans="1:13" ht="16" x14ac:dyDescent="0.2">
      <c r="A3983" s="18" t="str">
        <f>IFERROR(INDEX(Sheet1!F:F,MATCH(ROWS($1:3982),$L:$L,0)),"")</f>
        <v/>
      </c>
      <c r="B3983" s="15" t="str">
        <f>IFERROR(INDEX(Sheet1!L:L,MATCH(ROWS($1:3982),$L:$L,0)),"")</f>
        <v/>
      </c>
      <c r="D3983" s="18" t="str">
        <f>IFERROR(INDEX(Sheet1!F:F,MATCH(ROWS($1:3982),$M:$M,0)),"")</f>
        <v/>
      </c>
      <c r="E3983" t="str">
        <f>IFERROR(INDEX(Sheet1!L:L,MATCH(ROWS($1:3982),$M:$M,0)),"")</f>
        <v/>
      </c>
      <c r="L3983" t="str">
        <f>IF(ISNA(MATCH(Sheet1!F3983,{"successful"},0)),"-",MAX(Sheet6!L$1:L3982)+1)</f>
        <v>-</v>
      </c>
      <c r="M3983">
        <f>IF(ISNA(MATCH(Sheet1!F3983,{"failed","canceled"},0)),"-",MAX(Sheet6!M$1:M3982)+1)</f>
        <v>1747</v>
      </c>
    </row>
    <row r="3984" spans="1:13" ht="16" x14ac:dyDescent="0.2">
      <c r="A3984" s="18" t="str">
        <f>IFERROR(INDEX(Sheet1!F:F,MATCH(ROWS($1:3983),$L:$L,0)),"")</f>
        <v/>
      </c>
      <c r="B3984" s="15" t="str">
        <f>IFERROR(INDEX(Sheet1!L:L,MATCH(ROWS($1:3983),$L:$L,0)),"")</f>
        <v/>
      </c>
      <c r="D3984" s="18" t="str">
        <f>IFERROR(INDEX(Sheet1!F:F,MATCH(ROWS($1:3983),$M:$M,0)),"")</f>
        <v/>
      </c>
      <c r="E3984" t="str">
        <f>IFERROR(INDEX(Sheet1!L:L,MATCH(ROWS($1:3983),$M:$M,0)),"")</f>
        <v/>
      </c>
      <c r="L3984" t="str">
        <f>IF(ISNA(MATCH(Sheet1!F3984,{"successful"},0)),"-",MAX(Sheet6!L$1:L3983)+1)</f>
        <v>-</v>
      </c>
      <c r="M3984">
        <f>IF(ISNA(MATCH(Sheet1!F3984,{"failed","canceled"},0)),"-",MAX(Sheet6!M$1:M3983)+1)</f>
        <v>1748</v>
      </c>
    </row>
    <row r="3985" spans="1:13" ht="16" x14ac:dyDescent="0.2">
      <c r="A3985" s="18" t="str">
        <f>IFERROR(INDEX(Sheet1!F:F,MATCH(ROWS($1:3984),$L:$L,0)),"")</f>
        <v/>
      </c>
      <c r="B3985" s="15" t="str">
        <f>IFERROR(INDEX(Sheet1!L:L,MATCH(ROWS($1:3984),$L:$L,0)),"")</f>
        <v/>
      </c>
      <c r="D3985" s="18" t="str">
        <f>IFERROR(INDEX(Sheet1!F:F,MATCH(ROWS($1:3984),$M:$M,0)),"")</f>
        <v/>
      </c>
      <c r="E3985" t="str">
        <f>IFERROR(INDEX(Sheet1!L:L,MATCH(ROWS($1:3984),$M:$M,0)),"")</f>
        <v/>
      </c>
      <c r="L3985" t="str">
        <f>IF(ISNA(MATCH(Sheet1!F3985,{"successful"},0)),"-",MAX(Sheet6!L$1:L3984)+1)</f>
        <v>-</v>
      </c>
      <c r="M3985">
        <f>IF(ISNA(MATCH(Sheet1!F3985,{"failed","canceled"},0)),"-",MAX(Sheet6!M$1:M3984)+1)</f>
        <v>1749</v>
      </c>
    </row>
    <row r="3986" spans="1:13" ht="16" x14ac:dyDescent="0.2">
      <c r="A3986" s="18" t="str">
        <f>IFERROR(INDEX(Sheet1!F:F,MATCH(ROWS($1:3985),$L:$L,0)),"")</f>
        <v/>
      </c>
      <c r="B3986" s="15" t="str">
        <f>IFERROR(INDEX(Sheet1!L:L,MATCH(ROWS($1:3985),$L:$L,0)),"")</f>
        <v/>
      </c>
      <c r="D3986" s="18" t="str">
        <f>IFERROR(INDEX(Sheet1!F:F,MATCH(ROWS($1:3985),$M:$M,0)),"")</f>
        <v/>
      </c>
      <c r="E3986" t="str">
        <f>IFERROR(INDEX(Sheet1!L:L,MATCH(ROWS($1:3985),$M:$M,0)),"")</f>
        <v/>
      </c>
      <c r="L3986" t="str">
        <f>IF(ISNA(MATCH(Sheet1!F3986,{"successful"},0)),"-",MAX(Sheet6!L$1:L3985)+1)</f>
        <v>-</v>
      </c>
      <c r="M3986">
        <f>IF(ISNA(MATCH(Sheet1!F3986,{"failed","canceled"},0)),"-",MAX(Sheet6!M$1:M3985)+1)</f>
        <v>1750</v>
      </c>
    </row>
    <row r="3987" spans="1:13" ht="16" x14ac:dyDescent="0.2">
      <c r="A3987" s="18" t="str">
        <f>IFERROR(INDEX(Sheet1!F:F,MATCH(ROWS($1:3986),$L:$L,0)),"")</f>
        <v/>
      </c>
      <c r="B3987" s="15" t="str">
        <f>IFERROR(INDEX(Sheet1!L:L,MATCH(ROWS($1:3986),$L:$L,0)),"")</f>
        <v/>
      </c>
      <c r="D3987" s="18" t="str">
        <f>IFERROR(INDEX(Sheet1!F:F,MATCH(ROWS($1:3986),$M:$M,0)),"")</f>
        <v/>
      </c>
      <c r="E3987" t="str">
        <f>IFERROR(INDEX(Sheet1!L:L,MATCH(ROWS($1:3986),$M:$M,0)),"")</f>
        <v/>
      </c>
      <c r="L3987" t="str">
        <f>IF(ISNA(MATCH(Sheet1!F3987,{"successful"},0)),"-",MAX(Sheet6!L$1:L3986)+1)</f>
        <v>-</v>
      </c>
      <c r="M3987">
        <f>IF(ISNA(MATCH(Sheet1!F3987,{"failed","canceled"},0)),"-",MAX(Sheet6!M$1:M3986)+1)</f>
        <v>1751</v>
      </c>
    </row>
    <row r="3988" spans="1:13" ht="16" x14ac:dyDescent="0.2">
      <c r="A3988" s="18" t="str">
        <f>IFERROR(INDEX(Sheet1!F:F,MATCH(ROWS($1:3987),$L:$L,0)),"")</f>
        <v/>
      </c>
      <c r="B3988" s="15" t="str">
        <f>IFERROR(INDEX(Sheet1!L:L,MATCH(ROWS($1:3987),$L:$L,0)),"")</f>
        <v/>
      </c>
      <c r="D3988" s="18" t="str">
        <f>IFERROR(INDEX(Sheet1!F:F,MATCH(ROWS($1:3987),$M:$M,0)),"")</f>
        <v/>
      </c>
      <c r="E3988" t="str">
        <f>IFERROR(INDEX(Sheet1!L:L,MATCH(ROWS($1:3987),$M:$M,0)),"")</f>
        <v/>
      </c>
      <c r="L3988" t="str">
        <f>IF(ISNA(MATCH(Sheet1!F3988,{"successful"},0)),"-",MAX(Sheet6!L$1:L3987)+1)</f>
        <v>-</v>
      </c>
      <c r="M3988">
        <f>IF(ISNA(MATCH(Sheet1!F3988,{"failed","canceled"},0)),"-",MAX(Sheet6!M$1:M3987)+1)</f>
        <v>1752</v>
      </c>
    </row>
    <row r="3989" spans="1:13" ht="16" x14ac:dyDescent="0.2">
      <c r="A3989" s="18" t="str">
        <f>IFERROR(INDEX(Sheet1!F:F,MATCH(ROWS($1:3988),$L:$L,0)),"")</f>
        <v/>
      </c>
      <c r="B3989" s="15" t="str">
        <f>IFERROR(INDEX(Sheet1!L:L,MATCH(ROWS($1:3988),$L:$L,0)),"")</f>
        <v/>
      </c>
      <c r="D3989" s="18" t="str">
        <f>IFERROR(INDEX(Sheet1!F:F,MATCH(ROWS($1:3988),$M:$M,0)),"")</f>
        <v/>
      </c>
      <c r="E3989" t="str">
        <f>IFERROR(INDEX(Sheet1!L:L,MATCH(ROWS($1:3988),$M:$M,0)),"")</f>
        <v/>
      </c>
      <c r="L3989" t="str">
        <f>IF(ISNA(MATCH(Sheet1!F3989,{"successful"},0)),"-",MAX(Sheet6!L$1:L3988)+1)</f>
        <v>-</v>
      </c>
      <c r="M3989">
        <f>IF(ISNA(MATCH(Sheet1!F3989,{"failed","canceled"},0)),"-",MAX(Sheet6!M$1:M3988)+1)</f>
        <v>1753</v>
      </c>
    </row>
    <row r="3990" spans="1:13" ht="16" x14ac:dyDescent="0.2">
      <c r="A3990" s="18" t="str">
        <f>IFERROR(INDEX(Sheet1!F:F,MATCH(ROWS($1:3989),$L:$L,0)),"")</f>
        <v/>
      </c>
      <c r="B3990" s="15" t="str">
        <f>IFERROR(INDEX(Sheet1!L:L,MATCH(ROWS($1:3989),$L:$L,0)),"")</f>
        <v/>
      </c>
      <c r="D3990" s="18" t="str">
        <f>IFERROR(INDEX(Sheet1!F:F,MATCH(ROWS($1:3989),$M:$M,0)),"")</f>
        <v/>
      </c>
      <c r="E3990" t="str">
        <f>IFERROR(INDEX(Sheet1!L:L,MATCH(ROWS($1:3989),$M:$M,0)),"")</f>
        <v/>
      </c>
      <c r="L3990" t="str">
        <f>IF(ISNA(MATCH(Sheet1!F3990,{"successful"},0)),"-",MAX(Sheet6!L$1:L3989)+1)</f>
        <v>-</v>
      </c>
      <c r="M3990">
        <f>IF(ISNA(MATCH(Sheet1!F3990,{"failed","canceled"},0)),"-",MAX(Sheet6!M$1:M3989)+1)</f>
        <v>1754</v>
      </c>
    </row>
    <row r="3991" spans="1:13" ht="16" x14ac:dyDescent="0.2">
      <c r="A3991" s="18" t="str">
        <f>IFERROR(INDEX(Sheet1!F:F,MATCH(ROWS($1:3990),$L:$L,0)),"")</f>
        <v/>
      </c>
      <c r="B3991" s="15" t="str">
        <f>IFERROR(INDEX(Sheet1!L:L,MATCH(ROWS($1:3990),$L:$L,0)),"")</f>
        <v/>
      </c>
      <c r="D3991" s="18" t="str">
        <f>IFERROR(INDEX(Sheet1!F:F,MATCH(ROWS($1:3990),$M:$M,0)),"")</f>
        <v/>
      </c>
      <c r="E3991" t="str">
        <f>IFERROR(INDEX(Sheet1!L:L,MATCH(ROWS($1:3990),$M:$M,0)),"")</f>
        <v/>
      </c>
      <c r="L3991" t="str">
        <f>IF(ISNA(MATCH(Sheet1!F3991,{"successful"},0)),"-",MAX(Sheet6!L$1:L3990)+1)</f>
        <v>-</v>
      </c>
      <c r="M3991">
        <f>IF(ISNA(MATCH(Sheet1!F3991,{"failed","canceled"},0)),"-",MAX(Sheet6!M$1:M3990)+1)</f>
        <v>1755</v>
      </c>
    </row>
    <row r="3992" spans="1:13" ht="16" x14ac:dyDescent="0.2">
      <c r="A3992" s="18" t="str">
        <f>IFERROR(INDEX(Sheet1!F:F,MATCH(ROWS($1:3991),$L:$L,0)),"")</f>
        <v/>
      </c>
      <c r="B3992" s="15" t="str">
        <f>IFERROR(INDEX(Sheet1!L:L,MATCH(ROWS($1:3991),$L:$L,0)),"")</f>
        <v/>
      </c>
      <c r="D3992" s="18" t="str">
        <f>IFERROR(INDEX(Sheet1!F:F,MATCH(ROWS($1:3991),$M:$M,0)),"")</f>
        <v/>
      </c>
      <c r="E3992" t="str">
        <f>IFERROR(INDEX(Sheet1!L:L,MATCH(ROWS($1:3991),$M:$M,0)),"")</f>
        <v/>
      </c>
      <c r="L3992" t="str">
        <f>IF(ISNA(MATCH(Sheet1!F3992,{"successful"},0)),"-",MAX(Sheet6!L$1:L3991)+1)</f>
        <v>-</v>
      </c>
      <c r="M3992">
        <f>IF(ISNA(MATCH(Sheet1!F3992,{"failed","canceled"},0)),"-",MAX(Sheet6!M$1:M3991)+1)</f>
        <v>1756</v>
      </c>
    </row>
    <row r="3993" spans="1:13" ht="16" x14ac:dyDescent="0.2">
      <c r="A3993" s="18" t="str">
        <f>IFERROR(INDEX(Sheet1!F:F,MATCH(ROWS($1:3992),$L:$L,0)),"")</f>
        <v/>
      </c>
      <c r="B3993" s="15" t="str">
        <f>IFERROR(INDEX(Sheet1!L:L,MATCH(ROWS($1:3992),$L:$L,0)),"")</f>
        <v/>
      </c>
      <c r="D3993" s="18" t="str">
        <f>IFERROR(INDEX(Sheet1!F:F,MATCH(ROWS($1:3992),$M:$M,0)),"")</f>
        <v/>
      </c>
      <c r="E3993" t="str">
        <f>IFERROR(INDEX(Sheet1!L:L,MATCH(ROWS($1:3992),$M:$M,0)),"")</f>
        <v/>
      </c>
      <c r="L3993" t="str">
        <f>IF(ISNA(MATCH(Sheet1!F3993,{"successful"},0)),"-",MAX(Sheet6!L$1:L3992)+1)</f>
        <v>-</v>
      </c>
      <c r="M3993">
        <f>IF(ISNA(MATCH(Sheet1!F3993,{"failed","canceled"},0)),"-",MAX(Sheet6!M$1:M3992)+1)</f>
        <v>1757</v>
      </c>
    </row>
    <row r="3994" spans="1:13" ht="16" x14ac:dyDescent="0.2">
      <c r="A3994" s="18" t="str">
        <f>IFERROR(INDEX(Sheet1!F:F,MATCH(ROWS($1:3993),$L:$L,0)),"")</f>
        <v/>
      </c>
      <c r="B3994" s="15" t="str">
        <f>IFERROR(INDEX(Sheet1!L:L,MATCH(ROWS($1:3993),$L:$L,0)),"")</f>
        <v/>
      </c>
      <c r="D3994" s="18" t="str">
        <f>IFERROR(INDEX(Sheet1!F:F,MATCH(ROWS($1:3993),$M:$M,0)),"")</f>
        <v/>
      </c>
      <c r="E3994" t="str">
        <f>IFERROR(INDEX(Sheet1!L:L,MATCH(ROWS($1:3993),$M:$M,0)),"")</f>
        <v/>
      </c>
      <c r="L3994" t="str">
        <f>IF(ISNA(MATCH(Sheet1!F3994,{"successful"},0)),"-",MAX(Sheet6!L$1:L3993)+1)</f>
        <v>-</v>
      </c>
      <c r="M3994">
        <f>IF(ISNA(MATCH(Sheet1!F3994,{"failed","canceled"},0)),"-",MAX(Sheet6!M$1:M3993)+1)</f>
        <v>1758</v>
      </c>
    </row>
    <row r="3995" spans="1:13" ht="16" x14ac:dyDescent="0.2">
      <c r="A3995" s="18" t="str">
        <f>IFERROR(INDEX(Sheet1!F:F,MATCH(ROWS($1:3994),$L:$L,0)),"")</f>
        <v/>
      </c>
      <c r="B3995" s="15" t="str">
        <f>IFERROR(INDEX(Sheet1!L:L,MATCH(ROWS($1:3994),$L:$L,0)),"")</f>
        <v/>
      </c>
      <c r="D3995" s="18" t="str">
        <f>IFERROR(INDEX(Sheet1!F:F,MATCH(ROWS($1:3994),$M:$M,0)),"")</f>
        <v/>
      </c>
      <c r="E3995" t="str">
        <f>IFERROR(INDEX(Sheet1!L:L,MATCH(ROWS($1:3994),$M:$M,0)),"")</f>
        <v/>
      </c>
      <c r="L3995" t="str">
        <f>IF(ISNA(MATCH(Sheet1!F3995,{"successful"},0)),"-",MAX(Sheet6!L$1:L3994)+1)</f>
        <v>-</v>
      </c>
      <c r="M3995">
        <f>IF(ISNA(MATCH(Sheet1!F3995,{"failed","canceled"},0)),"-",MAX(Sheet6!M$1:M3994)+1)</f>
        <v>1759</v>
      </c>
    </row>
    <row r="3996" spans="1:13" ht="16" x14ac:dyDescent="0.2">
      <c r="A3996" s="18" t="str">
        <f>IFERROR(INDEX(Sheet1!F:F,MATCH(ROWS($1:3995),$L:$L,0)),"")</f>
        <v/>
      </c>
      <c r="B3996" s="15" t="str">
        <f>IFERROR(INDEX(Sheet1!L:L,MATCH(ROWS($1:3995),$L:$L,0)),"")</f>
        <v/>
      </c>
      <c r="D3996" s="18" t="str">
        <f>IFERROR(INDEX(Sheet1!F:F,MATCH(ROWS($1:3995),$M:$M,0)),"")</f>
        <v/>
      </c>
      <c r="E3996" t="str">
        <f>IFERROR(INDEX(Sheet1!L:L,MATCH(ROWS($1:3995),$M:$M,0)),"")</f>
        <v/>
      </c>
      <c r="L3996" t="str">
        <f>IF(ISNA(MATCH(Sheet1!F3996,{"successful"},0)),"-",MAX(Sheet6!L$1:L3995)+1)</f>
        <v>-</v>
      </c>
      <c r="M3996">
        <f>IF(ISNA(MATCH(Sheet1!F3996,{"failed","canceled"},0)),"-",MAX(Sheet6!M$1:M3995)+1)</f>
        <v>1760</v>
      </c>
    </row>
    <row r="3997" spans="1:13" ht="16" x14ac:dyDescent="0.2">
      <c r="A3997" s="18" t="str">
        <f>IFERROR(INDEX(Sheet1!F:F,MATCH(ROWS($1:3996),$L:$L,0)),"")</f>
        <v/>
      </c>
      <c r="B3997" s="15" t="str">
        <f>IFERROR(INDEX(Sheet1!L:L,MATCH(ROWS($1:3996),$L:$L,0)),"")</f>
        <v/>
      </c>
      <c r="D3997" s="18" t="str">
        <f>IFERROR(INDEX(Sheet1!F:F,MATCH(ROWS($1:3996),$M:$M,0)),"")</f>
        <v/>
      </c>
      <c r="E3997" t="str">
        <f>IFERROR(INDEX(Sheet1!L:L,MATCH(ROWS($1:3996),$M:$M,0)),"")</f>
        <v/>
      </c>
      <c r="L3997" t="str">
        <f>IF(ISNA(MATCH(Sheet1!F3997,{"successful"},0)),"-",MAX(Sheet6!L$1:L3996)+1)</f>
        <v>-</v>
      </c>
      <c r="M3997">
        <f>IF(ISNA(MATCH(Sheet1!F3997,{"failed","canceled"},0)),"-",MAX(Sheet6!M$1:M3996)+1)</f>
        <v>1761</v>
      </c>
    </row>
    <row r="3998" spans="1:13" ht="16" x14ac:dyDescent="0.2">
      <c r="A3998" s="18" t="str">
        <f>IFERROR(INDEX(Sheet1!F:F,MATCH(ROWS($1:3997),$L:$L,0)),"")</f>
        <v/>
      </c>
      <c r="B3998" s="15" t="str">
        <f>IFERROR(INDEX(Sheet1!L:L,MATCH(ROWS($1:3997),$L:$L,0)),"")</f>
        <v/>
      </c>
      <c r="D3998" s="18" t="str">
        <f>IFERROR(INDEX(Sheet1!F:F,MATCH(ROWS($1:3997),$M:$M,0)),"")</f>
        <v/>
      </c>
      <c r="E3998" t="str">
        <f>IFERROR(INDEX(Sheet1!L:L,MATCH(ROWS($1:3997),$M:$M,0)),"")</f>
        <v/>
      </c>
      <c r="L3998" t="str">
        <f>IF(ISNA(MATCH(Sheet1!F3998,{"successful"},0)),"-",MAX(Sheet6!L$1:L3997)+1)</f>
        <v>-</v>
      </c>
      <c r="M3998">
        <f>IF(ISNA(MATCH(Sheet1!F3998,{"failed","canceled"},0)),"-",MAX(Sheet6!M$1:M3997)+1)</f>
        <v>1762</v>
      </c>
    </row>
    <row r="3999" spans="1:13" ht="16" x14ac:dyDescent="0.2">
      <c r="A3999" s="18" t="str">
        <f>IFERROR(INDEX(Sheet1!F:F,MATCH(ROWS($1:3998),$L:$L,0)),"")</f>
        <v/>
      </c>
      <c r="B3999" s="15" t="str">
        <f>IFERROR(INDEX(Sheet1!L:L,MATCH(ROWS($1:3998),$L:$L,0)),"")</f>
        <v/>
      </c>
      <c r="D3999" s="18" t="str">
        <f>IFERROR(INDEX(Sheet1!F:F,MATCH(ROWS($1:3998),$M:$M,0)),"")</f>
        <v/>
      </c>
      <c r="E3999" t="str">
        <f>IFERROR(INDEX(Sheet1!L:L,MATCH(ROWS($1:3998),$M:$M,0)),"")</f>
        <v/>
      </c>
      <c r="L3999" t="str">
        <f>IF(ISNA(MATCH(Sheet1!F3999,{"successful"},0)),"-",MAX(Sheet6!L$1:L3998)+1)</f>
        <v>-</v>
      </c>
      <c r="M3999">
        <f>IF(ISNA(MATCH(Sheet1!F3999,{"failed","canceled"},0)),"-",MAX(Sheet6!M$1:M3998)+1)</f>
        <v>1763</v>
      </c>
    </row>
    <row r="4000" spans="1:13" ht="16" x14ac:dyDescent="0.2">
      <c r="A4000" s="18" t="str">
        <f>IFERROR(INDEX(Sheet1!F:F,MATCH(ROWS($1:3999),$L:$L,0)),"")</f>
        <v/>
      </c>
      <c r="B4000" s="15" t="str">
        <f>IFERROR(INDEX(Sheet1!L:L,MATCH(ROWS($1:3999),$L:$L,0)),"")</f>
        <v/>
      </c>
      <c r="D4000" s="18" t="str">
        <f>IFERROR(INDEX(Sheet1!F:F,MATCH(ROWS($1:3999),$M:$M,0)),"")</f>
        <v/>
      </c>
      <c r="E4000" t="str">
        <f>IFERROR(INDEX(Sheet1!L:L,MATCH(ROWS($1:3999),$M:$M,0)),"")</f>
        <v/>
      </c>
      <c r="L4000" t="str">
        <f>IF(ISNA(MATCH(Sheet1!F4000,{"successful"},0)),"-",MAX(Sheet6!L$1:L3999)+1)</f>
        <v>-</v>
      </c>
      <c r="M4000">
        <f>IF(ISNA(MATCH(Sheet1!F4000,{"failed","canceled"},0)),"-",MAX(Sheet6!M$1:M3999)+1)</f>
        <v>1764</v>
      </c>
    </row>
    <row r="4001" spans="1:13" ht="16" x14ac:dyDescent="0.2">
      <c r="A4001" s="18" t="str">
        <f>IFERROR(INDEX(Sheet1!F:F,MATCH(ROWS($1:4000),$L:$L,0)),"")</f>
        <v/>
      </c>
      <c r="B4001" s="15" t="str">
        <f>IFERROR(INDEX(Sheet1!L:L,MATCH(ROWS($1:4000),$L:$L,0)),"")</f>
        <v/>
      </c>
      <c r="D4001" s="18" t="str">
        <f>IFERROR(INDEX(Sheet1!F:F,MATCH(ROWS($1:4000),$M:$M,0)),"")</f>
        <v/>
      </c>
      <c r="E4001" t="str">
        <f>IFERROR(INDEX(Sheet1!L:L,MATCH(ROWS($1:4000),$M:$M,0)),"")</f>
        <v/>
      </c>
      <c r="L4001" t="str">
        <f>IF(ISNA(MATCH(Sheet1!F4001,{"successful"},0)),"-",MAX(Sheet6!L$1:L4000)+1)</f>
        <v>-</v>
      </c>
      <c r="M4001">
        <f>IF(ISNA(MATCH(Sheet1!F4001,{"failed","canceled"},0)),"-",MAX(Sheet6!M$1:M4000)+1)</f>
        <v>1765</v>
      </c>
    </row>
    <row r="4002" spans="1:13" ht="16" x14ac:dyDescent="0.2">
      <c r="A4002" s="18" t="str">
        <f>IFERROR(INDEX(Sheet1!F:F,MATCH(ROWS($1:4001),$L:$L,0)),"")</f>
        <v/>
      </c>
      <c r="B4002" s="15" t="str">
        <f>IFERROR(INDEX(Sheet1!L:L,MATCH(ROWS($1:4001),$L:$L,0)),"")</f>
        <v/>
      </c>
      <c r="D4002" s="18" t="str">
        <f>IFERROR(INDEX(Sheet1!F:F,MATCH(ROWS($1:4001),$M:$M,0)),"")</f>
        <v/>
      </c>
      <c r="E4002" t="str">
        <f>IFERROR(INDEX(Sheet1!L:L,MATCH(ROWS($1:4001),$M:$M,0)),"")</f>
        <v/>
      </c>
      <c r="L4002" t="str">
        <f>IF(ISNA(MATCH(Sheet1!F4002,{"successful"},0)),"-",MAX(Sheet6!L$1:L4001)+1)</f>
        <v>-</v>
      </c>
      <c r="M4002">
        <f>IF(ISNA(MATCH(Sheet1!F4002,{"failed","canceled"},0)),"-",MAX(Sheet6!M$1:M4001)+1)</f>
        <v>1766</v>
      </c>
    </row>
    <row r="4003" spans="1:13" ht="16" x14ac:dyDescent="0.2">
      <c r="A4003" s="18" t="str">
        <f>IFERROR(INDEX(Sheet1!F:F,MATCH(ROWS($1:4002),$L:$L,0)),"")</f>
        <v/>
      </c>
      <c r="B4003" s="15" t="str">
        <f>IFERROR(INDEX(Sheet1!L:L,MATCH(ROWS($1:4002),$L:$L,0)),"")</f>
        <v/>
      </c>
      <c r="D4003" s="18" t="str">
        <f>IFERROR(INDEX(Sheet1!F:F,MATCH(ROWS($1:4002),$M:$M,0)),"")</f>
        <v/>
      </c>
      <c r="E4003" t="str">
        <f>IFERROR(INDEX(Sheet1!L:L,MATCH(ROWS($1:4002),$M:$M,0)),"")</f>
        <v/>
      </c>
      <c r="L4003" t="str">
        <f>IF(ISNA(MATCH(Sheet1!F4003,{"successful"},0)),"-",MAX(Sheet6!L$1:L4002)+1)</f>
        <v>-</v>
      </c>
      <c r="M4003">
        <f>IF(ISNA(MATCH(Sheet1!F4003,{"failed","canceled"},0)),"-",MAX(Sheet6!M$1:M4002)+1)</f>
        <v>1767</v>
      </c>
    </row>
    <row r="4004" spans="1:13" ht="16" x14ac:dyDescent="0.2">
      <c r="A4004" s="18" t="str">
        <f>IFERROR(INDEX(Sheet1!F:F,MATCH(ROWS($1:4003),$L:$L,0)),"")</f>
        <v/>
      </c>
      <c r="B4004" s="15" t="str">
        <f>IFERROR(INDEX(Sheet1!L:L,MATCH(ROWS($1:4003),$L:$L,0)),"")</f>
        <v/>
      </c>
      <c r="D4004" s="18" t="str">
        <f>IFERROR(INDEX(Sheet1!F:F,MATCH(ROWS($1:4003),$M:$M,0)),"")</f>
        <v/>
      </c>
      <c r="E4004" t="str">
        <f>IFERROR(INDEX(Sheet1!L:L,MATCH(ROWS($1:4003),$M:$M,0)),"")</f>
        <v/>
      </c>
      <c r="L4004" t="str">
        <f>IF(ISNA(MATCH(Sheet1!F4004,{"successful"},0)),"-",MAX(Sheet6!L$1:L4003)+1)</f>
        <v>-</v>
      </c>
      <c r="M4004">
        <f>IF(ISNA(MATCH(Sheet1!F4004,{"failed","canceled"},0)),"-",MAX(Sheet6!M$1:M4003)+1)</f>
        <v>1768</v>
      </c>
    </row>
    <row r="4005" spans="1:13" ht="16" x14ac:dyDescent="0.2">
      <c r="A4005" s="18" t="str">
        <f>IFERROR(INDEX(Sheet1!F:F,MATCH(ROWS($1:4004),$L:$L,0)),"")</f>
        <v/>
      </c>
      <c r="B4005" s="15" t="str">
        <f>IFERROR(INDEX(Sheet1!L:L,MATCH(ROWS($1:4004),$L:$L,0)),"")</f>
        <v/>
      </c>
      <c r="D4005" s="18" t="str">
        <f>IFERROR(INDEX(Sheet1!F:F,MATCH(ROWS($1:4004),$M:$M,0)),"")</f>
        <v/>
      </c>
      <c r="E4005" t="str">
        <f>IFERROR(INDEX(Sheet1!L:L,MATCH(ROWS($1:4004),$M:$M,0)),"")</f>
        <v/>
      </c>
      <c r="L4005" t="str">
        <f>IF(ISNA(MATCH(Sheet1!F4005,{"successful"},0)),"-",MAX(Sheet6!L$1:L4004)+1)</f>
        <v>-</v>
      </c>
      <c r="M4005">
        <f>IF(ISNA(MATCH(Sheet1!F4005,{"failed","canceled"},0)),"-",MAX(Sheet6!M$1:M4004)+1)</f>
        <v>1769</v>
      </c>
    </row>
    <row r="4006" spans="1:13" ht="16" x14ac:dyDescent="0.2">
      <c r="A4006" s="18" t="str">
        <f>IFERROR(INDEX(Sheet1!F:F,MATCH(ROWS($1:4005),$L:$L,0)),"")</f>
        <v/>
      </c>
      <c r="B4006" s="15" t="str">
        <f>IFERROR(INDEX(Sheet1!L:L,MATCH(ROWS($1:4005),$L:$L,0)),"")</f>
        <v/>
      </c>
      <c r="D4006" s="18" t="str">
        <f>IFERROR(INDEX(Sheet1!F:F,MATCH(ROWS($1:4005),$M:$M,0)),"")</f>
        <v/>
      </c>
      <c r="E4006" t="str">
        <f>IFERROR(INDEX(Sheet1!L:L,MATCH(ROWS($1:4005),$M:$M,0)),"")</f>
        <v/>
      </c>
      <c r="L4006" t="str">
        <f>IF(ISNA(MATCH(Sheet1!F4006,{"successful"},0)),"-",MAX(Sheet6!L$1:L4005)+1)</f>
        <v>-</v>
      </c>
      <c r="M4006">
        <f>IF(ISNA(MATCH(Sheet1!F4006,{"failed","canceled"},0)),"-",MAX(Sheet6!M$1:M4005)+1)</f>
        <v>1770</v>
      </c>
    </row>
    <row r="4007" spans="1:13" ht="16" x14ac:dyDescent="0.2">
      <c r="A4007" s="18" t="str">
        <f>IFERROR(INDEX(Sheet1!F:F,MATCH(ROWS($1:4006),$L:$L,0)),"")</f>
        <v/>
      </c>
      <c r="B4007" s="15" t="str">
        <f>IFERROR(INDEX(Sheet1!L:L,MATCH(ROWS($1:4006),$L:$L,0)),"")</f>
        <v/>
      </c>
      <c r="D4007" s="18" t="str">
        <f>IFERROR(INDEX(Sheet1!F:F,MATCH(ROWS($1:4006),$M:$M,0)),"")</f>
        <v/>
      </c>
      <c r="E4007" t="str">
        <f>IFERROR(INDEX(Sheet1!L:L,MATCH(ROWS($1:4006),$M:$M,0)),"")</f>
        <v/>
      </c>
      <c r="L4007" t="str">
        <f>IF(ISNA(MATCH(Sheet1!F4007,{"successful"},0)),"-",MAX(Sheet6!L$1:L4006)+1)</f>
        <v>-</v>
      </c>
      <c r="M4007">
        <f>IF(ISNA(MATCH(Sheet1!F4007,{"failed","canceled"},0)),"-",MAX(Sheet6!M$1:M4006)+1)</f>
        <v>1771</v>
      </c>
    </row>
    <row r="4008" spans="1:13" ht="16" x14ac:dyDescent="0.2">
      <c r="A4008" s="18" t="str">
        <f>IFERROR(INDEX(Sheet1!F:F,MATCH(ROWS($1:4007),$L:$L,0)),"")</f>
        <v/>
      </c>
      <c r="B4008" s="15" t="str">
        <f>IFERROR(INDEX(Sheet1!L:L,MATCH(ROWS($1:4007),$L:$L,0)),"")</f>
        <v/>
      </c>
      <c r="D4008" s="18" t="str">
        <f>IFERROR(INDEX(Sheet1!F:F,MATCH(ROWS($1:4007),$M:$M,0)),"")</f>
        <v/>
      </c>
      <c r="E4008" t="str">
        <f>IFERROR(INDEX(Sheet1!L:L,MATCH(ROWS($1:4007),$M:$M,0)),"")</f>
        <v/>
      </c>
      <c r="L4008" t="str">
        <f>IF(ISNA(MATCH(Sheet1!F4008,{"successful"},0)),"-",MAX(Sheet6!L$1:L4007)+1)</f>
        <v>-</v>
      </c>
      <c r="M4008">
        <f>IF(ISNA(MATCH(Sheet1!F4008,{"failed","canceled"},0)),"-",MAX(Sheet6!M$1:M4007)+1)</f>
        <v>1772</v>
      </c>
    </row>
    <row r="4009" spans="1:13" ht="16" x14ac:dyDescent="0.2">
      <c r="A4009" s="18" t="str">
        <f>IFERROR(INDEX(Sheet1!F:F,MATCH(ROWS($1:4008),$L:$L,0)),"")</f>
        <v/>
      </c>
      <c r="B4009" s="15" t="str">
        <f>IFERROR(INDEX(Sheet1!L:L,MATCH(ROWS($1:4008),$L:$L,0)),"")</f>
        <v/>
      </c>
      <c r="D4009" s="18" t="str">
        <f>IFERROR(INDEX(Sheet1!F:F,MATCH(ROWS($1:4008),$M:$M,0)),"")</f>
        <v/>
      </c>
      <c r="E4009" t="str">
        <f>IFERROR(INDEX(Sheet1!L:L,MATCH(ROWS($1:4008),$M:$M,0)),"")</f>
        <v/>
      </c>
      <c r="L4009" t="str">
        <f>IF(ISNA(MATCH(Sheet1!F4009,{"successful"},0)),"-",MAX(Sheet6!L$1:L4008)+1)</f>
        <v>-</v>
      </c>
      <c r="M4009">
        <f>IF(ISNA(MATCH(Sheet1!F4009,{"failed","canceled"},0)),"-",MAX(Sheet6!M$1:M4008)+1)</f>
        <v>1773</v>
      </c>
    </row>
    <row r="4010" spans="1:13" ht="16" x14ac:dyDescent="0.2">
      <c r="A4010" s="18" t="str">
        <f>IFERROR(INDEX(Sheet1!F:F,MATCH(ROWS($1:4009),$L:$L,0)),"")</f>
        <v/>
      </c>
      <c r="B4010" s="15" t="str">
        <f>IFERROR(INDEX(Sheet1!L:L,MATCH(ROWS($1:4009),$L:$L,0)),"")</f>
        <v/>
      </c>
      <c r="D4010" s="18" t="str">
        <f>IFERROR(INDEX(Sheet1!F:F,MATCH(ROWS($1:4009),$M:$M,0)),"")</f>
        <v/>
      </c>
      <c r="E4010" t="str">
        <f>IFERROR(INDEX(Sheet1!L:L,MATCH(ROWS($1:4009),$M:$M,0)),"")</f>
        <v/>
      </c>
      <c r="L4010" t="str">
        <f>IF(ISNA(MATCH(Sheet1!F4010,{"successful"},0)),"-",MAX(Sheet6!L$1:L4009)+1)</f>
        <v>-</v>
      </c>
      <c r="M4010">
        <f>IF(ISNA(MATCH(Sheet1!F4010,{"failed","canceled"},0)),"-",MAX(Sheet6!M$1:M4009)+1)</f>
        <v>1774</v>
      </c>
    </row>
    <row r="4011" spans="1:13" ht="16" x14ac:dyDescent="0.2">
      <c r="A4011" s="18" t="str">
        <f>IFERROR(INDEX(Sheet1!F:F,MATCH(ROWS($1:4010),$L:$L,0)),"")</f>
        <v/>
      </c>
      <c r="B4011" s="15" t="str">
        <f>IFERROR(INDEX(Sheet1!L:L,MATCH(ROWS($1:4010),$L:$L,0)),"")</f>
        <v/>
      </c>
      <c r="D4011" s="18" t="str">
        <f>IFERROR(INDEX(Sheet1!F:F,MATCH(ROWS($1:4010),$M:$M,0)),"")</f>
        <v/>
      </c>
      <c r="E4011" t="str">
        <f>IFERROR(INDEX(Sheet1!L:L,MATCH(ROWS($1:4010),$M:$M,0)),"")</f>
        <v/>
      </c>
      <c r="L4011" t="str">
        <f>IF(ISNA(MATCH(Sheet1!F4011,{"successful"},0)),"-",MAX(Sheet6!L$1:L4010)+1)</f>
        <v>-</v>
      </c>
      <c r="M4011">
        <f>IF(ISNA(MATCH(Sheet1!F4011,{"failed","canceled"},0)),"-",MAX(Sheet6!M$1:M4010)+1)</f>
        <v>1775</v>
      </c>
    </row>
    <row r="4012" spans="1:13" ht="16" x14ac:dyDescent="0.2">
      <c r="A4012" s="18" t="str">
        <f>IFERROR(INDEX(Sheet1!F:F,MATCH(ROWS($1:4011),$L:$L,0)),"")</f>
        <v/>
      </c>
      <c r="B4012" s="15" t="str">
        <f>IFERROR(INDEX(Sheet1!L:L,MATCH(ROWS($1:4011),$L:$L,0)),"")</f>
        <v/>
      </c>
      <c r="D4012" s="18" t="str">
        <f>IFERROR(INDEX(Sheet1!F:F,MATCH(ROWS($1:4011),$M:$M,0)),"")</f>
        <v/>
      </c>
      <c r="E4012" t="str">
        <f>IFERROR(INDEX(Sheet1!L:L,MATCH(ROWS($1:4011),$M:$M,0)),"")</f>
        <v/>
      </c>
      <c r="L4012" t="str">
        <f>IF(ISNA(MATCH(Sheet1!F4012,{"successful"},0)),"-",MAX(Sheet6!L$1:L4011)+1)</f>
        <v>-</v>
      </c>
      <c r="M4012">
        <f>IF(ISNA(MATCH(Sheet1!F4012,{"failed","canceled"},0)),"-",MAX(Sheet6!M$1:M4011)+1)</f>
        <v>1776</v>
      </c>
    </row>
    <row r="4013" spans="1:13" ht="16" x14ac:dyDescent="0.2">
      <c r="A4013" s="18" t="str">
        <f>IFERROR(INDEX(Sheet1!F:F,MATCH(ROWS($1:4012),$L:$L,0)),"")</f>
        <v/>
      </c>
      <c r="B4013" s="15" t="str">
        <f>IFERROR(INDEX(Sheet1!L:L,MATCH(ROWS($1:4012),$L:$L,0)),"")</f>
        <v/>
      </c>
      <c r="D4013" s="18" t="str">
        <f>IFERROR(INDEX(Sheet1!F:F,MATCH(ROWS($1:4012),$M:$M,0)),"")</f>
        <v/>
      </c>
      <c r="E4013" t="str">
        <f>IFERROR(INDEX(Sheet1!L:L,MATCH(ROWS($1:4012),$M:$M,0)),"")</f>
        <v/>
      </c>
      <c r="L4013" t="str">
        <f>IF(ISNA(MATCH(Sheet1!F4013,{"successful"},0)),"-",MAX(Sheet6!L$1:L4012)+1)</f>
        <v>-</v>
      </c>
      <c r="M4013">
        <f>IF(ISNA(MATCH(Sheet1!F4013,{"failed","canceled"},0)),"-",MAX(Sheet6!M$1:M4012)+1)</f>
        <v>1777</v>
      </c>
    </row>
    <row r="4014" spans="1:13" ht="16" x14ac:dyDescent="0.2">
      <c r="A4014" s="18" t="str">
        <f>IFERROR(INDEX(Sheet1!F:F,MATCH(ROWS($1:4013),$L:$L,0)),"")</f>
        <v/>
      </c>
      <c r="B4014" s="15" t="str">
        <f>IFERROR(INDEX(Sheet1!L:L,MATCH(ROWS($1:4013),$L:$L,0)),"")</f>
        <v/>
      </c>
      <c r="D4014" s="18" t="str">
        <f>IFERROR(INDEX(Sheet1!F:F,MATCH(ROWS($1:4013),$M:$M,0)),"")</f>
        <v/>
      </c>
      <c r="E4014" t="str">
        <f>IFERROR(INDEX(Sheet1!L:L,MATCH(ROWS($1:4013),$M:$M,0)),"")</f>
        <v/>
      </c>
      <c r="L4014" t="str">
        <f>IF(ISNA(MATCH(Sheet1!F4014,{"successful"},0)),"-",MAX(Sheet6!L$1:L4013)+1)</f>
        <v>-</v>
      </c>
      <c r="M4014">
        <f>IF(ISNA(MATCH(Sheet1!F4014,{"failed","canceled"},0)),"-",MAX(Sheet6!M$1:M4013)+1)</f>
        <v>1778</v>
      </c>
    </row>
    <row r="4015" spans="1:13" ht="16" x14ac:dyDescent="0.2">
      <c r="A4015" s="18" t="str">
        <f>IFERROR(INDEX(Sheet1!F:F,MATCH(ROWS($1:4014),$L:$L,0)),"")</f>
        <v/>
      </c>
      <c r="B4015" s="15" t="str">
        <f>IFERROR(INDEX(Sheet1!L:L,MATCH(ROWS($1:4014),$L:$L,0)),"")</f>
        <v/>
      </c>
      <c r="D4015" s="18" t="str">
        <f>IFERROR(INDEX(Sheet1!F:F,MATCH(ROWS($1:4014),$M:$M,0)),"")</f>
        <v/>
      </c>
      <c r="E4015" t="str">
        <f>IFERROR(INDEX(Sheet1!L:L,MATCH(ROWS($1:4014),$M:$M,0)),"")</f>
        <v/>
      </c>
      <c r="L4015" t="str">
        <f>IF(ISNA(MATCH(Sheet1!F4015,{"successful"},0)),"-",MAX(Sheet6!L$1:L4014)+1)</f>
        <v>-</v>
      </c>
      <c r="M4015">
        <f>IF(ISNA(MATCH(Sheet1!F4015,{"failed","canceled"},0)),"-",MAX(Sheet6!M$1:M4014)+1)</f>
        <v>1779</v>
      </c>
    </row>
    <row r="4016" spans="1:13" ht="16" x14ac:dyDescent="0.2">
      <c r="A4016" s="18" t="str">
        <f>IFERROR(INDEX(Sheet1!F:F,MATCH(ROWS($1:4015),$L:$L,0)),"")</f>
        <v/>
      </c>
      <c r="B4016" s="15" t="str">
        <f>IFERROR(INDEX(Sheet1!L:L,MATCH(ROWS($1:4015),$L:$L,0)),"")</f>
        <v/>
      </c>
      <c r="D4016" s="18" t="str">
        <f>IFERROR(INDEX(Sheet1!F:F,MATCH(ROWS($1:4015),$M:$M,0)),"")</f>
        <v/>
      </c>
      <c r="E4016" t="str">
        <f>IFERROR(INDEX(Sheet1!L:L,MATCH(ROWS($1:4015),$M:$M,0)),"")</f>
        <v/>
      </c>
      <c r="L4016" t="str">
        <f>IF(ISNA(MATCH(Sheet1!F4016,{"successful"},0)),"-",MAX(Sheet6!L$1:L4015)+1)</f>
        <v>-</v>
      </c>
      <c r="M4016">
        <f>IF(ISNA(MATCH(Sheet1!F4016,{"failed","canceled"},0)),"-",MAX(Sheet6!M$1:M4015)+1)</f>
        <v>1780</v>
      </c>
    </row>
    <row r="4017" spans="1:13" ht="16" x14ac:dyDescent="0.2">
      <c r="A4017" s="18" t="str">
        <f>IFERROR(INDEX(Sheet1!F:F,MATCH(ROWS($1:4016),$L:$L,0)),"")</f>
        <v/>
      </c>
      <c r="B4017" s="15" t="str">
        <f>IFERROR(INDEX(Sheet1!L:L,MATCH(ROWS($1:4016),$L:$L,0)),"")</f>
        <v/>
      </c>
      <c r="D4017" s="18" t="str">
        <f>IFERROR(INDEX(Sheet1!F:F,MATCH(ROWS($1:4016),$M:$M,0)),"")</f>
        <v/>
      </c>
      <c r="E4017" t="str">
        <f>IFERROR(INDEX(Sheet1!L:L,MATCH(ROWS($1:4016),$M:$M,0)),"")</f>
        <v/>
      </c>
      <c r="L4017" t="str">
        <f>IF(ISNA(MATCH(Sheet1!F4017,{"successful"},0)),"-",MAX(Sheet6!L$1:L4016)+1)</f>
        <v>-</v>
      </c>
      <c r="M4017">
        <f>IF(ISNA(MATCH(Sheet1!F4017,{"failed","canceled"},0)),"-",MAX(Sheet6!M$1:M4016)+1)</f>
        <v>1781</v>
      </c>
    </row>
    <row r="4018" spans="1:13" ht="16" x14ac:dyDescent="0.2">
      <c r="A4018" s="18" t="str">
        <f>IFERROR(INDEX(Sheet1!F:F,MATCH(ROWS($1:4017),$L:$L,0)),"")</f>
        <v/>
      </c>
      <c r="B4018" s="15" t="str">
        <f>IFERROR(INDEX(Sheet1!L:L,MATCH(ROWS($1:4017),$L:$L,0)),"")</f>
        <v/>
      </c>
      <c r="D4018" s="18" t="str">
        <f>IFERROR(INDEX(Sheet1!F:F,MATCH(ROWS($1:4017),$M:$M,0)),"")</f>
        <v/>
      </c>
      <c r="E4018" t="str">
        <f>IFERROR(INDEX(Sheet1!L:L,MATCH(ROWS($1:4017),$M:$M,0)),"")</f>
        <v/>
      </c>
      <c r="L4018" t="str">
        <f>IF(ISNA(MATCH(Sheet1!F4018,{"successful"},0)),"-",MAX(Sheet6!L$1:L4017)+1)</f>
        <v>-</v>
      </c>
      <c r="M4018">
        <f>IF(ISNA(MATCH(Sheet1!F4018,{"failed","canceled"},0)),"-",MAX(Sheet6!M$1:M4017)+1)</f>
        <v>1782</v>
      </c>
    </row>
    <row r="4019" spans="1:13" ht="16" x14ac:dyDescent="0.2">
      <c r="A4019" s="18" t="str">
        <f>IFERROR(INDEX(Sheet1!F:F,MATCH(ROWS($1:4018),$L:$L,0)),"")</f>
        <v/>
      </c>
      <c r="B4019" s="15" t="str">
        <f>IFERROR(INDEX(Sheet1!L:L,MATCH(ROWS($1:4018),$L:$L,0)),"")</f>
        <v/>
      </c>
      <c r="D4019" s="18" t="str">
        <f>IFERROR(INDEX(Sheet1!F:F,MATCH(ROWS($1:4018),$M:$M,0)),"")</f>
        <v/>
      </c>
      <c r="E4019" t="str">
        <f>IFERROR(INDEX(Sheet1!L:L,MATCH(ROWS($1:4018),$M:$M,0)),"")</f>
        <v/>
      </c>
      <c r="L4019" t="str">
        <f>IF(ISNA(MATCH(Sheet1!F4019,{"successful"},0)),"-",MAX(Sheet6!L$1:L4018)+1)</f>
        <v>-</v>
      </c>
      <c r="M4019">
        <f>IF(ISNA(MATCH(Sheet1!F4019,{"failed","canceled"},0)),"-",MAX(Sheet6!M$1:M4018)+1)</f>
        <v>1783</v>
      </c>
    </row>
    <row r="4020" spans="1:13" ht="16" x14ac:dyDescent="0.2">
      <c r="A4020" s="18" t="str">
        <f>IFERROR(INDEX(Sheet1!F:F,MATCH(ROWS($1:4019),$L:$L,0)),"")</f>
        <v/>
      </c>
      <c r="B4020" s="15" t="str">
        <f>IFERROR(INDEX(Sheet1!L:L,MATCH(ROWS($1:4019),$L:$L,0)),"")</f>
        <v/>
      </c>
      <c r="D4020" s="18" t="str">
        <f>IFERROR(INDEX(Sheet1!F:F,MATCH(ROWS($1:4019),$M:$M,0)),"")</f>
        <v/>
      </c>
      <c r="E4020" t="str">
        <f>IFERROR(INDEX(Sheet1!L:L,MATCH(ROWS($1:4019),$M:$M,0)),"")</f>
        <v/>
      </c>
      <c r="L4020" t="str">
        <f>IF(ISNA(MATCH(Sheet1!F4020,{"successful"},0)),"-",MAX(Sheet6!L$1:L4019)+1)</f>
        <v>-</v>
      </c>
      <c r="M4020">
        <f>IF(ISNA(MATCH(Sheet1!F4020,{"failed","canceled"},0)),"-",MAX(Sheet6!M$1:M4019)+1)</f>
        <v>1784</v>
      </c>
    </row>
    <row r="4021" spans="1:13" ht="16" x14ac:dyDescent="0.2">
      <c r="A4021" s="18" t="str">
        <f>IFERROR(INDEX(Sheet1!F:F,MATCH(ROWS($1:4020),$L:$L,0)),"")</f>
        <v/>
      </c>
      <c r="B4021" s="15" t="str">
        <f>IFERROR(INDEX(Sheet1!L:L,MATCH(ROWS($1:4020),$L:$L,0)),"")</f>
        <v/>
      </c>
      <c r="D4021" s="18" t="str">
        <f>IFERROR(INDEX(Sheet1!F:F,MATCH(ROWS($1:4020),$M:$M,0)),"")</f>
        <v/>
      </c>
      <c r="E4021" t="str">
        <f>IFERROR(INDEX(Sheet1!L:L,MATCH(ROWS($1:4020),$M:$M,0)),"")</f>
        <v/>
      </c>
      <c r="L4021" t="str">
        <f>IF(ISNA(MATCH(Sheet1!F4021,{"successful"},0)),"-",MAX(Sheet6!L$1:L4020)+1)</f>
        <v>-</v>
      </c>
      <c r="M4021">
        <f>IF(ISNA(MATCH(Sheet1!F4021,{"failed","canceled"},0)),"-",MAX(Sheet6!M$1:M4020)+1)</f>
        <v>1785</v>
      </c>
    </row>
    <row r="4022" spans="1:13" ht="16" x14ac:dyDescent="0.2">
      <c r="A4022" s="18" t="str">
        <f>IFERROR(INDEX(Sheet1!F:F,MATCH(ROWS($1:4021),$L:$L,0)),"")</f>
        <v/>
      </c>
      <c r="B4022" s="15" t="str">
        <f>IFERROR(INDEX(Sheet1!L:L,MATCH(ROWS($1:4021),$L:$L,0)),"")</f>
        <v/>
      </c>
      <c r="D4022" s="18" t="str">
        <f>IFERROR(INDEX(Sheet1!F:F,MATCH(ROWS($1:4021),$M:$M,0)),"")</f>
        <v/>
      </c>
      <c r="E4022" t="str">
        <f>IFERROR(INDEX(Sheet1!L:L,MATCH(ROWS($1:4021),$M:$M,0)),"")</f>
        <v/>
      </c>
      <c r="L4022" t="str">
        <f>IF(ISNA(MATCH(Sheet1!F4022,{"successful"},0)),"-",MAX(Sheet6!L$1:L4021)+1)</f>
        <v>-</v>
      </c>
      <c r="M4022">
        <f>IF(ISNA(MATCH(Sheet1!F4022,{"failed","canceled"},0)),"-",MAX(Sheet6!M$1:M4021)+1)</f>
        <v>1786</v>
      </c>
    </row>
    <row r="4023" spans="1:13" ht="16" x14ac:dyDescent="0.2">
      <c r="A4023" s="18" t="str">
        <f>IFERROR(INDEX(Sheet1!F:F,MATCH(ROWS($1:4022),$L:$L,0)),"")</f>
        <v/>
      </c>
      <c r="B4023" s="15" t="str">
        <f>IFERROR(INDEX(Sheet1!L:L,MATCH(ROWS($1:4022),$L:$L,0)),"")</f>
        <v/>
      </c>
      <c r="D4023" s="18" t="str">
        <f>IFERROR(INDEX(Sheet1!F:F,MATCH(ROWS($1:4022),$M:$M,0)),"")</f>
        <v/>
      </c>
      <c r="E4023" t="str">
        <f>IFERROR(INDEX(Sheet1!L:L,MATCH(ROWS($1:4022),$M:$M,0)),"")</f>
        <v/>
      </c>
      <c r="L4023" t="str">
        <f>IF(ISNA(MATCH(Sheet1!F4023,{"successful"},0)),"-",MAX(Sheet6!L$1:L4022)+1)</f>
        <v>-</v>
      </c>
      <c r="M4023">
        <f>IF(ISNA(MATCH(Sheet1!F4023,{"failed","canceled"},0)),"-",MAX(Sheet6!M$1:M4022)+1)</f>
        <v>1787</v>
      </c>
    </row>
    <row r="4024" spans="1:13" ht="16" x14ac:dyDescent="0.2">
      <c r="A4024" s="18" t="str">
        <f>IFERROR(INDEX(Sheet1!F:F,MATCH(ROWS($1:4023),$L:$L,0)),"")</f>
        <v/>
      </c>
      <c r="B4024" s="15" t="str">
        <f>IFERROR(INDEX(Sheet1!L:L,MATCH(ROWS($1:4023),$L:$L,0)),"")</f>
        <v/>
      </c>
      <c r="D4024" s="18" t="str">
        <f>IFERROR(INDEX(Sheet1!F:F,MATCH(ROWS($1:4023),$M:$M,0)),"")</f>
        <v/>
      </c>
      <c r="E4024" t="str">
        <f>IFERROR(INDEX(Sheet1!L:L,MATCH(ROWS($1:4023),$M:$M,0)),"")</f>
        <v/>
      </c>
      <c r="L4024" t="str">
        <f>IF(ISNA(MATCH(Sheet1!F4024,{"successful"},0)),"-",MAX(Sheet6!L$1:L4023)+1)</f>
        <v>-</v>
      </c>
      <c r="M4024">
        <f>IF(ISNA(MATCH(Sheet1!F4024,{"failed","canceled"},0)),"-",MAX(Sheet6!M$1:M4023)+1)</f>
        <v>1788</v>
      </c>
    </row>
    <row r="4025" spans="1:13" ht="16" x14ac:dyDescent="0.2">
      <c r="A4025" s="18" t="str">
        <f>IFERROR(INDEX(Sheet1!F:F,MATCH(ROWS($1:4024),$L:$L,0)),"")</f>
        <v/>
      </c>
      <c r="B4025" s="15" t="str">
        <f>IFERROR(INDEX(Sheet1!L:L,MATCH(ROWS($1:4024),$L:$L,0)),"")</f>
        <v/>
      </c>
      <c r="D4025" s="18" t="str">
        <f>IFERROR(INDEX(Sheet1!F:F,MATCH(ROWS($1:4024),$M:$M,0)),"")</f>
        <v/>
      </c>
      <c r="E4025" t="str">
        <f>IFERROR(INDEX(Sheet1!L:L,MATCH(ROWS($1:4024),$M:$M,0)),"")</f>
        <v/>
      </c>
      <c r="L4025" t="str">
        <f>IF(ISNA(MATCH(Sheet1!F4025,{"successful"},0)),"-",MAX(Sheet6!L$1:L4024)+1)</f>
        <v>-</v>
      </c>
      <c r="M4025">
        <f>IF(ISNA(MATCH(Sheet1!F4025,{"failed","canceled"},0)),"-",MAX(Sheet6!M$1:M4024)+1)</f>
        <v>1789</v>
      </c>
    </row>
    <row r="4026" spans="1:13" ht="16" x14ac:dyDescent="0.2">
      <c r="A4026" s="18" t="str">
        <f>IFERROR(INDEX(Sheet1!F:F,MATCH(ROWS($1:4025),$L:$L,0)),"")</f>
        <v/>
      </c>
      <c r="B4026" s="15" t="str">
        <f>IFERROR(INDEX(Sheet1!L:L,MATCH(ROWS($1:4025),$L:$L,0)),"")</f>
        <v/>
      </c>
      <c r="D4026" s="18" t="str">
        <f>IFERROR(INDEX(Sheet1!F:F,MATCH(ROWS($1:4025),$M:$M,0)),"")</f>
        <v/>
      </c>
      <c r="E4026" t="str">
        <f>IFERROR(INDEX(Sheet1!L:L,MATCH(ROWS($1:4025),$M:$M,0)),"")</f>
        <v/>
      </c>
      <c r="L4026" t="str">
        <f>IF(ISNA(MATCH(Sheet1!F4026,{"successful"},0)),"-",MAX(Sheet6!L$1:L4025)+1)</f>
        <v>-</v>
      </c>
      <c r="M4026">
        <f>IF(ISNA(MATCH(Sheet1!F4026,{"failed","canceled"},0)),"-",MAX(Sheet6!M$1:M4025)+1)</f>
        <v>1790</v>
      </c>
    </row>
    <row r="4027" spans="1:13" ht="16" x14ac:dyDescent="0.2">
      <c r="A4027" s="18" t="str">
        <f>IFERROR(INDEX(Sheet1!F:F,MATCH(ROWS($1:4026),$L:$L,0)),"")</f>
        <v/>
      </c>
      <c r="B4027" s="15" t="str">
        <f>IFERROR(INDEX(Sheet1!L:L,MATCH(ROWS($1:4026),$L:$L,0)),"")</f>
        <v/>
      </c>
      <c r="D4027" s="18" t="str">
        <f>IFERROR(INDEX(Sheet1!F:F,MATCH(ROWS($1:4026),$M:$M,0)),"")</f>
        <v/>
      </c>
      <c r="E4027" t="str">
        <f>IFERROR(INDEX(Sheet1!L:L,MATCH(ROWS($1:4026),$M:$M,0)),"")</f>
        <v/>
      </c>
      <c r="L4027" t="str">
        <f>IF(ISNA(MATCH(Sheet1!F4027,{"successful"},0)),"-",MAX(Sheet6!L$1:L4026)+1)</f>
        <v>-</v>
      </c>
      <c r="M4027">
        <f>IF(ISNA(MATCH(Sheet1!F4027,{"failed","canceled"},0)),"-",MAX(Sheet6!M$1:M4026)+1)</f>
        <v>1791</v>
      </c>
    </row>
    <row r="4028" spans="1:13" ht="16" x14ac:dyDescent="0.2">
      <c r="A4028" s="18" t="str">
        <f>IFERROR(INDEX(Sheet1!F:F,MATCH(ROWS($1:4027),$L:$L,0)),"")</f>
        <v/>
      </c>
      <c r="B4028" s="15" t="str">
        <f>IFERROR(INDEX(Sheet1!L:L,MATCH(ROWS($1:4027),$L:$L,0)),"")</f>
        <v/>
      </c>
      <c r="D4028" s="18" t="str">
        <f>IFERROR(INDEX(Sheet1!F:F,MATCH(ROWS($1:4027),$M:$M,0)),"")</f>
        <v/>
      </c>
      <c r="E4028" t="str">
        <f>IFERROR(INDEX(Sheet1!L:L,MATCH(ROWS($1:4027),$M:$M,0)),"")</f>
        <v/>
      </c>
      <c r="L4028" t="str">
        <f>IF(ISNA(MATCH(Sheet1!F4028,{"successful"},0)),"-",MAX(Sheet6!L$1:L4027)+1)</f>
        <v>-</v>
      </c>
      <c r="M4028">
        <f>IF(ISNA(MATCH(Sheet1!F4028,{"failed","canceled"},0)),"-",MAX(Sheet6!M$1:M4027)+1)</f>
        <v>1792</v>
      </c>
    </row>
    <row r="4029" spans="1:13" ht="16" x14ac:dyDescent="0.2">
      <c r="A4029" s="18" t="str">
        <f>IFERROR(INDEX(Sheet1!F:F,MATCH(ROWS($1:4028),$L:$L,0)),"")</f>
        <v/>
      </c>
      <c r="B4029" s="15" t="str">
        <f>IFERROR(INDEX(Sheet1!L:L,MATCH(ROWS($1:4028),$L:$L,0)),"")</f>
        <v/>
      </c>
      <c r="D4029" s="18" t="str">
        <f>IFERROR(INDEX(Sheet1!F:F,MATCH(ROWS($1:4028),$M:$M,0)),"")</f>
        <v/>
      </c>
      <c r="E4029" t="str">
        <f>IFERROR(INDEX(Sheet1!L:L,MATCH(ROWS($1:4028),$M:$M,0)),"")</f>
        <v/>
      </c>
      <c r="L4029" t="str">
        <f>IF(ISNA(MATCH(Sheet1!F4029,{"successful"},0)),"-",MAX(Sheet6!L$1:L4028)+1)</f>
        <v>-</v>
      </c>
      <c r="M4029">
        <f>IF(ISNA(MATCH(Sheet1!F4029,{"failed","canceled"},0)),"-",MAX(Sheet6!M$1:M4028)+1)</f>
        <v>1793</v>
      </c>
    </row>
    <row r="4030" spans="1:13" ht="16" x14ac:dyDescent="0.2">
      <c r="A4030" s="18" t="str">
        <f>IFERROR(INDEX(Sheet1!F:F,MATCH(ROWS($1:4029),$L:$L,0)),"")</f>
        <v/>
      </c>
      <c r="B4030" s="15" t="str">
        <f>IFERROR(INDEX(Sheet1!L:L,MATCH(ROWS($1:4029),$L:$L,0)),"")</f>
        <v/>
      </c>
      <c r="D4030" s="18" t="str">
        <f>IFERROR(INDEX(Sheet1!F:F,MATCH(ROWS($1:4029),$M:$M,0)),"")</f>
        <v/>
      </c>
      <c r="E4030" t="str">
        <f>IFERROR(INDEX(Sheet1!L:L,MATCH(ROWS($1:4029),$M:$M,0)),"")</f>
        <v/>
      </c>
      <c r="L4030" t="str">
        <f>IF(ISNA(MATCH(Sheet1!F4030,{"successful"},0)),"-",MAX(Sheet6!L$1:L4029)+1)</f>
        <v>-</v>
      </c>
      <c r="M4030">
        <f>IF(ISNA(MATCH(Sheet1!F4030,{"failed","canceled"},0)),"-",MAX(Sheet6!M$1:M4029)+1)</f>
        <v>1794</v>
      </c>
    </row>
    <row r="4031" spans="1:13" ht="16" x14ac:dyDescent="0.2">
      <c r="A4031" s="18" t="str">
        <f>IFERROR(INDEX(Sheet1!F:F,MATCH(ROWS($1:4030),$L:$L,0)),"")</f>
        <v/>
      </c>
      <c r="B4031" s="15" t="str">
        <f>IFERROR(INDEX(Sheet1!L:L,MATCH(ROWS($1:4030),$L:$L,0)),"")</f>
        <v/>
      </c>
      <c r="D4031" s="18" t="str">
        <f>IFERROR(INDEX(Sheet1!F:F,MATCH(ROWS($1:4030),$M:$M,0)),"")</f>
        <v/>
      </c>
      <c r="E4031" t="str">
        <f>IFERROR(INDEX(Sheet1!L:L,MATCH(ROWS($1:4030),$M:$M,0)),"")</f>
        <v/>
      </c>
      <c r="L4031" t="str">
        <f>IF(ISNA(MATCH(Sheet1!F4031,{"successful"},0)),"-",MAX(Sheet6!L$1:L4030)+1)</f>
        <v>-</v>
      </c>
      <c r="M4031">
        <f>IF(ISNA(MATCH(Sheet1!F4031,{"failed","canceled"},0)),"-",MAX(Sheet6!M$1:M4030)+1)</f>
        <v>1795</v>
      </c>
    </row>
    <row r="4032" spans="1:13" ht="16" x14ac:dyDescent="0.2">
      <c r="A4032" s="18" t="str">
        <f>IFERROR(INDEX(Sheet1!F:F,MATCH(ROWS($1:4031),$L:$L,0)),"")</f>
        <v/>
      </c>
      <c r="B4032" s="15" t="str">
        <f>IFERROR(INDEX(Sheet1!L:L,MATCH(ROWS($1:4031),$L:$L,0)),"")</f>
        <v/>
      </c>
      <c r="D4032" s="18" t="str">
        <f>IFERROR(INDEX(Sheet1!F:F,MATCH(ROWS($1:4031),$M:$M,0)),"")</f>
        <v/>
      </c>
      <c r="E4032" t="str">
        <f>IFERROR(INDEX(Sheet1!L:L,MATCH(ROWS($1:4031),$M:$M,0)),"")</f>
        <v/>
      </c>
      <c r="L4032" t="str">
        <f>IF(ISNA(MATCH(Sheet1!F4032,{"successful"},0)),"-",MAX(Sheet6!L$1:L4031)+1)</f>
        <v>-</v>
      </c>
      <c r="M4032">
        <f>IF(ISNA(MATCH(Sheet1!F4032,{"failed","canceled"},0)),"-",MAX(Sheet6!M$1:M4031)+1)</f>
        <v>1796</v>
      </c>
    </row>
    <row r="4033" spans="1:13" ht="16" x14ac:dyDescent="0.2">
      <c r="A4033" s="18" t="str">
        <f>IFERROR(INDEX(Sheet1!F:F,MATCH(ROWS($1:4032),$L:$L,0)),"")</f>
        <v/>
      </c>
      <c r="B4033" s="15" t="str">
        <f>IFERROR(INDEX(Sheet1!L:L,MATCH(ROWS($1:4032),$L:$L,0)),"")</f>
        <v/>
      </c>
      <c r="D4033" s="18" t="str">
        <f>IFERROR(INDEX(Sheet1!F:F,MATCH(ROWS($1:4032),$M:$M,0)),"")</f>
        <v/>
      </c>
      <c r="E4033" t="str">
        <f>IFERROR(INDEX(Sheet1!L:L,MATCH(ROWS($1:4032),$M:$M,0)),"")</f>
        <v/>
      </c>
      <c r="L4033" t="str">
        <f>IF(ISNA(MATCH(Sheet1!F4033,{"successful"},0)),"-",MAX(Sheet6!L$1:L4032)+1)</f>
        <v>-</v>
      </c>
      <c r="M4033">
        <f>IF(ISNA(MATCH(Sheet1!F4033,{"failed","canceled"},0)),"-",MAX(Sheet6!M$1:M4032)+1)</f>
        <v>1797</v>
      </c>
    </row>
    <row r="4034" spans="1:13" ht="16" x14ac:dyDescent="0.2">
      <c r="A4034" s="18" t="str">
        <f>IFERROR(INDEX(Sheet1!F:F,MATCH(ROWS($1:4033),$L:$L,0)),"")</f>
        <v/>
      </c>
      <c r="B4034" s="15" t="str">
        <f>IFERROR(INDEX(Sheet1!L:L,MATCH(ROWS($1:4033),$L:$L,0)),"")</f>
        <v/>
      </c>
      <c r="D4034" s="18" t="str">
        <f>IFERROR(INDEX(Sheet1!F:F,MATCH(ROWS($1:4033),$M:$M,0)),"")</f>
        <v/>
      </c>
      <c r="E4034" t="str">
        <f>IFERROR(INDEX(Sheet1!L:L,MATCH(ROWS($1:4033),$M:$M,0)),"")</f>
        <v/>
      </c>
      <c r="L4034" t="str">
        <f>IF(ISNA(MATCH(Sheet1!F4034,{"successful"},0)),"-",MAX(Sheet6!L$1:L4033)+1)</f>
        <v>-</v>
      </c>
      <c r="M4034">
        <f>IF(ISNA(MATCH(Sheet1!F4034,{"failed","canceled"},0)),"-",MAX(Sheet6!M$1:M4033)+1)</f>
        <v>1798</v>
      </c>
    </row>
    <row r="4035" spans="1:13" ht="16" x14ac:dyDescent="0.2">
      <c r="A4035" s="18" t="str">
        <f>IFERROR(INDEX(Sheet1!F:F,MATCH(ROWS($1:4034),$L:$L,0)),"")</f>
        <v/>
      </c>
      <c r="B4035" s="15" t="str">
        <f>IFERROR(INDEX(Sheet1!L:L,MATCH(ROWS($1:4034),$L:$L,0)),"")</f>
        <v/>
      </c>
      <c r="D4035" s="18" t="str">
        <f>IFERROR(INDEX(Sheet1!F:F,MATCH(ROWS($1:4034),$M:$M,0)),"")</f>
        <v/>
      </c>
      <c r="E4035" t="str">
        <f>IFERROR(INDEX(Sheet1!L:L,MATCH(ROWS($1:4034),$M:$M,0)),"")</f>
        <v/>
      </c>
      <c r="L4035" t="str">
        <f>IF(ISNA(MATCH(Sheet1!F4035,{"successful"},0)),"-",MAX(Sheet6!L$1:L4034)+1)</f>
        <v>-</v>
      </c>
      <c r="M4035">
        <f>IF(ISNA(MATCH(Sheet1!F4035,{"failed","canceled"},0)),"-",MAX(Sheet6!M$1:M4034)+1)</f>
        <v>1799</v>
      </c>
    </row>
    <row r="4036" spans="1:13" ht="16" x14ac:dyDescent="0.2">
      <c r="A4036" s="18" t="str">
        <f>IFERROR(INDEX(Sheet1!F:F,MATCH(ROWS($1:4035),$L:$L,0)),"")</f>
        <v/>
      </c>
      <c r="B4036" s="15" t="str">
        <f>IFERROR(INDEX(Sheet1!L:L,MATCH(ROWS($1:4035),$L:$L,0)),"")</f>
        <v/>
      </c>
      <c r="D4036" s="18" t="str">
        <f>IFERROR(INDEX(Sheet1!F:F,MATCH(ROWS($1:4035),$M:$M,0)),"")</f>
        <v/>
      </c>
      <c r="E4036" t="str">
        <f>IFERROR(INDEX(Sheet1!L:L,MATCH(ROWS($1:4035),$M:$M,0)),"")</f>
        <v/>
      </c>
      <c r="L4036" t="str">
        <f>IF(ISNA(MATCH(Sheet1!F4036,{"successful"},0)),"-",MAX(Sheet6!L$1:L4035)+1)</f>
        <v>-</v>
      </c>
      <c r="M4036">
        <f>IF(ISNA(MATCH(Sheet1!F4036,{"failed","canceled"},0)),"-",MAX(Sheet6!M$1:M4035)+1)</f>
        <v>1800</v>
      </c>
    </row>
    <row r="4037" spans="1:13" ht="16" x14ac:dyDescent="0.2">
      <c r="A4037" s="18" t="str">
        <f>IFERROR(INDEX(Sheet1!F:F,MATCH(ROWS($1:4036),$L:$L,0)),"")</f>
        <v/>
      </c>
      <c r="B4037" s="15" t="str">
        <f>IFERROR(INDEX(Sheet1!L:L,MATCH(ROWS($1:4036),$L:$L,0)),"")</f>
        <v/>
      </c>
      <c r="D4037" s="18" t="str">
        <f>IFERROR(INDEX(Sheet1!F:F,MATCH(ROWS($1:4036),$M:$M,0)),"")</f>
        <v/>
      </c>
      <c r="E4037" t="str">
        <f>IFERROR(INDEX(Sheet1!L:L,MATCH(ROWS($1:4036),$M:$M,0)),"")</f>
        <v/>
      </c>
      <c r="L4037" t="str">
        <f>IF(ISNA(MATCH(Sheet1!F4037,{"successful"},0)),"-",MAX(Sheet6!L$1:L4036)+1)</f>
        <v>-</v>
      </c>
      <c r="M4037">
        <f>IF(ISNA(MATCH(Sheet1!F4037,{"failed","canceled"},0)),"-",MAX(Sheet6!M$1:M4036)+1)</f>
        <v>1801</v>
      </c>
    </row>
    <row r="4038" spans="1:13" ht="16" x14ac:dyDescent="0.2">
      <c r="A4038" s="18" t="str">
        <f>IFERROR(INDEX(Sheet1!F:F,MATCH(ROWS($1:4037),$L:$L,0)),"")</f>
        <v/>
      </c>
      <c r="B4038" s="15" t="str">
        <f>IFERROR(INDEX(Sheet1!L:L,MATCH(ROWS($1:4037),$L:$L,0)),"")</f>
        <v/>
      </c>
      <c r="D4038" s="18" t="str">
        <f>IFERROR(INDEX(Sheet1!F:F,MATCH(ROWS($1:4037),$M:$M,0)),"")</f>
        <v/>
      </c>
      <c r="E4038" t="str">
        <f>IFERROR(INDEX(Sheet1!L:L,MATCH(ROWS($1:4037),$M:$M,0)),"")</f>
        <v/>
      </c>
      <c r="L4038" t="str">
        <f>IF(ISNA(MATCH(Sheet1!F4038,{"successful"},0)),"-",MAX(Sheet6!L$1:L4037)+1)</f>
        <v>-</v>
      </c>
      <c r="M4038">
        <f>IF(ISNA(MATCH(Sheet1!F4038,{"failed","canceled"},0)),"-",MAX(Sheet6!M$1:M4037)+1)</f>
        <v>1802</v>
      </c>
    </row>
    <row r="4039" spans="1:13" ht="16" x14ac:dyDescent="0.2">
      <c r="A4039" s="18" t="str">
        <f>IFERROR(INDEX(Sheet1!F:F,MATCH(ROWS($1:4038),$L:$L,0)),"")</f>
        <v/>
      </c>
      <c r="B4039" s="15" t="str">
        <f>IFERROR(INDEX(Sheet1!L:L,MATCH(ROWS($1:4038),$L:$L,0)),"")</f>
        <v/>
      </c>
      <c r="D4039" s="18" t="str">
        <f>IFERROR(INDEX(Sheet1!F:F,MATCH(ROWS($1:4038),$M:$M,0)),"")</f>
        <v/>
      </c>
      <c r="E4039" t="str">
        <f>IFERROR(INDEX(Sheet1!L:L,MATCH(ROWS($1:4038),$M:$M,0)),"")</f>
        <v/>
      </c>
      <c r="L4039" t="str">
        <f>IF(ISNA(MATCH(Sheet1!F4039,{"successful"},0)),"-",MAX(Sheet6!L$1:L4038)+1)</f>
        <v>-</v>
      </c>
      <c r="M4039">
        <f>IF(ISNA(MATCH(Sheet1!F4039,{"failed","canceled"},0)),"-",MAX(Sheet6!M$1:M4038)+1)</f>
        <v>1803</v>
      </c>
    </row>
    <row r="4040" spans="1:13" ht="16" x14ac:dyDescent="0.2">
      <c r="A4040" s="18" t="str">
        <f>IFERROR(INDEX(Sheet1!F:F,MATCH(ROWS($1:4039),$L:$L,0)),"")</f>
        <v/>
      </c>
      <c r="B4040" s="15" t="str">
        <f>IFERROR(INDEX(Sheet1!L:L,MATCH(ROWS($1:4039),$L:$L,0)),"")</f>
        <v/>
      </c>
      <c r="D4040" s="18" t="str">
        <f>IFERROR(INDEX(Sheet1!F:F,MATCH(ROWS($1:4039),$M:$M,0)),"")</f>
        <v/>
      </c>
      <c r="E4040" t="str">
        <f>IFERROR(INDEX(Sheet1!L:L,MATCH(ROWS($1:4039),$M:$M,0)),"")</f>
        <v/>
      </c>
      <c r="L4040" t="str">
        <f>IF(ISNA(MATCH(Sheet1!F4040,{"successful"},0)),"-",MAX(Sheet6!L$1:L4039)+1)</f>
        <v>-</v>
      </c>
      <c r="M4040">
        <f>IF(ISNA(MATCH(Sheet1!F4040,{"failed","canceled"},0)),"-",MAX(Sheet6!M$1:M4039)+1)</f>
        <v>1804</v>
      </c>
    </row>
    <row r="4041" spans="1:13" ht="16" x14ac:dyDescent="0.2">
      <c r="A4041" s="18" t="str">
        <f>IFERROR(INDEX(Sheet1!F:F,MATCH(ROWS($1:4040),$L:$L,0)),"")</f>
        <v/>
      </c>
      <c r="B4041" s="15" t="str">
        <f>IFERROR(INDEX(Sheet1!L:L,MATCH(ROWS($1:4040),$L:$L,0)),"")</f>
        <v/>
      </c>
      <c r="D4041" s="18" t="str">
        <f>IFERROR(INDEX(Sheet1!F:F,MATCH(ROWS($1:4040),$M:$M,0)),"")</f>
        <v/>
      </c>
      <c r="E4041" t="str">
        <f>IFERROR(INDEX(Sheet1!L:L,MATCH(ROWS($1:4040),$M:$M,0)),"")</f>
        <v/>
      </c>
      <c r="L4041" t="str">
        <f>IF(ISNA(MATCH(Sheet1!F4041,{"successful"},0)),"-",MAX(Sheet6!L$1:L4040)+1)</f>
        <v>-</v>
      </c>
      <c r="M4041">
        <f>IF(ISNA(MATCH(Sheet1!F4041,{"failed","canceled"},0)),"-",MAX(Sheet6!M$1:M4040)+1)</f>
        <v>1805</v>
      </c>
    </row>
    <row r="4042" spans="1:13" ht="16" x14ac:dyDescent="0.2">
      <c r="A4042" s="18" t="str">
        <f>IFERROR(INDEX(Sheet1!F:F,MATCH(ROWS($1:4041),$L:$L,0)),"")</f>
        <v/>
      </c>
      <c r="B4042" s="15" t="str">
        <f>IFERROR(INDEX(Sheet1!L:L,MATCH(ROWS($1:4041),$L:$L,0)),"")</f>
        <v/>
      </c>
      <c r="D4042" s="18" t="str">
        <f>IFERROR(INDEX(Sheet1!F:F,MATCH(ROWS($1:4041),$M:$M,0)),"")</f>
        <v/>
      </c>
      <c r="E4042" t="str">
        <f>IFERROR(INDEX(Sheet1!L:L,MATCH(ROWS($1:4041),$M:$M,0)),"")</f>
        <v/>
      </c>
      <c r="L4042" t="str">
        <f>IF(ISNA(MATCH(Sheet1!F4042,{"successful"},0)),"-",MAX(Sheet6!L$1:L4041)+1)</f>
        <v>-</v>
      </c>
      <c r="M4042">
        <f>IF(ISNA(MATCH(Sheet1!F4042,{"failed","canceled"},0)),"-",MAX(Sheet6!M$1:M4041)+1)</f>
        <v>1806</v>
      </c>
    </row>
    <row r="4043" spans="1:13" ht="16" x14ac:dyDescent="0.2">
      <c r="A4043" s="18" t="str">
        <f>IFERROR(INDEX(Sheet1!F:F,MATCH(ROWS($1:4042),$L:$L,0)),"")</f>
        <v/>
      </c>
      <c r="B4043" s="15" t="str">
        <f>IFERROR(INDEX(Sheet1!L:L,MATCH(ROWS($1:4042),$L:$L,0)),"")</f>
        <v/>
      </c>
      <c r="D4043" s="18" t="str">
        <f>IFERROR(INDEX(Sheet1!F:F,MATCH(ROWS($1:4042),$M:$M,0)),"")</f>
        <v/>
      </c>
      <c r="E4043" t="str">
        <f>IFERROR(INDEX(Sheet1!L:L,MATCH(ROWS($1:4042),$M:$M,0)),"")</f>
        <v/>
      </c>
      <c r="L4043" t="str">
        <f>IF(ISNA(MATCH(Sheet1!F4043,{"successful"},0)),"-",MAX(Sheet6!L$1:L4042)+1)</f>
        <v>-</v>
      </c>
      <c r="M4043">
        <f>IF(ISNA(MATCH(Sheet1!F4043,{"failed","canceled"},0)),"-",MAX(Sheet6!M$1:M4042)+1)</f>
        <v>1807</v>
      </c>
    </row>
    <row r="4044" spans="1:13" ht="16" x14ac:dyDescent="0.2">
      <c r="A4044" s="18" t="str">
        <f>IFERROR(INDEX(Sheet1!F:F,MATCH(ROWS($1:4043),$L:$L,0)),"")</f>
        <v/>
      </c>
      <c r="B4044" s="15" t="str">
        <f>IFERROR(INDEX(Sheet1!L:L,MATCH(ROWS($1:4043),$L:$L,0)),"")</f>
        <v/>
      </c>
      <c r="D4044" s="18" t="str">
        <f>IFERROR(INDEX(Sheet1!F:F,MATCH(ROWS($1:4043),$M:$M,0)),"")</f>
        <v/>
      </c>
      <c r="E4044" t="str">
        <f>IFERROR(INDEX(Sheet1!L:L,MATCH(ROWS($1:4043),$M:$M,0)),"")</f>
        <v/>
      </c>
      <c r="L4044" t="str">
        <f>IF(ISNA(MATCH(Sheet1!F4044,{"successful"},0)),"-",MAX(Sheet6!L$1:L4043)+1)</f>
        <v>-</v>
      </c>
      <c r="M4044">
        <f>IF(ISNA(MATCH(Sheet1!F4044,{"failed","canceled"},0)),"-",MAX(Sheet6!M$1:M4043)+1)</f>
        <v>1808</v>
      </c>
    </row>
    <row r="4045" spans="1:13" ht="16" x14ac:dyDescent="0.2">
      <c r="A4045" s="18" t="str">
        <f>IFERROR(INDEX(Sheet1!F:F,MATCH(ROWS($1:4044),$L:$L,0)),"")</f>
        <v/>
      </c>
      <c r="B4045" s="15" t="str">
        <f>IFERROR(INDEX(Sheet1!L:L,MATCH(ROWS($1:4044),$L:$L,0)),"")</f>
        <v/>
      </c>
      <c r="D4045" s="18" t="str">
        <f>IFERROR(INDEX(Sheet1!F:F,MATCH(ROWS($1:4044),$M:$M,0)),"")</f>
        <v/>
      </c>
      <c r="E4045" t="str">
        <f>IFERROR(INDEX(Sheet1!L:L,MATCH(ROWS($1:4044),$M:$M,0)),"")</f>
        <v/>
      </c>
      <c r="L4045" t="str">
        <f>IF(ISNA(MATCH(Sheet1!F4045,{"successful"},0)),"-",MAX(Sheet6!L$1:L4044)+1)</f>
        <v>-</v>
      </c>
      <c r="M4045">
        <f>IF(ISNA(MATCH(Sheet1!F4045,{"failed","canceled"},0)),"-",MAX(Sheet6!M$1:M4044)+1)</f>
        <v>1809</v>
      </c>
    </row>
    <row r="4046" spans="1:13" ht="16" x14ac:dyDescent="0.2">
      <c r="A4046" s="18" t="str">
        <f>IFERROR(INDEX(Sheet1!F:F,MATCH(ROWS($1:4045),$L:$L,0)),"")</f>
        <v/>
      </c>
      <c r="B4046" s="15" t="str">
        <f>IFERROR(INDEX(Sheet1!L:L,MATCH(ROWS($1:4045),$L:$L,0)),"")</f>
        <v/>
      </c>
      <c r="D4046" s="18" t="str">
        <f>IFERROR(INDEX(Sheet1!F:F,MATCH(ROWS($1:4045),$M:$M,0)),"")</f>
        <v/>
      </c>
      <c r="E4046" t="str">
        <f>IFERROR(INDEX(Sheet1!L:L,MATCH(ROWS($1:4045),$M:$M,0)),"")</f>
        <v/>
      </c>
      <c r="L4046" t="str">
        <f>IF(ISNA(MATCH(Sheet1!F4046,{"successful"},0)),"-",MAX(Sheet6!L$1:L4045)+1)</f>
        <v>-</v>
      </c>
      <c r="M4046">
        <f>IF(ISNA(MATCH(Sheet1!F4046,{"failed","canceled"},0)),"-",MAX(Sheet6!M$1:M4045)+1)</f>
        <v>1810</v>
      </c>
    </row>
    <row r="4047" spans="1:13" ht="16" x14ac:dyDescent="0.2">
      <c r="A4047" s="18" t="str">
        <f>IFERROR(INDEX(Sheet1!F:F,MATCH(ROWS($1:4046),$L:$L,0)),"")</f>
        <v/>
      </c>
      <c r="B4047" s="15" t="str">
        <f>IFERROR(INDEX(Sheet1!L:L,MATCH(ROWS($1:4046),$L:$L,0)),"")</f>
        <v/>
      </c>
      <c r="D4047" s="18" t="str">
        <f>IFERROR(INDEX(Sheet1!F:F,MATCH(ROWS($1:4046),$M:$M,0)),"")</f>
        <v/>
      </c>
      <c r="E4047" t="str">
        <f>IFERROR(INDEX(Sheet1!L:L,MATCH(ROWS($1:4046),$M:$M,0)),"")</f>
        <v/>
      </c>
      <c r="L4047" t="str">
        <f>IF(ISNA(MATCH(Sheet1!F4047,{"successful"},0)),"-",MAX(Sheet6!L$1:L4046)+1)</f>
        <v>-</v>
      </c>
      <c r="M4047">
        <f>IF(ISNA(MATCH(Sheet1!F4047,{"failed","canceled"},0)),"-",MAX(Sheet6!M$1:M4046)+1)</f>
        <v>1811</v>
      </c>
    </row>
    <row r="4048" spans="1:13" ht="16" x14ac:dyDescent="0.2">
      <c r="A4048" s="18" t="str">
        <f>IFERROR(INDEX(Sheet1!F:F,MATCH(ROWS($1:4047),$L:$L,0)),"")</f>
        <v/>
      </c>
      <c r="B4048" s="15" t="str">
        <f>IFERROR(INDEX(Sheet1!L:L,MATCH(ROWS($1:4047),$L:$L,0)),"")</f>
        <v/>
      </c>
      <c r="D4048" s="18" t="str">
        <f>IFERROR(INDEX(Sheet1!F:F,MATCH(ROWS($1:4047),$M:$M,0)),"")</f>
        <v/>
      </c>
      <c r="E4048" t="str">
        <f>IFERROR(INDEX(Sheet1!L:L,MATCH(ROWS($1:4047),$M:$M,0)),"")</f>
        <v/>
      </c>
      <c r="L4048" t="str">
        <f>IF(ISNA(MATCH(Sheet1!F4048,{"successful"},0)),"-",MAX(Sheet6!L$1:L4047)+1)</f>
        <v>-</v>
      </c>
      <c r="M4048">
        <f>IF(ISNA(MATCH(Sheet1!F4048,{"failed","canceled"},0)),"-",MAX(Sheet6!M$1:M4047)+1)</f>
        <v>1812</v>
      </c>
    </row>
    <row r="4049" spans="1:13" ht="16" x14ac:dyDescent="0.2">
      <c r="A4049" s="18" t="str">
        <f>IFERROR(INDEX(Sheet1!F:F,MATCH(ROWS($1:4048),$L:$L,0)),"")</f>
        <v/>
      </c>
      <c r="B4049" s="15" t="str">
        <f>IFERROR(INDEX(Sheet1!L:L,MATCH(ROWS($1:4048),$L:$L,0)),"")</f>
        <v/>
      </c>
      <c r="D4049" s="18" t="str">
        <f>IFERROR(INDEX(Sheet1!F:F,MATCH(ROWS($1:4048),$M:$M,0)),"")</f>
        <v/>
      </c>
      <c r="E4049" t="str">
        <f>IFERROR(INDEX(Sheet1!L:L,MATCH(ROWS($1:4048),$M:$M,0)),"")</f>
        <v/>
      </c>
      <c r="L4049" t="str">
        <f>IF(ISNA(MATCH(Sheet1!F4049,{"successful"},0)),"-",MAX(Sheet6!L$1:L4048)+1)</f>
        <v>-</v>
      </c>
      <c r="M4049">
        <f>IF(ISNA(MATCH(Sheet1!F4049,{"failed","canceled"},0)),"-",MAX(Sheet6!M$1:M4048)+1)</f>
        <v>1813</v>
      </c>
    </row>
    <row r="4050" spans="1:13" ht="16" x14ac:dyDescent="0.2">
      <c r="A4050" s="18" t="str">
        <f>IFERROR(INDEX(Sheet1!F:F,MATCH(ROWS($1:4049),$L:$L,0)),"")</f>
        <v/>
      </c>
      <c r="B4050" s="15" t="str">
        <f>IFERROR(INDEX(Sheet1!L:L,MATCH(ROWS($1:4049),$L:$L,0)),"")</f>
        <v/>
      </c>
      <c r="D4050" s="18" t="str">
        <f>IFERROR(INDEX(Sheet1!F:F,MATCH(ROWS($1:4049),$M:$M,0)),"")</f>
        <v/>
      </c>
      <c r="E4050" t="str">
        <f>IFERROR(INDEX(Sheet1!L:L,MATCH(ROWS($1:4049),$M:$M,0)),"")</f>
        <v/>
      </c>
      <c r="L4050" t="str">
        <f>IF(ISNA(MATCH(Sheet1!F4050,{"successful"},0)),"-",MAX(Sheet6!L$1:L4049)+1)</f>
        <v>-</v>
      </c>
      <c r="M4050">
        <f>IF(ISNA(MATCH(Sheet1!F4050,{"failed","canceled"},0)),"-",MAX(Sheet6!M$1:M4049)+1)</f>
        <v>1814</v>
      </c>
    </row>
    <row r="4051" spans="1:13" ht="16" x14ac:dyDescent="0.2">
      <c r="A4051" s="18" t="str">
        <f>IFERROR(INDEX(Sheet1!F:F,MATCH(ROWS($1:4050),$L:$L,0)),"")</f>
        <v/>
      </c>
      <c r="B4051" s="15" t="str">
        <f>IFERROR(INDEX(Sheet1!L:L,MATCH(ROWS($1:4050),$L:$L,0)),"")</f>
        <v/>
      </c>
      <c r="D4051" s="18" t="str">
        <f>IFERROR(INDEX(Sheet1!F:F,MATCH(ROWS($1:4050),$M:$M,0)),"")</f>
        <v/>
      </c>
      <c r="E4051" t="str">
        <f>IFERROR(INDEX(Sheet1!L:L,MATCH(ROWS($1:4050),$M:$M,0)),"")</f>
        <v/>
      </c>
      <c r="L4051" t="str">
        <f>IF(ISNA(MATCH(Sheet1!F4051,{"successful"},0)),"-",MAX(Sheet6!L$1:L4050)+1)</f>
        <v>-</v>
      </c>
      <c r="M4051">
        <f>IF(ISNA(MATCH(Sheet1!F4051,{"failed","canceled"},0)),"-",MAX(Sheet6!M$1:M4050)+1)</f>
        <v>1815</v>
      </c>
    </row>
    <row r="4052" spans="1:13" ht="16" x14ac:dyDescent="0.2">
      <c r="A4052" s="18" t="str">
        <f>IFERROR(INDEX(Sheet1!F:F,MATCH(ROWS($1:4051),$L:$L,0)),"")</f>
        <v/>
      </c>
      <c r="B4052" s="15" t="str">
        <f>IFERROR(INDEX(Sheet1!L:L,MATCH(ROWS($1:4051),$L:$L,0)),"")</f>
        <v/>
      </c>
      <c r="D4052" s="18" t="str">
        <f>IFERROR(INDEX(Sheet1!F:F,MATCH(ROWS($1:4051),$M:$M,0)),"")</f>
        <v/>
      </c>
      <c r="E4052" t="str">
        <f>IFERROR(INDEX(Sheet1!L:L,MATCH(ROWS($1:4051),$M:$M,0)),"")</f>
        <v/>
      </c>
      <c r="L4052" t="str">
        <f>IF(ISNA(MATCH(Sheet1!F4052,{"successful"},0)),"-",MAX(Sheet6!L$1:L4051)+1)</f>
        <v>-</v>
      </c>
      <c r="M4052">
        <f>IF(ISNA(MATCH(Sheet1!F4052,{"failed","canceled"},0)),"-",MAX(Sheet6!M$1:M4051)+1)</f>
        <v>1816</v>
      </c>
    </row>
    <row r="4053" spans="1:13" ht="16" x14ac:dyDescent="0.2">
      <c r="A4053" s="18" t="str">
        <f>IFERROR(INDEX(Sheet1!F:F,MATCH(ROWS($1:4052),$L:$L,0)),"")</f>
        <v/>
      </c>
      <c r="B4053" s="15" t="str">
        <f>IFERROR(INDEX(Sheet1!L:L,MATCH(ROWS($1:4052),$L:$L,0)),"")</f>
        <v/>
      </c>
      <c r="D4053" s="18" t="str">
        <f>IFERROR(INDEX(Sheet1!F:F,MATCH(ROWS($1:4052),$M:$M,0)),"")</f>
        <v/>
      </c>
      <c r="E4053" t="str">
        <f>IFERROR(INDEX(Sheet1!L:L,MATCH(ROWS($1:4052),$M:$M,0)),"")</f>
        <v/>
      </c>
      <c r="L4053" t="str">
        <f>IF(ISNA(MATCH(Sheet1!F4053,{"successful"},0)),"-",MAX(Sheet6!L$1:L4052)+1)</f>
        <v>-</v>
      </c>
      <c r="M4053">
        <f>IF(ISNA(MATCH(Sheet1!F4053,{"failed","canceled"},0)),"-",MAX(Sheet6!M$1:M4052)+1)</f>
        <v>1817</v>
      </c>
    </row>
    <row r="4054" spans="1:13" ht="16" x14ac:dyDescent="0.2">
      <c r="A4054" s="18" t="str">
        <f>IFERROR(INDEX(Sheet1!F:F,MATCH(ROWS($1:4053),$L:$L,0)),"")</f>
        <v/>
      </c>
      <c r="B4054" s="15" t="str">
        <f>IFERROR(INDEX(Sheet1!L:L,MATCH(ROWS($1:4053),$L:$L,0)),"")</f>
        <v/>
      </c>
      <c r="D4054" s="18" t="str">
        <f>IFERROR(INDEX(Sheet1!F:F,MATCH(ROWS($1:4053),$M:$M,0)),"")</f>
        <v/>
      </c>
      <c r="E4054" t="str">
        <f>IFERROR(INDEX(Sheet1!L:L,MATCH(ROWS($1:4053),$M:$M,0)),"")</f>
        <v/>
      </c>
      <c r="L4054" t="str">
        <f>IF(ISNA(MATCH(Sheet1!F4054,{"successful"},0)),"-",MAX(Sheet6!L$1:L4053)+1)</f>
        <v>-</v>
      </c>
      <c r="M4054">
        <f>IF(ISNA(MATCH(Sheet1!F4054,{"failed","canceled"},0)),"-",MAX(Sheet6!M$1:M4053)+1)</f>
        <v>1818</v>
      </c>
    </row>
    <row r="4055" spans="1:13" ht="16" x14ac:dyDescent="0.2">
      <c r="A4055" s="18" t="str">
        <f>IFERROR(INDEX(Sheet1!F:F,MATCH(ROWS($1:4054),$L:$L,0)),"")</f>
        <v/>
      </c>
      <c r="B4055" s="15" t="str">
        <f>IFERROR(INDEX(Sheet1!L:L,MATCH(ROWS($1:4054),$L:$L,0)),"")</f>
        <v/>
      </c>
      <c r="D4055" s="18" t="str">
        <f>IFERROR(INDEX(Sheet1!F:F,MATCH(ROWS($1:4054),$M:$M,0)),"")</f>
        <v/>
      </c>
      <c r="E4055" t="str">
        <f>IFERROR(INDEX(Sheet1!L:L,MATCH(ROWS($1:4054),$M:$M,0)),"")</f>
        <v/>
      </c>
      <c r="L4055" t="str">
        <f>IF(ISNA(MATCH(Sheet1!F4055,{"successful"},0)),"-",MAX(Sheet6!L$1:L4054)+1)</f>
        <v>-</v>
      </c>
      <c r="M4055">
        <f>IF(ISNA(MATCH(Sheet1!F4055,{"failed","canceled"},0)),"-",MAX(Sheet6!M$1:M4054)+1)</f>
        <v>1819</v>
      </c>
    </row>
    <row r="4056" spans="1:13" ht="16" x14ac:dyDescent="0.2">
      <c r="A4056" s="18" t="str">
        <f>IFERROR(INDEX(Sheet1!F:F,MATCH(ROWS($1:4055),$L:$L,0)),"")</f>
        <v/>
      </c>
      <c r="B4056" s="15" t="str">
        <f>IFERROR(INDEX(Sheet1!L:L,MATCH(ROWS($1:4055),$L:$L,0)),"")</f>
        <v/>
      </c>
      <c r="D4056" s="18" t="str">
        <f>IFERROR(INDEX(Sheet1!F:F,MATCH(ROWS($1:4055),$M:$M,0)),"")</f>
        <v/>
      </c>
      <c r="E4056" t="str">
        <f>IFERROR(INDEX(Sheet1!L:L,MATCH(ROWS($1:4055),$M:$M,0)),"")</f>
        <v/>
      </c>
      <c r="L4056" t="str">
        <f>IF(ISNA(MATCH(Sheet1!F4056,{"successful"},0)),"-",MAX(Sheet6!L$1:L4055)+1)</f>
        <v>-</v>
      </c>
      <c r="M4056">
        <f>IF(ISNA(MATCH(Sheet1!F4056,{"failed","canceled"},0)),"-",MAX(Sheet6!M$1:M4055)+1)</f>
        <v>1820</v>
      </c>
    </row>
    <row r="4057" spans="1:13" ht="16" x14ac:dyDescent="0.2">
      <c r="A4057" s="18" t="str">
        <f>IFERROR(INDEX(Sheet1!F:F,MATCH(ROWS($1:4056),$L:$L,0)),"")</f>
        <v/>
      </c>
      <c r="B4057" s="15" t="str">
        <f>IFERROR(INDEX(Sheet1!L:L,MATCH(ROWS($1:4056),$L:$L,0)),"")</f>
        <v/>
      </c>
      <c r="D4057" s="18" t="str">
        <f>IFERROR(INDEX(Sheet1!F:F,MATCH(ROWS($1:4056),$M:$M,0)),"")</f>
        <v/>
      </c>
      <c r="E4057" t="str">
        <f>IFERROR(INDEX(Sheet1!L:L,MATCH(ROWS($1:4056),$M:$M,0)),"")</f>
        <v/>
      </c>
      <c r="L4057" t="str">
        <f>IF(ISNA(MATCH(Sheet1!F4057,{"successful"},0)),"-",MAX(Sheet6!L$1:L4056)+1)</f>
        <v>-</v>
      </c>
      <c r="M4057">
        <f>IF(ISNA(MATCH(Sheet1!F4057,{"failed","canceled"},0)),"-",MAX(Sheet6!M$1:M4056)+1)</f>
        <v>1821</v>
      </c>
    </row>
    <row r="4058" spans="1:13" ht="16" x14ac:dyDescent="0.2">
      <c r="A4058" s="18" t="str">
        <f>IFERROR(INDEX(Sheet1!F:F,MATCH(ROWS($1:4057),$L:$L,0)),"")</f>
        <v/>
      </c>
      <c r="B4058" s="15" t="str">
        <f>IFERROR(INDEX(Sheet1!L:L,MATCH(ROWS($1:4057),$L:$L,0)),"")</f>
        <v/>
      </c>
      <c r="D4058" s="18" t="str">
        <f>IFERROR(INDEX(Sheet1!F:F,MATCH(ROWS($1:4057),$M:$M,0)),"")</f>
        <v/>
      </c>
      <c r="E4058" t="str">
        <f>IFERROR(INDEX(Sheet1!L:L,MATCH(ROWS($1:4057),$M:$M,0)),"")</f>
        <v/>
      </c>
      <c r="L4058" t="str">
        <f>IF(ISNA(MATCH(Sheet1!F4058,{"successful"},0)),"-",MAX(Sheet6!L$1:L4057)+1)</f>
        <v>-</v>
      </c>
      <c r="M4058">
        <f>IF(ISNA(MATCH(Sheet1!F4058,{"failed","canceled"},0)),"-",MAX(Sheet6!M$1:M4057)+1)</f>
        <v>1822</v>
      </c>
    </row>
    <row r="4059" spans="1:13" ht="16" x14ac:dyDescent="0.2">
      <c r="A4059" s="18" t="str">
        <f>IFERROR(INDEX(Sheet1!F:F,MATCH(ROWS($1:4058),$L:$L,0)),"")</f>
        <v/>
      </c>
      <c r="B4059" s="15" t="str">
        <f>IFERROR(INDEX(Sheet1!L:L,MATCH(ROWS($1:4058),$L:$L,0)),"")</f>
        <v/>
      </c>
      <c r="D4059" s="18" t="str">
        <f>IFERROR(INDEX(Sheet1!F:F,MATCH(ROWS($1:4058),$M:$M,0)),"")</f>
        <v/>
      </c>
      <c r="E4059" t="str">
        <f>IFERROR(INDEX(Sheet1!L:L,MATCH(ROWS($1:4058),$M:$M,0)),"")</f>
        <v/>
      </c>
      <c r="L4059" t="str">
        <f>IF(ISNA(MATCH(Sheet1!F4059,{"successful"},0)),"-",MAX(Sheet6!L$1:L4058)+1)</f>
        <v>-</v>
      </c>
      <c r="M4059">
        <f>IF(ISNA(MATCH(Sheet1!F4059,{"failed","canceled"},0)),"-",MAX(Sheet6!M$1:M4058)+1)</f>
        <v>1823</v>
      </c>
    </row>
    <row r="4060" spans="1:13" ht="16" x14ac:dyDescent="0.2">
      <c r="A4060" s="18" t="str">
        <f>IFERROR(INDEX(Sheet1!F:F,MATCH(ROWS($1:4059),$L:$L,0)),"")</f>
        <v/>
      </c>
      <c r="B4060" s="15" t="str">
        <f>IFERROR(INDEX(Sheet1!L:L,MATCH(ROWS($1:4059),$L:$L,0)),"")</f>
        <v/>
      </c>
      <c r="D4060" s="18" t="str">
        <f>IFERROR(INDEX(Sheet1!F:F,MATCH(ROWS($1:4059),$M:$M,0)),"")</f>
        <v/>
      </c>
      <c r="E4060" t="str">
        <f>IFERROR(INDEX(Sheet1!L:L,MATCH(ROWS($1:4059),$M:$M,0)),"")</f>
        <v/>
      </c>
      <c r="L4060" t="str">
        <f>IF(ISNA(MATCH(Sheet1!F4060,{"successful"},0)),"-",MAX(Sheet6!L$1:L4059)+1)</f>
        <v>-</v>
      </c>
      <c r="M4060">
        <f>IF(ISNA(MATCH(Sheet1!F4060,{"failed","canceled"},0)),"-",MAX(Sheet6!M$1:M4059)+1)</f>
        <v>1824</v>
      </c>
    </row>
    <row r="4061" spans="1:13" ht="16" x14ac:dyDescent="0.2">
      <c r="A4061" s="18" t="str">
        <f>IFERROR(INDEX(Sheet1!F:F,MATCH(ROWS($1:4060),$L:$L,0)),"")</f>
        <v/>
      </c>
      <c r="B4061" s="15" t="str">
        <f>IFERROR(INDEX(Sheet1!L:L,MATCH(ROWS($1:4060),$L:$L,0)),"")</f>
        <v/>
      </c>
      <c r="D4061" s="18" t="str">
        <f>IFERROR(INDEX(Sheet1!F:F,MATCH(ROWS($1:4060),$M:$M,0)),"")</f>
        <v/>
      </c>
      <c r="E4061" t="str">
        <f>IFERROR(INDEX(Sheet1!L:L,MATCH(ROWS($1:4060),$M:$M,0)),"")</f>
        <v/>
      </c>
      <c r="L4061" t="str">
        <f>IF(ISNA(MATCH(Sheet1!F4061,{"successful"},0)),"-",MAX(Sheet6!L$1:L4060)+1)</f>
        <v>-</v>
      </c>
      <c r="M4061">
        <f>IF(ISNA(MATCH(Sheet1!F4061,{"failed","canceled"},0)),"-",MAX(Sheet6!M$1:M4060)+1)</f>
        <v>1825</v>
      </c>
    </row>
    <row r="4062" spans="1:13" ht="16" x14ac:dyDescent="0.2">
      <c r="A4062" s="18" t="str">
        <f>IFERROR(INDEX(Sheet1!F:F,MATCH(ROWS($1:4061),$L:$L,0)),"")</f>
        <v/>
      </c>
      <c r="B4062" s="15" t="str">
        <f>IFERROR(INDEX(Sheet1!L:L,MATCH(ROWS($1:4061),$L:$L,0)),"")</f>
        <v/>
      </c>
      <c r="D4062" s="18" t="str">
        <f>IFERROR(INDEX(Sheet1!F:F,MATCH(ROWS($1:4061),$M:$M,0)),"")</f>
        <v/>
      </c>
      <c r="E4062" t="str">
        <f>IFERROR(INDEX(Sheet1!L:L,MATCH(ROWS($1:4061),$M:$M,0)),"")</f>
        <v/>
      </c>
      <c r="L4062" t="str">
        <f>IF(ISNA(MATCH(Sheet1!F4062,{"successful"},0)),"-",MAX(Sheet6!L$1:L4061)+1)</f>
        <v>-</v>
      </c>
      <c r="M4062">
        <f>IF(ISNA(MATCH(Sheet1!F4062,{"failed","canceled"},0)),"-",MAX(Sheet6!M$1:M4061)+1)</f>
        <v>1826</v>
      </c>
    </row>
    <row r="4063" spans="1:13" ht="16" x14ac:dyDescent="0.2">
      <c r="A4063" s="18" t="str">
        <f>IFERROR(INDEX(Sheet1!F:F,MATCH(ROWS($1:4062),$L:$L,0)),"")</f>
        <v/>
      </c>
      <c r="B4063" s="15" t="str">
        <f>IFERROR(INDEX(Sheet1!L:L,MATCH(ROWS($1:4062),$L:$L,0)),"")</f>
        <v/>
      </c>
      <c r="D4063" s="18" t="str">
        <f>IFERROR(INDEX(Sheet1!F:F,MATCH(ROWS($1:4062),$M:$M,0)),"")</f>
        <v/>
      </c>
      <c r="E4063" t="str">
        <f>IFERROR(INDEX(Sheet1!L:L,MATCH(ROWS($1:4062),$M:$M,0)),"")</f>
        <v/>
      </c>
      <c r="L4063" t="str">
        <f>IF(ISNA(MATCH(Sheet1!F4063,{"successful"},0)),"-",MAX(Sheet6!L$1:L4062)+1)</f>
        <v>-</v>
      </c>
      <c r="M4063">
        <f>IF(ISNA(MATCH(Sheet1!F4063,{"failed","canceled"},0)),"-",MAX(Sheet6!M$1:M4062)+1)</f>
        <v>1827</v>
      </c>
    </row>
    <row r="4064" spans="1:13" ht="16" x14ac:dyDescent="0.2">
      <c r="A4064" s="18" t="str">
        <f>IFERROR(INDEX(Sheet1!F:F,MATCH(ROWS($1:4063),$L:$L,0)),"")</f>
        <v/>
      </c>
      <c r="B4064" s="15" t="str">
        <f>IFERROR(INDEX(Sheet1!L:L,MATCH(ROWS($1:4063),$L:$L,0)),"")</f>
        <v/>
      </c>
      <c r="D4064" s="18" t="str">
        <f>IFERROR(INDEX(Sheet1!F:F,MATCH(ROWS($1:4063),$M:$M,0)),"")</f>
        <v/>
      </c>
      <c r="E4064" t="str">
        <f>IFERROR(INDEX(Sheet1!L:L,MATCH(ROWS($1:4063),$M:$M,0)),"")</f>
        <v/>
      </c>
      <c r="L4064" t="str">
        <f>IF(ISNA(MATCH(Sheet1!F4064,{"successful"},0)),"-",MAX(Sheet6!L$1:L4063)+1)</f>
        <v>-</v>
      </c>
      <c r="M4064">
        <f>IF(ISNA(MATCH(Sheet1!F4064,{"failed","canceled"},0)),"-",MAX(Sheet6!M$1:M4063)+1)</f>
        <v>1828</v>
      </c>
    </row>
    <row r="4065" spans="1:13" ht="16" x14ac:dyDescent="0.2">
      <c r="A4065" s="18" t="str">
        <f>IFERROR(INDEX(Sheet1!F:F,MATCH(ROWS($1:4064),$L:$L,0)),"")</f>
        <v/>
      </c>
      <c r="B4065" s="15" t="str">
        <f>IFERROR(INDEX(Sheet1!L:L,MATCH(ROWS($1:4064),$L:$L,0)),"")</f>
        <v/>
      </c>
      <c r="D4065" s="18" t="str">
        <f>IFERROR(INDEX(Sheet1!F:F,MATCH(ROWS($1:4064),$M:$M,0)),"")</f>
        <v/>
      </c>
      <c r="E4065" t="str">
        <f>IFERROR(INDEX(Sheet1!L:L,MATCH(ROWS($1:4064),$M:$M,0)),"")</f>
        <v/>
      </c>
      <c r="L4065" t="str">
        <f>IF(ISNA(MATCH(Sheet1!F4065,{"successful"},0)),"-",MAX(Sheet6!L$1:L4064)+1)</f>
        <v>-</v>
      </c>
      <c r="M4065">
        <f>IF(ISNA(MATCH(Sheet1!F4065,{"failed","canceled"},0)),"-",MAX(Sheet6!M$1:M4064)+1)</f>
        <v>1829</v>
      </c>
    </row>
    <row r="4066" spans="1:13" ht="16" x14ac:dyDescent="0.2">
      <c r="A4066" s="18" t="str">
        <f>IFERROR(INDEX(Sheet1!F:F,MATCH(ROWS($1:4065),$L:$L,0)),"")</f>
        <v/>
      </c>
      <c r="B4066" s="15" t="str">
        <f>IFERROR(INDEX(Sheet1!L:L,MATCH(ROWS($1:4065),$L:$L,0)),"")</f>
        <v/>
      </c>
      <c r="D4066" s="18" t="str">
        <f>IFERROR(INDEX(Sheet1!F:F,MATCH(ROWS($1:4065),$M:$M,0)),"")</f>
        <v/>
      </c>
      <c r="E4066" t="str">
        <f>IFERROR(INDEX(Sheet1!L:L,MATCH(ROWS($1:4065),$M:$M,0)),"")</f>
        <v/>
      </c>
      <c r="L4066" t="str">
        <f>IF(ISNA(MATCH(Sheet1!F4066,{"successful"},0)),"-",MAX(Sheet6!L$1:L4065)+1)</f>
        <v>-</v>
      </c>
      <c r="M4066">
        <f>IF(ISNA(MATCH(Sheet1!F4066,{"failed","canceled"},0)),"-",MAX(Sheet6!M$1:M4065)+1)</f>
        <v>1830</v>
      </c>
    </row>
    <row r="4067" spans="1:13" ht="16" x14ac:dyDescent="0.2">
      <c r="A4067" s="18" t="str">
        <f>IFERROR(INDEX(Sheet1!F:F,MATCH(ROWS($1:4066),$L:$L,0)),"")</f>
        <v/>
      </c>
      <c r="B4067" s="15" t="str">
        <f>IFERROR(INDEX(Sheet1!L:L,MATCH(ROWS($1:4066),$L:$L,0)),"")</f>
        <v/>
      </c>
      <c r="D4067" s="18" t="str">
        <f>IFERROR(INDEX(Sheet1!F:F,MATCH(ROWS($1:4066),$M:$M,0)),"")</f>
        <v/>
      </c>
      <c r="E4067" t="str">
        <f>IFERROR(INDEX(Sheet1!L:L,MATCH(ROWS($1:4066),$M:$M,0)),"")</f>
        <v/>
      </c>
      <c r="L4067" t="str">
        <f>IF(ISNA(MATCH(Sheet1!F4067,{"successful"},0)),"-",MAX(Sheet6!L$1:L4066)+1)</f>
        <v>-</v>
      </c>
      <c r="M4067">
        <f>IF(ISNA(MATCH(Sheet1!F4067,{"failed","canceled"},0)),"-",MAX(Sheet6!M$1:M4066)+1)</f>
        <v>1831</v>
      </c>
    </row>
    <row r="4068" spans="1:13" ht="16" x14ac:dyDescent="0.2">
      <c r="A4068" s="18" t="str">
        <f>IFERROR(INDEX(Sheet1!F:F,MATCH(ROWS($1:4067),$L:$L,0)),"")</f>
        <v/>
      </c>
      <c r="B4068" s="15" t="str">
        <f>IFERROR(INDEX(Sheet1!L:L,MATCH(ROWS($1:4067),$L:$L,0)),"")</f>
        <v/>
      </c>
      <c r="D4068" s="18" t="str">
        <f>IFERROR(INDEX(Sheet1!F:F,MATCH(ROWS($1:4067),$M:$M,0)),"")</f>
        <v/>
      </c>
      <c r="E4068" t="str">
        <f>IFERROR(INDEX(Sheet1!L:L,MATCH(ROWS($1:4067),$M:$M,0)),"")</f>
        <v/>
      </c>
      <c r="L4068" t="str">
        <f>IF(ISNA(MATCH(Sheet1!F4068,{"successful"},0)),"-",MAX(Sheet6!L$1:L4067)+1)</f>
        <v>-</v>
      </c>
      <c r="M4068">
        <f>IF(ISNA(MATCH(Sheet1!F4068,{"failed","canceled"},0)),"-",MAX(Sheet6!M$1:M4067)+1)</f>
        <v>1832</v>
      </c>
    </row>
    <row r="4069" spans="1:13" ht="16" x14ac:dyDescent="0.2">
      <c r="A4069" s="18" t="str">
        <f>IFERROR(INDEX(Sheet1!F:F,MATCH(ROWS($1:4068),$L:$L,0)),"")</f>
        <v/>
      </c>
      <c r="B4069" s="15" t="str">
        <f>IFERROR(INDEX(Sheet1!L:L,MATCH(ROWS($1:4068),$L:$L,0)),"")</f>
        <v/>
      </c>
      <c r="D4069" s="18" t="str">
        <f>IFERROR(INDEX(Sheet1!F:F,MATCH(ROWS($1:4068),$M:$M,0)),"")</f>
        <v/>
      </c>
      <c r="E4069" t="str">
        <f>IFERROR(INDEX(Sheet1!L:L,MATCH(ROWS($1:4068),$M:$M,0)),"")</f>
        <v/>
      </c>
      <c r="L4069" t="str">
        <f>IF(ISNA(MATCH(Sheet1!F4069,{"successful"},0)),"-",MAX(Sheet6!L$1:L4068)+1)</f>
        <v>-</v>
      </c>
      <c r="M4069">
        <f>IF(ISNA(MATCH(Sheet1!F4069,{"failed","canceled"},0)),"-",MAX(Sheet6!M$1:M4068)+1)</f>
        <v>1833</v>
      </c>
    </row>
    <row r="4070" spans="1:13" ht="16" x14ac:dyDescent="0.2">
      <c r="A4070" s="18" t="str">
        <f>IFERROR(INDEX(Sheet1!F:F,MATCH(ROWS($1:4069),$L:$L,0)),"")</f>
        <v/>
      </c>
      <c r="B4070" s="15" t="str">
        <f>IFERROR(INDEX(Sheet1!L:L,MATCH(ROWS($1:4069),$L:$L,0)),"")</f>
        <v/>
      </c>
      <c r="D4070" s="18" t="str">
        <f>IFERROR(INDEX(Sheet1!F:F,MATCH(ROWS($1:4069),$M:$M,0)),"")</f>
        <v/>
      </c>
      <c r="E4070" t="str">
        <f>IFERROR(INDEX(Sheet1!L:L,MATCH(ROWS($1:4069),$M:$M,0)),"")</f>
        <v/>
      </c>
      <c r="L4070" t="str">
        <f>IF(ISNA(MATCH(Sheet1!F4070,{"successful"},0)),"-",MAX(Sheet6!L$1:L4069)+1)</f>
        <v>-</v>
      </c>
      <c r="M4070">
        <f>IF(ISNA(MATCH(Sheet1!F4070,{"failed","canceled"},0)),"-",MAX(Sheet6!M$1:M4069)+1)</f>
        <v>1834</v>
      </c>
    </row>
    <row r="4071" spans="1:13" ht="16" x14ac:dyDescent="0.2">
      <c r="A4071" s="18" t="str">
        <f>IFERROR(INDEX(Sheet1!F:F,MATCH(ROWS($1:4070),$L:$L,0)),"")</f>
        <v/>
      </c>
      <c r="B4071" s="15" t="str">
        <f>IFERROR(INDEX(Sheet1!L:L,MATCH(ROWS($1:4070),$L:$L,0)),"")</f>
        <v/>
      </c>
      <c r="D4071" s="18" t="str">
        <f>IFERROR(INDEX(Sheet1!F:F,MATCH(ROWS($1:4070),$M:$M,0)),"")</f>
        <v/>
      </c>
      <c r="E4071" t="str">
        <f>IFERROR(INDEX(Sheet1!L:L,MATCH(ROWS($1:4070),$M:$M,0)),"")</f>
        <v/>
      </c>
      <c r="L4071" t="str">
        <f>IF(ISNA(MATCH(Sheet1!F4071,{"successful"},0)),"-",MAX(Sheet6!L$1:L4070)+1)</f>
        <v>-</v>
      </c>
      <c r="M4071">
        <f>IF(ISNA(MATCH(Sheet1!F4071,{"failed","canceled"},0)),"-",MAX(Sheet6!M$1:M4070)+1)</f>
        <v>1835</v>
      </c>
    </row>
    <row r="4072" spans="1:13" ht="16" x14ac:dyDescent="0.2">
      <c r="A4072" s="18" t="str">
        <f>IFERROR(INDEX(Sheet1!F:F,MATCH(ROWS($1:4071),$L:$L,0)),"")</f>
        <v/>
      </c>
      <c r="B4072" s="15" t="str">
        <f>IFERROR(INDEX(Sheet1!L:L,MATCH(ROWS($1:4071),$L:$L,0)),"")</f>
        <v/>
      </c>
      <c r="D4072" s="18" t="str">
        <f>IFERROR(INDEX(Sheet1!F:F,MATCH(ROWS($1:4071),$M:$M,0)),"")</f>
        <v/>
      </c>
      <c r="E4072" t="str">
        <f>IFERROR(INDEX(Sheet1!L:L,MATCH(ROWS($1:4071),$M:$M,0)),"")</f>
        <v/>
      </c>
      <c r="L4072" t="str">
        <f>IF(ISNA(MATCH(Sheet1!F4072,{"successful"},0)),"-",MAX(Sheet6!L$1:L4071)+1)</f>
        <v>-</v>
      </c>
      <c r="M4072">
        <f>IF(ISNA(MATCH(Sheet1!F4072,{"failed","canceled"},0)),"-",MAX(Sheet6!M$1:M4071)+1)</f>
        <v>1836</v>
      </c>
    </row>
    <row r="4073" spans="1:13" ht="16" x14ac:dyDescent="0.2">
      <c r="A4073" s="18" t="str">
        <f>IFERROR(INDEX(Sheet1!F:F,MATCH(ROWS($1:4072),$L:$L,0)),"")</f>
        <v/>
      </c>
      <c r="B4073" s="15" t="str">
        <f>IFERROR(INDEX(Sheet1!L:L,MATCH(ROWS($1:4072),$L:$L,0)),"")</f>
        <v/>
      </c>
      <c r="D4073" s="18" t="str">
        <f>IFERROR(INDEX(Sheet1!F:F,MATCH(ROWS($1:4072),$M:$M,0)),"")</f>
        <v/>
      </c>
      <c r="E4073" t="str">
        <f>IFERROR(INDEX(Sheet1!L:L,MATCH(ROWS($1:4072),$M:$M,0)),"")</f>
        <v/>
      </c>
      <c r="L4073" t="str">
        <f>IF(ISNA(MATCH(Sheet1!F4073,{"successful"},0)),"-",MAX(Sheet6!L$1:L4072)+1)</f>
        <v>-</v>
      </c>
      <c r="M4073">
        <f>IF(ISNA(MATCH(Sheet1!F4073,{"failed","canceled"},0)),"-",MAX(Sheet6!M$1:M4072)+1)</f>
        <v>1837</v>
      </c>
    </row>
    <row r="4074" spans="1:13" ht="16" x14ac:dyDescent="0.2">
      <c r="A4074" s="18" t="str">
        <f>IFERROR(INDEX(Sheet1!F:F,MATCH(ROWS($1:4073),$L:$L,0)),"")</f>
        <v/>
      </c>
      <c r="B4074" s="15" t="str">
        <f>IFERROR(INDEX(Sheet1!L:L,MATCH(ROWS($1:4073),$L:$L,0)),"")</f>
        <v/>
      </c>
      <c r="D4074" s="18" t="str">
        <f>IFERROR(INDEX(Sheet1!F:F,MATCH(ROWS($1:4073),$M:$M,0)),"")</f>
        <v/>
      </c>
      <c r="E4074" t="str">
        <f>IFERROR(INDEX(Sheet1!L:L,MATCH(ROWS($1:4073),$M:$M,0)),"")</f>
        <v/>
      </c>
      <c r="L4074" t="str">
        <f>IF(ISNA(MATCH(Sheet1!F4074,{"successful"},0)),"-",MAX(Sheet6!L$1:L4073)+1)</f>
        <v>-</v>
      </c>
      <c r="M4074">
        <f>IF(ISNA(MATCH(Sheet1!F4074,{"failed","canceled"},0)),"-",MAX(Sheet6!M$1:M4073)+1)</f>
        <v>1838</v>
      </c>
    </row>
    <row r="4075" spans="1:13" ht="16" x14ac:dyDescent="0.2">
      <c r="A4075" s="18" t="str">
        <f>IFERROR(INDEX(Sheet1!F:F,MATCH(ROWS($1:4074),$L:$L,0)),"")</f>
        <v/>
      </c>
      <c r="B4075" s="15" t="str">
        <f>IFERROR(INDEX(Sheet1!L:L,MATCH(ROWS($1:4074),$L:$L,0)),"")</f>
        <v/>
      </c>
      <c r="D4075" s="18" t="str">
        <f>IFERROR(INDEX(Sheet1!F:F,MATCH(ROWS($1:4074),$M:$M,0)),"")</f>
        <v/>
      </c>
      <c r="E4075" t="str">
        <f>IFERROR(INDEX(Sheet1!L:L,MATCH(ROWS($1:4074),$M:$M,0)),"")</f>
        <v/>
      </c>
      <c r="L4075" t="str">
        <f>IF(ISNA(MATCH(Sheet1!F4075,{"successful"},0)),"-",MAX(Sheet6!L$1:L4074)+1)</f>
        <v>-</v>
      </c>
      <c r="M4075">
        <f>IF(ISNA(MATCH(Sheet1!F4075,{"failed","canceled"},0)),"-",MAX(Sheet6!M$1:M4074)+1)</f>
        <v>1839</v>
      </c>
    </row>
    <row r="4076" spans="1:13" ht="16" x14ac:dyDescent="0.2">
      <c r="A4076" s="18" t="str">
        <f>IFERROR(INDEX(Sheet1!F:F,MATCH(ROWS($1:4075),$L:$L,0)),"")</f>
        <v/>
      </c>
      <c r="B4076" s="15" t="str">
        <f>IFERROR(INDEX(Sheet1!L:L,MATCH(ROWS($1:4075),$L:$L,0)),"")</f>
        <v/>
      </c>
      <c r="D4076" s="18" t="str">
        <f>IFERROR(INDEX(Sheet1!F:F,MATCH(ROWS($1:4075),$M:$M,0)),"")</f>
        <v/>
      </c>
      <c r="E4076" t="str">
        <f>IFERROR(INDEX(Sheet1!L:L,MATCH(ROWS($1:4075),$M:$M,0)),"")</f>
        <v/>
      </c>
      <c r="L4076" t="str">
        <f>IF(ISNA(MATCH(Sheet1!F4076,{"successful"},0)),"-",MAX(Sheet6!L$1:L4075)+1)</f>
        <v>-</v>
      </c>
      <c r="M4076">
        <f>IF(ISNA(MATCH(Sheet1!F4076,{"failed","canceled"},0)),"-",MAX(Sheet6!M$1:M4075)+1)</f>
        <v>1840</v>
      </c>
    </row>
    <row r="4077" spans="1:13" ht="16" x14ac:dyDescent="0.2">
      <c r="A4077" s="18" t="str">
        <f>IFERROR(INDEX(Sheet1!F:F,MATCH(ROWS($1:4076),$L:$L,0)),"")</f>
        <v/>
      </c>
      <c r="B4077" s="15" t="str">
        <f>IFERROR(INDEX(Sheet1!L:L,MATCH(ROWS($1:4076),$L:$L,0)),"")</f>
        <v/>
      </c>
      <c r="D4077" s="18" t="str">
        <f>IFERROR(INDEX(Sheet1!F:F,MATCH(ROWS($1:4076),$M:$M,0)),"")</f>
        <v/>
      </c>
      <c r="E4077" t="str">
        <f>IFERROR(INDEX(Sheet1!L:L,MATCH(ROWS($1:4076),$M:$M,0)),"")</f>
        <v/>
      </c>
      <c r="L4077" t="str">
        <f>IF(ISNA(MATCH(Sheet1!F4077,{"successful"},0)),"-",MAX(Sheet6!L$1:L4076)+1)</f>
        <v>-</v>
      </c>
      <c r="M4077">
        <f>IF(ISNA(MATCH(Sheet1!F4077,{"failed","canceled"},0)),"-",MAX(Sheet6!M$1:M4076)+1)</f>
        <v>1841</v>
      </c>
    </row>
    <row r="4078" spans="1:13" ht="16" x14ac:dyDescent="0.2">
      <c r="A4078" s="18" t="str">
        <f>IFERROR(INDEX(Sheet1!F:F,MATCH(ROWS($1:4077),$L:$L,0)),"")</f>
        <v/>
      </c>
      <c r="B4078" s="15" t="str">
        <f>IFERROR(INDEX(Sheet1!L:L,MATCH(ROWS($1:4077),$L:$L,0)),"")</f>
        <v/>
      </c>
      <c r="D4078" s="18" t="str">
        <f>IFERROR(INDEX(Sheet1!F:F,MATCH(ROWS($1:4077),$M:$M,0)),"")</f>
        <v/>
      </c>
      <c r="E4078" t="str">
        <f>IFERROR(INDEX(Sheet1!L:L,MATCH(ROWS($1:4077),$M:$M,0)),"")</f>
        <v/>
      </c>
      <c r="L4078" t="str">
        <f>IF(ISNA(MATCH(Sheet1!F4078,{"successful"},0)),"-",MAX(Sheet6!L$1:L4077)+1)</f>
        <v>-</v>
      </c>
      <c r="M4078">
        <f>IF(ISNA(MATCH(Sheet1!F4078,{"failed","canceled"},0)),"-",MAX(Sheet6!M$1:M4077)+1)</f>
        <v>1842</v>
      </c>
    </row>
    <row r="4079" spans="1:13" ht="16" x14ac:dyDescent="0.2">
      <c r="A4079" s="18" t="str">
        <f>IFERROR(INDEX(Sheet1!F:F,MATCH(ROWS($1:4078),$L:$L,0)),"")</f>
        <v/>
      </c>
      <c r="B4079" s="15" t="str">
        <f>IFERROR(INDEX(Sheet1!L:L,MATCH(ROWS($1:4078),$L:$L,0)),"")</f>
        <v/>
      </c>
      <c r="D4079" s="18" t="str">
        <f>IFERROR(INDEX(Sheet1!F:F,MATCH(ROWS($1:4078),$M:$M,0)),"")</f>
        <v/>
      </c>
      <c r="E4079" t="str">
        <f>IFERROR(INDEX(Sheet1!L:L,MATCH(ROWS($1:4078),$M:$M,0)),"")</f>
        <v/>
      </c>
      <c r="L4079" t="str">
        <f>IF(ISNA(MATCH(Sheet1!F4079,{"successful"},0)),"-",MAX(Sheet6!L$1:L4078)+1)</f>
        <v>-</v>
      </c>
      <c r="M4079">
        <f>IF(ISNA(MATCH(Sheet1!F4079,{"failed","canceled"},0)),"-",MAX(Sheet6!M$1:M4078)+1)</f>
        <v>1843</v>
      </c>
    </row>
    <row r="4080" spans="1:13" ht="16" x14ac:dyDescent="0.2">
      <c r="A4080" s="18" t="str">
        <f>IFERROR(INDEX(Sheet1!F:F,MATCH(ROWS($1:4079),$L:$L,0)),"")</f>
        <v/>
      </c>
      <c r="B4080" s="15" t="str">
        <f>IFERROR(INDEX(Sheet1!L:L,MATCH(ROWS($1:4079),$L:$L,0)),"")</f>
        <v/>
      </c>
      <c r="D4080" s="18" t="str">
        <f>IFERROR(INDEX(Sheet1!F:F,MATCH(ROWS($1:4079),$M:$M,0)),"")</f>
        <v/>
      </c>
      <c r="E4080" t="str">
        <f>IFERROR(INDEX(Sheet1!L:L,MATCH(ROWS($1:4079),$M:$M,0)),"")</f>
        <v/>
      </c>
      <c r="L4080" t="str">
        <f>IF(ISNA(MATCH(Sheet1!F4080,{"successful"},0)),"-",MAX(Sheet6!L$1:L4079)+1)</f>
        <v>-</v>
      </c>
      <c r="M4080">
        <f>IF(ISNA(MATCH(Sheet1!F4080,{"failed","canceled"},0)),"-",MAX(Sheet6!M$1:M4079)+1)</f>
        <v>1844</v>
      </c>
    </row>
    <row r="4081" spans="1:13" ht="16" x14ac:dyDescent="0.2">
      <c r="A4081" s="18" t="str">
        <f>IFERROR(INDEX(Sheet1!F:F,MATCH(ROWS($1:4080),$L:$L,0)),"")</f>
        <v/>
      </c>
      <c r="B4081" s="15" t="str">
        <f>IFERROR(INDEX(Sheet1!L:L,MATCH(ROWS($1:4080),$L:$L,0)),"")</f>
        <v/>
      </c>
      <c r="D4081" s="18" t="str">
        <f>IFERROR(INDEX(Sheet1!F:F,MATCH(ROWS($1:4080),$M:$M,0)),"")</f>
        <v/>
      </c>
      <c r="E4081" t="str">
        <f>IFERROR(INDEX(Sheet1!L:L,MATCH(ROWS($1:4080),$M:$M,0)),"")</f>
        <v/>
      </c>
      <c r="L4081" t="str">
        <f>IF(ISNA(MATCH(Sheet1!F4081,{"successful"},0)),"-",MAX(Sheet6!L$1:L4080)+1)</f>
        <v>-</v>
      </c>
      <c r="M4081">
        <f>IF(ISNA(MATCH(Sheet1!F4081,{"failed","canceled"},0)),"-",MAX(Sheet6!M$1:M4080)+1)</f>
        <v>1845</v>
      </c>
    </row>
    <row r="4082" spans="1:13" ht="16" x14ac:dyDescent="0.2">
      <c r="A4082" s="18" t="str">
        <f>IFERROR(INDEX(Sheet1!F:F,MATCH(ROWS($1:4081),$L:$L,0)),"")</f>
        <v/>
      </c>
      <c r="B4082" s="15" t="str">
        <f>IFERROR(INDEX(Sheet1!L:L,MATCH(ROWS($1:4081),$L:$L,0)),"")</f>
        <v/>
      </c>
      <c r="D4082" s="18" t="str">
        <f>IFERROR(INDEX(Sheet1!F:F,MATCH(ROWS($1:4081),$M:$M,0)),"")</f>
        <v/>
      </c>
      <c r="E4082" t="str">
        <f>IFERROR(INDEX(Sheet1!L:L,MATCH(ROWS($1:4081),$M:$M,0)),"")</f>
        <v/>
      </c>
      <c r="L4082" t="str">
        <f>IF(ISNA(MATCH(Sheet1!F4082,{"successful"},0)),"-",MAX(Sheet6!L$1:L4081)+1)</f>
        <v>-</v>
      </c>
      <c r="M4082">
        <f>IF(ISNA(MATCH(Sheet1!F4082,{"failed","canceled"},0)),"-",MAX(Sheet6!M$1:M4081)+1)</f>
        <v>1846</v>
      </c>
    </row>
    <row r="4083" spans="1:13" ht="16" x14ac:dyDescent="0.2">
      <c r="A4083" s="18" t="str">
        <f>IFERROR(INDEX(Sheet1!F:F,MATCH(ROWS($1:4082),$L:$L,0)),"")</f>
        <v/>
      </c>
      <c r="B4083" s="15" t="str">
        <f>IFERROR(INDEX(Sheet1!L:L,MATCH(ROWS($1:4082),$L:$L,0)),"")</f>
        <v/>
      </c>
      <c r="D4083" s="18" t="str">
        <f>IFERROR(INDEX(Sheet1!F:F,MATCH(ROWS($1:4082),$M:$M,0)),"")</f>
        <v/>
      </c>
      <c r="E4083" t="str">
        <f>IFERROR(INDEX(Sheet1!L:L,MATCH(ROWS($1:4082),$M:$M,0)),"")</f>
        <v/>
      </c>
      <c r="L4083" t="str">
        <f>IF(ISNA(MATCH(Sheet1!F4083,{"successful"},0)),"-",MAX(Sheet6!L$1:L4082)+1)</f>
        <v>-</v>
      </c>
      <c r="M4083">
        <f>IF(ISNA(MATCH(Sheet1!F4083,{"failed","canceled"},0)),"-",MAX(Sheet6!M$1:M4082)+1)</f>
        <v>1847</v>
      </c>
    </row>
    <row r="4084" spans="1:13" ht="16" x14ac:dyDescent="0.2">
      <c r="A4084" s="18" t="str">
        <f>IFERROR(INDEX(Sheet1!F:F,MATCH(ROWS($1:4083),$L:$L,0)),"")</f>
        <v/>
      </c>
      <c r="B4084" s="15" t="str">
        <f>IFERROR(INDEX(Sheet1!L:L,MATCH(ROWS($1:4083),$L:$L,0)),"")</f>
        <v/>
      </c>
      <c r="D4084" s="18" t="str">
        <f>IFERROR(INDEX(Sheet1!F:F,MATCH(ROWS($1:4083),$M:$M,0)),"")</f>
        <v/>
      </c>
      <c r="E4084" t="str">
        <f>IFERROR(INDEX(Sheet1!L:L,MATCH(ROWS($1:4083),$M:$M,0)),"")</f>
        <v/>
      </c>
      <c r="L4084" t="str">
        <f>IF(ISNA(MATCH(Sheet1!F4084,{"successful"},0)),"-",MAX(Sheet6!L$1:L4083)+1)</f>
        <v>-</v>
      </c>
      <c r="M4084">
        <f>IF(ISNA(MATCH(Sheet1!F4084,{"failed","canceled"},0)),"-",MAX(Sheet6!M$1:M4083)+1)</f>
        <v>1848</v>
      </c>
    </row>
    <row r="4085" spans="1:13" ht="16" x14ac:dyDescent="0.2">
      <c r="A4085" s="18" t="str">
        <f>IFERROR(INDEX(Sheet1!F:F,MATCH(ROWS($1:4084),$L:$L,0)),"")</f>
        <v/>
      </c>
      <c r="B4085" s="15" t="str">
        <f>IFERROR(INDEX(Sheet1!L:L,MATCH(ROWS($1:4084),$L:$L,0)),"")</f>
        <v/>
      </c>
      <c r="D4085" s="18" t="str">
        <f>IFERROR(INDEX(Sheet1!F:F,MATCH(ROWS($1:4084),$M:$M,0)),"")</f>
        <v/>
      </c>
      <c r="E4085" t="str">
        <f>IFERROR(INDEX(Sheet1!L:L,MATCH(ROWS($1:4084),$M:$M,0)),"")</f>
        <v/>
      </c>
      <c r="L4085" t="str">
        <f>IF(ISNA(MATCH(Sheet1!F4085,{"successful"},0)),"-",MAX(Sheet6!L$1:L4084)+1)</f>
        <v>-</v>
      </c>
      <c r="M4085">
        <f>IF(ISNA(MATCH(Sheet1!F4085,{"failed","canceled"},0)),"-",MAX(Sheet6!M$1:M4084)+1)</f>
        <v>1849</v>
      </c>
    </row>
    <row r="4086" spans="1:13" ht="16" x14ac:dyDescent="0.2">
      <c r="A4086" s="18" t="str">
        <f>IFERROR(INDEX(Sheet1!F:F,MATCH(ROWS($1:4085),$L:$L,0)),"")</f>
        <v/>
      </c>
      <c r="B4086" s="15" t="str">
        <f>IFERROR(INDEX(Sheet1!L:L,MATCH(ROWS($1:4085),$L:$L,0)),"")</f>
        <v/>
      </c>
      <c r="D4086" s="18" t="str">
        <f>IFERROR(INDEX(Sheet1!F:F,MATCH(ROWS($1:4085),$M:$M,0)),"")</f>
        <v/>
      </c>
      <c r="E4086" t="str">
        <f>IFERROR(INDEX(Sheet1!L:L,MATCH(ROWS($1:4085),$M:$M,0)),"")</f>
        <v/>
      </c>
      <c r="L4086" t="str">
        <f>IF(ISNA(MATCH(Sheet1!F4086,{"successful"},0)),"-",MAX(Sheet6!L$1:L4085)+1)</f>
        <v>-</v>
      </c>
      <c r="M4086">
        <f>IF(ISNA(MATCH(Sheet1!F4086,{"failed","canceled"},0)),"-",MAX(Sheet6!M$1:M4085)+1)</f>
        <v>1850</v>
      </c>
    </row>
    <row r="4087" spans="1:13" ht="16" x14ac:dyDescent="0.2">
      <c r="A4087" s="18" t="str">
        <f>IFERROR(INDEX(Sheet1!F:F,MATCH(ROWS($1:4086),$L:$L,0)),"")</f>
        <v/>
      </c>
      <c r="B4087" s="15" t="str">
        <f>IFERROR(INDEX(Sheet1!L:L,MATCH(ROWS($1:4086),$L:$L,0)),"")</f>
        <v/>
      </c>
      <c r="D4087" s="18" t="str">
        <f>IFERROR(INDEX(Sheet1!F:F,MATCH(ROWS($1:4086),$M:$M,0)),"")</f>
        <v/>
      </c>
      <c r="E4087" t="str">
        <f>IFERROR(INDEX(Sheet1!L:L,MATCH(ROWS($1:4086),$M:$M,0)),"")</f>
        <v/>
      </c>
      <c r="L4087" t="str">
        <f>IF(ISNA(MATCH(Sheet1!F4087,{"successful"},0)),"-",MAX(Sheet6!L$1:L4086)+1)</f>
        <v>-</v>
      </c>
      <c r="M4087">
        <f>IF(ISNA(MATCH(Sheet1!F4087,{"failed","canceled"},0)),"-",MAX(Sheet6!M$1:M4086)+1)</f>
        <v>1851</v>
      </c>
    </row>
    <row r="4088" spans="1:13" ht="16" x14ac:dyDescent="0.2">
      <c r="A4088" s="18" t="str">
        <f>IFERROR(INDEX(Sheet1!F:F,MATCH(ROWS($1:4087),$L:$L,0)),"")</f>
        <v/>
      </c>
      <c r="B4088" s="15" t="str">
        <f>IFERROR(INDEX(Sheet1!L:L,MATCH(ROWS($1:4087),$L:$L,0)),"")</f>
        <v/>
      </c>
      <c r="D4088" s="18" t="str">
        <f>IFERROR(INDEX(Sheet1!F:F,MATCH(ROWS($1:4087),$M:$M,0)),"")</f>
        <v/>
      </c>
      <c r="E4088" t="str">
        <f>IFERROR(INDEX(Sheet1!L:L,MATCH(ROWS($1:4087),$M:$M,0)),"")</f>
        <v/>
      </c>
      <c r="L4088" t="str">
        <f>IF(ISNA(MATCH(Sheet1!F4088,{"successful"},0)),"-",MAX(Sheet6!L$1:L4087)+1)</f>
        <v>-</v>
      </c>
      <c r="M4088">
        <f>IF(ISNA(MATCH(Sheet1!F4088,{"failed","canceled"},0)),"-",MAX(Sheet6!M$1:M4087)+1)</f>
        <v>1852</v>
      </c>
    </row>
    <row r="4089" spans="1:13" ht="16" x14ac:dyDescent="0.2">
      <c r="A4089" s="18" t="str">
        <f>IFERROR(INDEX(Sheet1!F:F,MATCH(ROWS($1:4088),$L:$L,0)),"")</f>
        <v/>
      </c>
      <c r="B4089" s="15" t="str">
        <f>IFERROR(INDEX(Sheet1!L:L,MATCH(ROWS($1:4088),$L:$L,0)),"")</f>
        <v/>
      </c>
      <c r="D4089" s="18" t="str">
        <f>IFERROR(INDEX(Sheet1!F:F,MATCH(ROWS($1:4088),$M:$M,0)),"")</f>
        <v/>
      </c>
      <c r="E4089" t="str">
        <f>IFERROR(INDEX(Sheet1!L:L,MATCH(ROWS($1:4088),$M:$M,0)),"")</f>
        <v/>
      </c>
      <c r="L4089" t="str">
        <f>IF(ISNA(MATCH(Sheet1!F4089,{"successful"},0)),"-",MAX(Sheet6!L$1:L4088)+1)</f>
        <v>-</v>
      </c>
      <c r="M4089">
        <f>IF(ISNA(MATCH(Sheet1!F4089,{"failed","canceled"},0)),"-",MAX(Sheet6!M$1:M4088)+1)</f>
        <v>1853</v>
      </c>
    </row>
    <row r="4090" spans="1:13" ht="16" x14ac:dyDescent="0.2">
      <c r="A4090" s="18" t="str">
        <f>IFERROR(INDEX(Sheet1!F:F,MATCH(ROWS($1:4089),$L:$L,0)),"")</f>
        <v/>
      </c>
      <c r="B4090" s="15" t="str">
        <f>IFERROR(INDEX(Sheet1!L:L,MATCH(ROWS($1:4089),$L:$L,0)),"")</f>
        <v/>
      </c>
      <c r="D4090" s="18" t="str">
        <f>IFERROR(INDEX(Sheet1!F:F,MATCH(ROWS($1:4089),$M:$M,0)),"")</f>
        <v/>
      </c>
      <c r="E4090" t="str">
        <f>IFERROR(INDEX(Sheet1!L:L,MATCH(ROWS($1:4089),$M:$M,0)),"")</f>
        <v/>
      </c>
      <c r="L4090" t="str">
        <f>IF(ISNA(MATCH(Sheet1!F4090,{"successful"},0)),"-",MAX(Sheet6!L$1:L4089)+1)</f>
        <v>-</v>
      </c>
      <c r="M4090">
        <f>IF(ISNA(MATCH(Sheet1!F4090,{"failed","canceled"},0)),"-",MAX(Sheet6!M$1:M4089)+1)</f>
        <v>1854</v>
      </c>
    </row>
    <row r="4091" spans="1:13" ht="16" x14ac:dyDescent="0.2">
      <c r="A4091" s="18" t="str">
        <f>IFERROR(INDEX(Sheet1!F:F,MATCH(ROWS($1:4090),$L:$L,0)),"")</f>
        <v/>
      </c>
      <c r="B4091" s="15" t="str">
        <f>IFERROR(INDEX(Sheet1!L:L,MATCH(ROWS($1:4090),$L:$L,0)),"")</f>
        <v/>
      </c>
      <c r="D4091" s="18" t="str">
        <f>IFERROR(INDEX(Sheet1!F:F,MATCH(ROWS($1:4090),$M:$M,0)),"")</f>
        <v/>
      </c>
      <c r="E4091" t="str">
        <f>IFERROR(INDEX(Sheet1!L:L,MATCH(ROWS($1:4090),$M:$M,0)),"")</f>
        <v/>
      </c>
      <c r="L4091" t="str">
        <f>IF(ISNA(MATCH(Sheet1!F4091,{"successful"},0)),"-",MAX(Sheet6!L$1:L4090)+1)</f>
        <v>-</v>
      </c>
      <c r="M4091">
        <f>IF(ISNA(MATCH(Sheet1!F4091,{"failed","canceled"},0)),"-",MAX(Sheet6!M$1:M4090)+1)</f>
        <v>1855</v>
      </c>
    </row>
    <row r="4092" spans="1:13" ht="16" x14ac:dyDescent="0.2">
      <c r="A4092" s="18" t="str">
        <f>IFERROR(INDEX(Sheet1!F:F,MATCH(ROWS($1:4091),$L:$L,0)),"")</f>
        <v/>
      </c>
      <c r="B4092" s="15" t="str">
        <f>IFERROR(INDEX(Sheet1!L:L,MATCH(ROWS($1:4091),$L:$L,0)),"")</f>
        <v/>
      </c>
      <c r="D4092" s="18" t="str">
        <f>IFERROR(INDEX(Sheet1!F:F,MATCH(ROWS($1:4091),$M:$M,0)),"")</f>
        <v/>
      </c>
      <c r="E4092" t="str">
        <f>IFERROR(INDEX(Sheet1!L:L,MATCH(ROWS($1:4091),$M:$M,0)),"")</f>
        <v/>
      </c>
      <c r="L4092" t="str">
        <f>IF(ISNA(MATCH(Sheet1!F4092,{"successful"},0)),"-",MAX(Sheet6!L$1:L4091)+1)</f>
        <v>-</v>
      </c>
      <c r="M4092">
        <f>IF(ISNA(MATCH(Sheet1!F4092,{"failed","canceled"},0)),"-",MAX(Sheet6!M$1:M4091)+1)</f>
        <v>1856</v>
      </c>
    </row>
    <row r="4093" spans="1:13" ht="16" x14ac:dyDescent="0.2">
      <c r="A4093" s="18" t="str">
        <f>IFERROR(INDEX(Sheet1!F:F,MATCH(ROWS($1:4092),$L:$L,0)),"")</f>
        <v/>
      </c>
      <c r="B4093" s="15" t="str">
        <f>IFERROR(INDEX(Sheet1!L:L,MATCH(ROWS($1:4092),$L:$L,0)),"")</f>
        <v/>
      </c>
      <c r="D4093" s="18" t="str">
        <f>IFERROR(INDEX(Sheet1!F:F,MATCH(ROWS($1:4092),$M:$M,0)),"")</f>
        <v/>
      </c>
      <c r="E4093" t="str">
        <f>IFERROR(INDEX(Sheet1!L:L,MATCH(ROWS($1:4092),$M:$M,0)),"")</f>
        <v/>
      </c>
      <c r="L4093" t="str">
        <f>IF(ISNA(MATCH(Sheet1!F4093,{"successful"},0)),"-",MAX(Sheet6!L$1:L4092)+1)</f>
        <v>-</v>
      </c>
      <c r="M4093">
        <f>IF(ISNA(MATCH(Sheet1!F4093,{"failed","canceled"},0)),"-",MAX(Sheet6!M$1:M4092)+1)</f>
        <v>1857</v>
      </c>
    </row>
    <row r="4094" spans="1:13" ht="16" x14ac:dyDescent="0.2">
      <c r="A4094" s="18" t="str">
        <f>IFERROR(INDEX(Sheet1!F:F,MATCH(ROWS($1:4093),$L:$L,0)),"")</f>
        <v/>
      </c>
      <c r="B4094" s="15" t="str">
        <f>IFERROR(INDEX(Sheet1!L:L,MATCH(ROWS($1:4093),$L:$L,0)),"")</f>
        <v/>
      </c>
      <c r="D4094" s="18" t="str">
        <f>IFERROR(INDEX(Sheet1!F:F,MATCH(ROWS($1:4093),$M:$M,0)),"")</f>
        <v/>
      </c>
      <c r="E4094" t="str">
        <f>IFERROR(INDEX(Sheet1!L:L,MATCH(ROWS($1:4093),$M:$M,0)),"")</f>
        <v/>
      </c>
      <c r="L4094" t="str">
        <f>IF(ISNA(MATCH(Sheet1!F4094,{"successful"},0)),"-",MAX(Sheet6!L$1:L4093)+1)</f>
        <v>-</v>
      </c>
      <c r="M4094">
        <f>IF(ISNA(MATCH(Sheet1!F4094,{"failed","canceled"},0)),"-",MAX(Sheet6!M$1:M4093)+1)</f>
        <v>1858</v>
      </c>
    </row>
    <row r="4095" spans="1:13" ht="16" x14ac:dyDescent="0.2">
      <c r="A4095" s="18" t="str">
        <f>IFERROR(INDEX(Sheet1!F:F,MATCH(ROWS($1:4094),$L:$L,0)),"")</f>
        <v/>
      </c>
      <c r="B4095" s="15" t="str">
        <f>IFERROR(INDEX(Sheet1!L:L,MATCH(ROWS($1:4094),$L:$L,0)),"")</f>
        <v/>
      </c>
      <c r="D4095" s="18" t="str">
        <f>IFERROR(INDEX(Sheet1!F:F,MATCH(ROWS($1:4094),$M:$M,0)),"")</f>
        <v/>
      </c>
      <c r="E4095" t="str">
        <f>IFERROR(INDEX(Sheet1!L:L,MATCH(ROWS($1:4094),$M:$M,0)),"")</f>
        <v/>
      </c>
      <c r="L4095" t="str">
        <f>IF(ISNA(MATCH(Sheet1!F4095,{"successful"},0)),"-",MAX(Sheet6!L$1:L4094)+1)</f>
        <v>-</v>
      </c>
      <c r="M4095">
        <f>IF(ISNA(MATCH(Sheet1!F4095,{"failed","canceled"},0)),"-",MAX(Sheet6!M$1:M4094)+1)</f>
        <v>1859</v>
      </c>
    </row>
    <row r="4096" spans="1:13" ht="16" x14ac:dyDescent="0.2">
      <c r="A4096" s="18" t="str">
        <f>IFERROR(INDEX(Sheet1!F:F,MATCH(ROWS($1:4095),$L:$L,0)),"")</f>
        <v/>
      </c>
      <c r="B4096" s="15" t="str">
        <f>IFERROR(INDEX(Sheet1!L:L,MATCH(ROWS($1:4095),$L:$L,0)),"")</f>
        <v/>
      </c>
      <c r="D4096" s="18" t="str">
        <f>IFERROR(INDEX(Sheet1!F:F,MATCH(ROWS($1:4095),$M:$M,0)),"")</f>
        <v/>
      </c>
      <c r="E4096" t="str">
        <f>IFERROR(INDEX(Sheet1!L:L,MATCH(ROWS($1:4095),$M:$M,0)),"")</f>
        <v/>
      </c>
      <c r="L4096" t="str">
        <f>IF(ISNA(MATCH(Sheet1!F4096,{"successful"},0)),"-",MAX(Sheet6!L$1:L4095)+1)</f>
        <v>-</v>
      </c>
      <c r="M4096">
        <f>IF(ISNA(MATCH(Sheet1!F4096,{"failed","canceled"},0)),"-",MAX(Sheet6!M$1:M4095)+1)</f>
        <v>1860</v>
      </c>
    </row>
    <row r="4097" spans="1:13" ht="16" x14ac:dyDescent="0.2">
      <c r="A4097" s="18" t="str">
        <f>IFERROR(INDEX(Sheet1!F:F,MATCH(ROWS($1:4096),$L:$L,0)),"")</f>
        <v/>
      </c>
      <c r="B4097" s="15" t="str">
        <f>IFERROR(INDEX(Sheet1!L:L,MATCH(ROWS($1:4096),$L:$L,0)),"")</f>
        <v/>
      </c>
      <c r="D4097" s="18" t="str">
        <f>IFERROR(INDEX(Sheet1!F:F,MATCH(ROWS($1:4096),$M:$M,0)),"")</f>
        <v/>
      </c>
      <c r="E4097" t="str">
        <f>IFERROR(INDEX(Sheet1!L:L,MATCH(ROWS($1:4096),$M:$M,0)),"")</f>
        <v/>
      </c>
      <c r="L4097" t="str">
        <f>IF(ISNA(MATCH(Sheet1!F4097,{"successful"},0)),"-",MAX(Sheet6!L$1:L4096)+1)</f>
        <v>-</v>
      </c>
      <c r="M4097">
        <f>IF(ISNA(MATCH(Sheet1!F4097,{"failed","canceled"},0)),"-",MAX(Sheet6!M$1:M4096)+1)</f>
        <v>1861</v>
      </c>
    </row>
    <row r="4098" spans="1:13" ht="16" x14ac:dyDescent="0.2">
      <c r="A4098" s="18" t="str">
        <f>IFERROR(INDEX(Sheet1!F:F,MATCH(ROWS($1:4097),$L:$L,0)),"")</f>
        <v/>
      </c>
      <c r="B4098" s="15" t="str">
        <f>IFERROR(INDEX(Sheet1!L:L,MATCH(ROWS($1:4097),$L:$L,0)),"")</f>
        <v/>
      </c>
      <c r="D4098" s="18" t="str">
        <f>IFERROR(INDEX(Sheet1!F:F,MATCH(ROWS($1:4097),$M:$M,0)),"")</f>
        <v/>
      </c>
      <c r="E4098" t="str">
        <f>IFERROR(INDEX(Sheet1!L:L,MATCH(ROWS($1:4097),$M:$M,0)),"")</f>
        <v/>
      </c>
      <c r="L4098" t="str">
        <f>IF(ISNA(MATCH(Sheet1!F4098,{"successful"},0)),"-",MAX(Sheet6!L$1:L4097)+1)</f>
        <v>-</v>
      </c>
      <c r="M4098">
        <f>IF(ISNA(MATCH(Sheet1!F4098,{"failed","canceled"},0)),"-",MAX(Sheet6!M$1:M4097)+1)</f>
        <v>1862</v>
      </c>
    </row>
    <row r="4099" spans="1:13" ht="16" x14ac:dyDescent="0.2">
      <c r="A4099" s="18" t="str">
        <f>IFERROR(INDEX(Sheet1!F:F,MATCH(ROWS($1:4098),$L:$L,0)),"")</f>
        <v/>
      </c>
      <c r="B4099" s="15" t="str">
        <f>IFERROR(INDEX(Sheet1!L:L,MATCH(ROWS($1:4098),$L:$L,0)),"")</f>
        <v/>
      </c>
      <c r="D4099" s="18" t="str">
        <f>IFERROR(INDEX(Sheet1!F:F,MATCH(ROWS($1:4098),$M:$M,0)),"")</f>
        <v/>
      </c>
      <c r="E4099" t="str">
        <f>IFERROR(INDEX(Sheet1!L:L,MATCH(ROWS($1:4098),$M:$M,0)),"")</f>
        <v/>
      </c>
      <c r="L4099" t="str">
        <f>IF(ISNA(MATCH(Sheet1!F4099,{"successful"},0)),"-",MAX(Sheet6!L$1:L4098)+1)</f>
        <v>-</v>
      </c>
      <c r="M4099">
        <f>IF(ISNA(MATCH(Sheet1!F4099,{"failed","canceled"},0)),"-",MAX(Sheet6!M$1:M4098)+1)</f>
        <v>1863</v>
      </c>
    </row>
    <row r="4100" spans="1:13" ht="16" x14ac:dyDescent="0.2">
      <c r="A4100" s="18" t="str">
        <f>IFERROR(INDEX(Sheet1!F:F,MATCH(ROWS($1:4099),$L:$L,0)),"")</f>
        <v/>
      </c>
      <c r="B4100" s="15" t="str">
        <f>IFERROR(INDEX(Sheet1!L:L,MATCH(ROWS($1:4099),$L:$L,0)),"")</f>
        <v/>
      </c>
      <c r="D4100" s="18" t="str">
        <f>IFERROR(INDEX(Sheet1!F:F,MATCH(ROWS($1:4099),$M:$M,0)),"")</f>
        <v/>
      </c>
      <c r="E4100" t="str">
        <f>IFERROR(INDEX(Sheet1!L:L,MATCH(ROWS($1:4099),$M:$M,0)),"")</f>
        <v/>
      </c>
      <c r="L4100" t="str">
        <f>IF(ISNA(MATCH(Sheet1!F4100,{"successful"},0)),"-",MAX(Sheet6!L$1:L4099)+1)</f>
        <v>-</v>
      </c>
      <c r="M4100">
        <f>IF(ISNA(MATCH(Sheet1!F4100,{"failed","canceled"},0)),"-",MAX(Sheet6!M$1:M4099)+1)</f>
        <v>1864</v>
      </c>
    </row>
    <row r="4101" spans="1:13" ht="16" x14ac:dyDescent="0.2">
      <c r="A4101" s="18" t="str">
        <f>IFERROR(INDEX(Sheet1!F:F,MATCH(ROWS($1:4100),$L:$L,0)),"")</f>
        <v/>
      </c>
      <c r="B4101" s="15" t="str">
        <f>IFERROR(INDEX(Sheet1!L:L,MATCH(ROWS($1:4100),$L:$L,0)),"")</f>
        <v/>
      </c>
      <c r="D4101" s="18" t="str">
        <f>IFERROR(INDEX(Sheet1!F:F,MATCH(ROWS($1:4100),$M:$M,0)),"")</f>
        <v/>
      </c>
      <c r="E4101" t="str">
        <f>IFERROR(INDEX(Sheet1!L:L,MATCH(ROWS($1:4100),$M:$M,0)),"")</f>
        <v/>
      </c>
      <c r="L4101" t="str">
        <f>IF(ISNA(MATCH(Sheet1!F4101,{"successful"},0)),"-",MAX(Sheet6!L$1:L4100)+1)</f>
        <v>-</v>
      </c>
      <c r="M4101">
        <f>IF(ISNA(MATCH(Sheet1!F4101,{"failed","canceled"},0)),"-",MAX(Sheet6!M$1:M4100)+1)</f>
        <v>1865</v>
      </c>
    </row>
    <row r="4102" spans="1:13" ht="16" x14ac:dyDescent="0.2">
      <c r="A4102" s="18" t="str">
        <f>IFERROR(INDEX(Sheet1!F:F,MATCH(ROWS($1:4101),$L:$L,0)),"")</f>
        <v/>
      </c>
      <c r="B4102" s="15" t="str">
        <f>IFERROR(INDEX(Sheet1!L:L,MATCH(ROWS($1:4101),$L:$L,0)),"")</f>
        <v/>
      </c>
      <c r="D4102" s="18" t="str">
        <f>IFERROR(INDEX(Sheet1!F:F,MATCH(ROWS($1:4101),$M:$M,0)),"")</f>
        <v/>
      </c>
      <c r="E4102" t="str">
        <f>IFERROR(INDEX(Sheet1!L:L,MATCH(ROWS($1:4101),$M:$M,0)),"")</f>
        <v/>
      </c>
      <c r="L4102" t="str">
        <f>IF(ISNA(MATCH(Sheet1!F4102,{"successful"},0)),"-",MAX(Sheet6!L$1:L4101)+1)</f>
        <v>-</v>
      </c>
      <c r="M4102">
        <f>IF(ISNA(MATCH(Sheet1!F4102,{"failed","canceled"},0)),"-",MAX(Sheet6!M$1:M4101)+1)</f>
        <v>1866</v>
      </c>
    </row>
    <row r="4103" spans="1:13" ht="16" x14ac:dyDescent="0.2">
      <c r="A4103" s="18" t="str">
        <f>IFERROR(INDEX(Sheet1!F:F,MATCH(ROWS($1:4102),$L:$L,0)),"")</f>
        <v/>
      </c>
      <c r="B4103" s="15" t="str">
        <f>IFERROR(INDEX(Sheet1!L:L,MATCH(ROWS($1:4102),$L:$L,0)),"")</f>
        <v/>
      </c>
      <c r="D4103" s="18" t="str">
        <f>IFERROR(INDEX(Sheet1!F:F,MATCH(ROWS($1:4102),$M:$M,0)),"")</f>
        <v/>
      </c>
      <c r="E4103" t="str">
        <f>IFERROR(INDEX(Sheet1!L:L,MATCH(ROWS($1:4102),$M:$M,0)),"")</f>
        <v/>
      </c>
      <c r="L4103" t="str">
        <f>IF(ISNA(MATCH(Sheet1!F4103,{"successful"},0)),"-",MAX(Sheet6!L$1:L4102)+1)</f>
        <v>-</v>
      </c>
      <c r="M4103">
        <f>IF(ISNA(MATCH(Sheet1!F4103,{"failed","canceled"},0)),"-",MAX(Sheet6!M$1:M4102)+1)</f>
        <v>1867</v>
      </c>
    </row>
    <row r="4104" spans="1:13" ht="16" x14ac:dyDescent="0.2">
      <c r="A4104" s="18" t="str">
        <f>IFERROR(INDEX(Sheet1!F:F,MATCH(ROWS($1:4103),$L:$L,0)),"")</f>
        <v/>
      </c>
      <c r="B4104" s="15" t="str">
        <f>IFERROR(INDEX(Sheet1!L:L,MATCH(ROWS($1:4103),$L:$L,0)),"")</f>
        <v/>
      </c>
      <c r="D4104" s="18" t="str">
        <f>IFERROR(INDEX(Sheet1!F:F,MATCH(ROWS($1:4103),$M:$M,0)),"")</f>
        <v/>
      </c>
      <c r="E4104" t="str">
        <f>IFERROR(INDEX(Sheet1!L:L,MATCH(ROWS($1:4103),$M:$M,0)),"")</f>
        <v/>
      </c>
      <c r="L4104" t="str">
        <f>IF(ISNA(MATCH(Sheet1!F4104,{"successful"},0)),"-",MAX(Sheet6!L$1:L4103)+1)</f>
        <v>-</v>
      </c>
      <c r="M4104">
        <f>IF(ISNA(MATCH(Sheet1!F4104,{"failed","canceled"},0)),"-",MAX(Sheet6!M$1:M4103)+1)</f>
        <v>1868</v>
      </c>
    </row>
    <row r="4105" spans="1:13" ht="16" x14ac:dyDescent="0.2">
      <c r="A4105" s="18" t="str">
        <f>IFERROR(INDEX(Sheet1!F:F,MATCH(ROWS($1:4104),$L:$L,0)),"")</f>
        <v/>
      </c>
      <c r="B4105" s="15" t="str">
        <f>IFERROR(INDEX(Sheet1!L:L,MATCH(ROWS($1:4104),$L:$L,0)),"")</f>
        <v/>
      </c>
      <c r="D4105" s="18" t="str">
        <f>IFERROR(INDEX(Sheet1!F:F,MATCH(ROWS($1:4104),$M:$M,0)),"")</f>
        <v/>
      </c>
      <c r="E4105" t="str">
        <f>IFERROR(INDEX(Sheet1!L:L,MATCH(ROWS($1:4104),$M:$M,0)),"")</f>
        <v/>
      </c>
      <c r="L4105" t="str">
        <f>IF(ISNA(MATCH(Sheet1!F4105,{"successful"},0)),"-",MAX(Sheet6!L$1:L4104)+1)</f>
        <v>-</v>
      </c>
      <c r="M4105">
        <f>IF(ISNA(MATCH(Sheet1!F4105,{"failed","canceled"},0)),"-",MAX(Sheet6!M$1:M4104)+1)</f>
        <v>1869</v>
      </c>
    </row>
    <row r="4106" spans="1:13" ht="16" x14ac:dyDescent="0.2">
      <c r="A4106" s="18" t="str">
        <f>IFERROR(INDEX(Sheet1!F:F,MATCH(ROWS($1:4105),$L:$L,0)),"")</f>
        <v/>
      </c>
      <c r="B4106" s="15" t="str">
        <f>IFERROR(INDEX(Sheet1!L:L,MATCH(ROWS($1:4105),$L:$L,0)),"")</f>
        <v/>
      </c>
      <c r="D4106" s="18" t="str">
        <f>IFERROR(INDEX(Sheet1!F:F,MATCH(ROWS($1:4105),$M:$M,0)),"")</f>
        <v/>
      </c>
      <c r="E4106" t="str">
        <f>IFERROR(INDEX(Sheet1!L:L,MATCH(ROWS($1:4105),$M:$M,0)),"")</f>
        <v/>
      </c>
      <c r="L4106" t="str">
        <f>IF(ISNA(MATCH(Sheet1!F4106,{"successful"},0)),"-",MAX(Sheet6!L$1:L4105)+1)</f>
        <v>-</v>
      </c>
      <c r="M4106">
        <f>IF(ISNA(MATCH(Sheet1!F4106,{"failed","canceled"},0)),"-",MAX(Sheet6!M$1:M4105)+1)</f>
        <v>1870</v>
      </c>
    </row>
    <row r="4107" spans="1:13" ht="16" x14ac:dyDescent="0.2">
      <c r="A4107" s="18" t="str">
        <f>IFERROR(INDEX(Sheet1!F:F,MATCH(ROWS($1:4106),$L:$L,0)),"")</f>
        <v/>
      </c>
      <c r="B4107" s="15" t="str">
        <f>IFERROR(INDEX(Sheet1!L:L,MATCH(ROWS($1:4106),$L:$L,0)),"")</f>
        <v/>
      </c>
      <c r="D4107" s="18" t="str">
        <f>IFERROR(INDEX(Sheet1!F:F,MATCH(ROWS($1:4106),$M:$M,0)),"")</f>
        <v/>
      </c>
      <c r="E4107" t="str">
        <f>IFERROR(INDEX(Sheet1!L:L,MATCH(ROWS($1:4106),$M:$M,0)),"")</f>
        <v/>
      </c>
      <c r="L4107" t="str">
        <f>IF(ISNA(MATCH(Sheet1!F4107,{"successful"},0)),"-",MAX(Sheet6!L$1:L4106)+1)</f>
        <v>-</v>
      </c>
      <c r="M4107">
        <f>IF(ISNA(MATCH(Sheet1!F4107,{"failed","canceled"},0)),"-",MAX(Sheet6!M$1:M4106)+1)</f>
        <v>1871</v>
      </c>
    </row>
    <row r="4108" spans="1:13" ht="16" x14ac:dyDescent="0.2">
      <c r="A4108" s="18" t="str">
        <f>IFERROR(INDEX(Sheet1!F:F,MATCH(ROWS($1:4107),$L:$L,0)),"")</f>
        <v/>
      </c>
      <c r="B4108" s="15" t="str">
        <f>IFERROR(INDEX(Sheet1!L:L,MATCH(ROWS($1:4107),$L:$L,0)),"")</f>
        <v/>
      </c>
      <c r="D4108" s="18" t="str">
        <f>IFERROR(INDEX(Sheet1!F:F,MATCH(ROWS($1:4107),$M:$M,0)),"")</f>
        <v/>
      </c>
      <c r="E4108" t="str">
        <f>IFERROR(INDEX(Sheet1!L:L,MATCH(ROWS($1:4107),$M:$M,0)),"")</f>
        <v/>
      </c>
      <c r="L4108" t="str">
        <f>IF(ISNA(MATCH(Sheet1!F4108,{"successful"},0)),"-",MAX(Sheet6!L$1:L4107)+1)</f>
        <v>-</v>
      </c>
      <c r="M4108">
        <f>IF(ISNA(MATCH(Sheet1!F4108,{"failed","canceled"},0)),"-",MAX(Sheet6!M$1:M4107)+1)</f>
        <v>1872</v>
      </c>
    </row>
    <row r="4109" spans="1:13" ht="16" x14ac:dyDescent="0.2">
      <c r="A4109" s="18" t="str">
        <f>IFERROR(INDEX(Sheet1!F:F,MATCH(ROWS($1:4108),$L:$L,0)),"")</f>
        <v/>
      </c>
      <c r="B4109" s="15" t="str">
        <f>IFERROR(INDEX(Sheet1!L:L,MATCH(ROWS($1:4108),$L:$L,0)),"")</f>
        <v/>
      </c>
      <c r="D4109" s="18" t="str">
        <f>IFERROR(INDEX(Sheet1!F:F,MATCH(ROWS($1:4108),$M:$M,0)),"")</f>
        <v/>
      </c>
      <c r="E4109" t="str">
        <f>IFERROR(INDEX(Sheet1!L:L,MATCH(ROWS($1:4108),$M:$M,0)),"")</f>
        <v/>
      </c>
      <c r="L4109" t="str">
        <f>IF(ISNA(MATCH(Sheet1!F4109,{"successful"},0)),"-",MAX(Sheet6!L$1:L4108)+1)</f>
        <v>-</v>
      </c>
      <c r="M4109">
        <f>IF(ISNA(MATCH(Sheet1!F4109,{"failed","canceled"},0)),"-",MAX(Sheet6!M$1:M4108)+1)</f>
        <v>1873</v>
      </c>
    </row>
    <row r="4110" spans="1:13" ht="16" x14ac:dyDescent="0.2">
      <c r="A4110" s="18" t="str">
        <f>IFERROR(INDEX(Sheet1!F:F,MATCH(ROWS($1:4109),$L:$L,0)),"")</f>
        <v/>
      </c>
      <c r="B4110" s="15" t="str">
        <f>IFERROR(INDEX(Sheet1!L:L,MATCH(ROWS($1:4109),$L:$L,0)),"")</f>
        <v/>
      </c>
      <c r="D4110" s="18" t="str">
        <f>IFERROR(INDEX(Sheet1!F:F,MATCH(ROWS($1:4109),$M:$M,0)),"")</f>
        <v/>
      </c>
      <c r="E4110" t="str">
        <f>IFERROR(INDEX(Sheet1!L:L,MATCH(ROWS($1:4109),$M:$M,0)),"")</f>
        <v/>
      </c>
      <c r="L4110" t="str">
        <f>IF(ISNA(MATCH(Sheet1!F4110,{"successful"},0)),"-",MAX(Sheet6!L$1:L4109)+1)</f>
        <v>-</v>
      </c>
      <c r="M4110">
        <f>IF(ISNA(MATCH(Sheet1!F4110,{"failed","canceled"},0)),"-",MAX(Sheet6!M$1:M4109)+1)</f>
        <v>1874</v>
      </c>
    </row>
    <row r="4111" spans="1:13" ht="16" x14ac:dyDescent="0.2">
      <c r="A4111" s="18" t="str">
        <f>IFERROR(INDEX(Sheet1!F:F,MATCH(ROWS($1:4110),$L:$L,0)),"")</f>
        <v/>
      </c>
      <c r="B4111" s="15" t="str">
        <f>IFERROR(INDEX(Sheet1!L:L,MATCH(ROWS($1:4110),$L:$L,0)),"")</f>
        <v/>
      </c>
      <c r="D4111" s="18" t="str">
        <f>IFERROR(INDEX(Sheet1!F:F,MATCH(ROWS($1:4110),$M:$M,0)),"")</f>
        <v/>
      </c>
      <c r="E4111" t="str">
        <f>IFERROR(INDEX(Sheet1!L:L,MATCH(ROWS($1:4110),$M:$M,0)),"")</f>
        <v/>
      </c>
      <c r="L4111" t="str">
        <f>IF(ISNA(MATCH(Sheet1!F4111,{"successful"},0)),"-",MAX(Sheet6!L$1:L4110)+1)</f>
        <v>-</v>
      </c>
      <c r="M4111">
        <f>IF(ISNA(MATCH(Sheet1!F4111,{"failed","canceled"},0)),"-",MAX(Sheet6!M$1:M4110)+1)</f>
        <v>1875</v>
      </c>
    </row>
    <row r="4112" spans="1:13" ht="16" x14ac:dyDescent="0.2">
      <c r="A4112" s="18" t="str">
        <f>IFERROR(INDEX(Sheet1!F:F,MATCH(ROWS($1:4111),$L:$L,0)),"")</f>
        <v/>
      </c>
      <c r="B4112" s="15" t="str">
        <f>IFERROR(INDEX(Sheet1!L:L,MATCH(ROWS($1:4111),$L:$L,0)),"")</f>
        <v/>
      </c>
      <c r="D4112" s="18" t="str">
        <f>IFERROR(INDEX(Sheet1!F:F,MATCH(ROWS($1:4111),$M:$M,0)),"")</f>
        <v/>
      </c>
      <c r="E4112" t="str">
        <f>IFERROR(INDEX(Sheet1!L:L,MATCH(ROWS($1:4111),$M:$M,0)),"")</f>
        <v/>
      </c>
      <c r="L4112" t="str">
        <f>IF(ISNA(MATCH(Sheet1!F4112,{"successful"},0)),"-",MAX(Sheet6!L$1:L4111)+1)</f>
        <v>-</v>
      </c>
      <c r="M4112">
        <f>IF(ISNA(MATCH(Sheet1!F4112,{"failed","canceled"},0)),"-",MAX(Sheet6!M$1:M4111)+1)</f>
        <v>1876</v>
      </c>
    </row>
    <row r="4113" spans="1:13" ht="16" x14ac:dyDescent="0.2">
      <c r="A4113" s="18" t="str">
        <f>IFERROR(INDEX(Sheet1!F:F,MATCH(ROWS($1:4112),$L:$L,0)),"")</f>
        <v/>
      </c>
      <c r="B4113" s="15" t="str">
        <f>IFERROR(INDEX(Sheet1!L:L,MATCH(ROWS($1:4112),$L:$L,0)),"")</f>
        <v/>
      </c>
      <c r="D4113" s="18" t="str">
        <f>IFERROR(INDEX(Sheet1!F:F,MATCH(ROWS($1:4112),$M:$M,0)),"")</f>
        <v/>
      </c>
      <c r="E4113" t="str">
        <f>IFERROR(INDEX(Sheet1!L:L,MATCH(ROWS($1:4112),$M:$M,0)),"")</f>
        <v/>
      </c>
      <c r="L4113" t="str">
        <f>IF(ISNA(MATCH(Sheet1!F4113,{"successful"},0)),"-",MAX(Sheet6!L$1:L4112)+1)</f>
        <v>-</v>
      </c>
      <c r="M4113">
        <f>IF(ISNA(MATCH(Sheet1!F4113,{"failed","canceled"},0)),"-",MAX(Sheet6!M$1:M4112)+1)</f>
        <v>1877</v>
      </c>
    </row>
    <row r="4114" spans="1:13" ht="16" x14ac:dyDescent="0.2">
      <c r="A4114" s="18" t="str">
        <f>IFERROR(INDEX(Sheet1!F:F,MATCH(ROWS($1:4113),$L:$L,0)),"")</f>
        <v/>
      </c>
      <c r="B4114" s="15" t="str">
        <f>IFERROR(INDEX(Sheet1!L:L,MATCH(ROWS($1:4113),$L:$L,0)),"")</f>
        <v/>
      </c>
      <c r="D4114" s="18" t="str">
        <f>IFERROR(INDEX(Sheet1!F:F,MATCH(ROWS($1:4113),$M:$M,0)),"")</f>
        <v/>
      </c>
      <c r="E4114" t="str">
        <f>IFERROR(INDEX(Sheet1!L:L,MATCH(ROWS($1:4113),$M:$M,0)),"")</f>
        <v/>
      </c>
      <c r="L4114" t="str">
        <f>IF(ISNA(MATCH(Sheet1!F4114,{"successful"},0)),"-",MAX(Sheet6!L$1:L4113)+1)</f>
        <v>-</v>
      </c>
      <c r="M4114">
        <f>IF(ISNA(MATCH(Sheet1!F4114,{"failed","canceled"},0)),"-",MAX(Sheet6!M$1:M4113)+1)</f>
        <v>1878</v>
      </c>
    </row>
    <row r="4115" spans="1:13" ht="16" x14ac:dyDescent="0.2">
      <c r="A4115" s="18" t="str">
        <f>IFERROR(INDEX(Sheet1!F:F,MATCH(ROWS($1:4114),$L:$L,0)),"")</f>
        <v/>
      </c>
      <c r="B4115" s="15" t="str">
        <f>IFERROR(INDEX(Sheet1!L:L,MATCH(ROWS($1:4114),$L:$L,0)),"")</f>
        <v/>
      </c>
      <c r="D4115" s="18" t="str">
        <f>IFERROR(INDEX(Sheet1!F:F,MATCH(ROWS($1:4114),$M:$M,0)),"")</f>
        <v/>
      </c>
      <c r="E4115" t="str">
        <f>IFERROR(INDEX(Sheet1!L:L,MATCH(ROWS($1:4114),$M:$M,0)),"")</f>
        <v/>
      </c>
      <c r="L4115" t="str">
        <f>IF(ISNA(MATCH(Sheet1!F4115,{"successful"},0)),"-",MAX(Sheet6!L$1:L4114)+1)</f>
        <v>-</v>
      </c>
      <c r="M4115">
        <f>IF(ISNA(MATCH(Sheet1!F4115,{"failed","canceled"},0)),"-",MAX(Sheet6!M$1:M4114)+1)</f>
        <v>1879</v>
      </c>
    </row>
    <row r="4116" spans="1:13" ht="16" x14ac:dyDescent="0.2">
      <c r="A4116" s="18" t="str">
        <f>IFERROR(INDEX(Sheet1!F:F,MATCH(ROWS($1:4115),$L:$L,0)),"")</f>
        <v/>
      </c>
      <c r="B4116" s="15" t="str">
        <f>IFERROR(INDEX(Sheet1!L:L,MATCH(ROWS($1:4115),$L:$L,0)),"")</f>
        <v/>
      </c>
      <c r="D4116" s="18" t="str">
        <f>IFERROR(INDEX(Sheet1!F:F,MATCH(ROWS($1:4115),$M:$M,0)),"")</f>
        <v/>
      </c>
      <c r="E4116" t="str">
        <f>IFERROR(INDEX(Sheet1!L:L,MATCH(ROWS($1:4115),$M:$M,0)),"")</f>
        <v/>
      </c>
      <c r="L4116" t="str">
        <f>IF(ISNA(MATCH(Sheet1!F4116,{"successful"},0)),"-",MAX(Sheet6!L$1:L4115)+1)</f>
        <v>-</v>
      </c>
      <c r="M4116" t="str">
        <f>IF(ISNA(MATCH(Sheet1!F4116,{"failed","canceled"},0)),"-",MAX(Sheet6!M$1:M4115)+1)</f>
        <v>-</v>
      </c>
    </row>
    <row r="4117" spans="1:13" ht="16" x14ac:dyDescent="0.2">
      <c r="A4117" s="18" t="str">
        <f>IFERROR(INDEX(Sheet1!F:F,MATCH(ROWS($1:4116),$L:$L,0)),"")</f>
        <v/>
      </c>
      <c r="B4117" s="15" t="str">
        <f>IFERROR(INDEX(Sheet1!L:L,MATCH(ROWS($1:4116),$L:$L,0)),"")</f>
        <v/>
      </c>
      <c r="D4117" s="18" t="str">
        <f>IFERROR(INDEX(Sheet1!F:F,MATCH(ROWS($1:4116),$M:$M,0)),"")</f>
        <v/>
      </c>
      <c r="E4117" t="str">
        <f>IFERROR(INDEX(Sheet1!L:L,MATCH(ROWS($1:4116),$M:$M,0)),"")</f>
        <v/>
      </c>
      <c r="L4117" t="str">
        <f>IF(ISNA(MATCH(Sheet1!F4117,{"successful"},0)),"-",MAX(Sheet6!L$1:L4116)+1)</f>
        <v>-</v>
      </c>
      <c r="M4117" t="str">
        <f>IF(ISNA(MATCH(Sheet1!F4117,{"failed","canceled"},0)),"-",MAX(Sheet6!M$1:M4116)+1)</f>
        <v>-</v>
      </c>
    </row>
    <row r="4118" spans="1:13" ht="16" x14ac:dyDescent="0.2">
      <c r="A4118" s="18" t="str">
        <f>IFERROR(INDEX(Sheet1!F:F,MATCH(ROWS($1:4117),$L:$L,0)),"")</f>
        <v/>
      </c>
      <c r="B4118" s="15" t="str">
        <f>IFERROR(INDEX(Sheet1!L:L,MATCH(ROWS($1:4117),$L:$L,0)),"")</f>
        <v/>
      </c>
      <c r="D4118" s="18" t="str">
        <f>IFERROR(INDEX(Sheet1!F:F,MATCH(ROWS($1:4117),$M:$M,0)),"")</f>
        <v/>
      </c>
      <c r="E4118" t="str">
        <f>IFERROR(INDEX(Sheet1!L:L,MATCH(ROWS($1:4117),$M:$M,0)),"")</f>
        <v/>
      </c>
      <c r="L4118" t="str">
        <f>IF(ISNA(MATCH(Sheet1!F4118,{"successful"},0)),"-",MAX(Sheet6!L$1:L4117)+1)</f>
        <v>-</v>
      </c>
      <c r="M4118" t="str">
        <f>IF(ISNA(MATCH(Sheet1!F4118,{"failed","canceled"},0)),"-",MAX(Sheet6!M$1:M4117)+1)</f>
        <v>-</v>
      </c>
    </row>
    <row r="4119" spans="1:13" ht="16" x14ac:dyDescent="0.2">
      <c r="A4119" s="18" t="str">
        <f>IFERROR(INDEX(Sheet1!F:F,MATCH(ROWS($1:4118),$L:$L,0)),"")</f>
        <v/>
      </c>
      <c r="B4119" s="15" t="str">
        <f>IFERROR(INDEX(Sheet1!L:L,MATCH(ROWS($1:4118),$L:$L,0)),"")</f>
        <v/>
      </c>
      <c r="D4119" s="18" t="str">
        <f>IFERROR(INDEX(Sheet1!F:F,MATCH(ROWS($1:4118),$M:$M,0)),"")</f>
        <v/>
      </c>
      <c r="E4119" t="str">
        <f>IFERROR(INDEX(Sheet1!L:L,MATCH(ROWS($1:4118),$M:$M,0)),"")</f>
        <v/>
      </c>
      <c r="L4119" t="str">
        <f>IF(ISNA(MATCH(Sheet1!F4119,{"successful"},0)),"-",MAX(Sheet6!L$1:L4118)+1)</f>
        <v>-</v>
      </c>
      <c r="M4119" t="str">
        <f>IF(ISNA(MATCH(Sheet1!F4119,{"failed","canceled"},0)),"-",MAX(Sheet6!M$1:M4118)+1)</f>
        <v>-</v>
      </c>
    </row>
    <row r="4120" spans="1:13" ht="16" x14ac:dyDescent="0.2">
      <c r="A4120" s="18" t="str">
        <f>IFERROR(INDEX(Sheet1!F:F,MATCH(ROWS($1:4119),$L:$L,0)),"")</f>
        <v/>
      </c>
      <c r="B4120" s="15" t="str">
        <f>IFERROR(INDEX(Sheet1!L:L,MATCH(ROWS($1:4119),$L:$L,0)),"")</f>
        <v/>
      </c>
      <c r="D4120" s="18" t="str">
        <f>IFERROR(INDEX(Sheet1!F:F,MATCH(ROWS($1:4119),$M:$M,0)),"")</f>
        <v/>
      </c>
      <c r="E4120" t="str">
        <f>IFERROR(INDEX(Sheet1!L:L,MATCH(ROWS($1:4119),$M:$M,0)),"")</f>
        <v/>
      </c>
      <c r="L4120" t="str">
        <f>IF(ISNA(MATCH(Sheet1!F4120,{"successful"},0)),"-",MAX(Sheet6!L$1:L4119)+1)</f>
        <v>-</v>
      </c>
      <c r="M4120" t="str">
        <f>IF(ISNA(MATCH(Sheet1!F4120,{"failed","canceled"},0)),"-",MAX(Sheet6!M$1:M4119)+1)</f>
        <v>-</v>
      </c>
    </row>
    <row r="4121" spans="1:13" ht="16" x14ac:dyDescent="0.2">
      <c r="A4121" s="18" t="str">
        <f>IFERROR(INDEX(Sheet1!F:F,MATCH(ROWS($1:4120),$L:$L,0)),"")</f>
        <v/>
      </c>
      <c r="B4121" s="15" t="str">
        <f>IFERROR(INDEX(Sheet1!L:L,MATCH(ROWS($1:4120),$L:$L,0)),"")</f>
        <v/>
      </c>
      <c r="D4121" s="18" t="str">
        <f>IFERROR(INDEX(Sheet1!F:F,MATCH(ROWS($1:4120),$M:$M,0)),"")</f>
        <v/>
      </c>
      <c r="E4121" t="str">
        <f>IFERROR(INDEX(Sheet1!L:L,MATCH(ROWS($1:4120),$M:$M,0)),"")</f>
        <v/>
      </c>
      <c r="L4121" t="str">
        <f>IF(ISNA(MATCH(Sheet1!F4121,{"successful"},0)),"-",MAX(Sheet6!L$1:L4120)+1)</f>
        <v>-</v>
      </c>
      <c r="M4121" t="str">
        <f>IF(ISNA(MATCH(Sheet1!F4121,{"failed","canceled"},0)),"-",MAX(Sheet6!M$1:M4120)+1)</f>
        <v>-</v>
      </c>
    </row>
    <row r="4122" spans="1:13" ht="16" x14ac:dyDescent="0.2">
      <c r="A4122" s="18" t="str">
        <f>IFERROR(INDEX(Sheet1!F:F,MATCH(ROWS($1:4121),$L:$L,0)),"")</f>
        <v/>
      </c>
      <c r="B4122" s="15" t="str">
        <f>IFERROR(INDEX(Sheet1!L:L,MATCH(ROWS($1:4121),$L:$L,0)),"")</f>
        <v/>
      </c>
      <c r="D4122" s="18" t="str">
        <f>IFERROR(INDEX(Sheet1!F:F,MATCH(ROWS($1:4121),$M:$M,0)),"")</f>
        <v/>
      </c>
      <c r="E4122" t="str">
        <f>IFERROR(INDEX(Sheet1!L:L,MATCH(ROWS($1:4121),$M:$M,0)),"")</f>
        <v/>
      </c>
      <c r="L4122" t="str">
        <f>IF(ISNA(MATCH(Sheet1!F4122,{"successful"},0)),"-",MAX(Sheet6!L$1:L4121)+1)</f>
        <v>-</v>
      </c>
      <c r="M4122" t="str">
        <f>IF(ISNA(MATCH(Sheet1!F4122,{"failed","canceled"},0)),"-",MAX(Sheet6!M$1:M4121)+1)</f>
        <v>-</v>
      </c>
    </row>
    <row r="4123" spans="1:13" ht="16" x14ac:dyDescent="0.2">
      <c r="A4123" s="18" t="str">
        <f>IFERROR(INDEX(Sheet1!F:F,MATCH(ROWS($1:4122),$L:$L,0)),"")</f>
        <v/>
      </c>
      <c r="B4123" s="15" t="str">
        <f>IFERROR(INDEX(Sheet1!L:L,MATCH(ROWS($1:4122),$L:$L,0)),"")</f>
        <v/>
      </c>
      <c r="D4123" s="18" t="str">
        <f>IFERROR(INDEX(Sheet1!F:F,MATCH(ROWS($1:4122),$M:$M,0)),"")</f>
        <v/>
      </c>
      <c r="E4123" t="str">
        <f>IFERROR(INDEX(Sheet1!L:L,MATCH(ROWS($1:4122),$M:$M,0)),"")</f>
        <v/>
      </c>
      <c r="L4123" t="str">
        <f>IF(ISNA(MATCH(Sheet1!F4123,{"successful"},0)),"-",MAX(Sheet6!L$1:L4122)+1)</f>
        <v>-</v>
      </c>
      <c r="M4123" t="str">
        <f>IF(ISNA(MATCH(Sheet1!F4123,{"failed","canceled"},0)),"-",MAX(Sheet6!M$1:M4122)+1)</f>
        <v>-</v>
      </c>
    </row>
    <row r="4124" spans="1:13" ht="16" x14ac:dyDescent="0.2">
      <c r="A4124" s="18" t="str">
        <f>IFERROR(INDEX(Sheet1!F:F,MATCH(ROWS($1:4123),$L:$L,0)),"")</f>
        <v/>
      </c>
      <c r="B4124" s="15" t="str">
        <f>IFERROR(INDEX(Sheet1!L:L,MATCH(ROWS($1:4123),$L:$L,0)),"")</f>
        <v/>
      </c>
      <c r="D4124" s="18" t="str">
        <f>IFERROR(INDEX(Sheet1!F:F,MATCH(ROWS($1:4123),$M:$M,0)),"")</f>
        <v/>
      </c>
      <c r="E4124" t="str">
        <f>IFERROR(INDEX(Sheet1!L:L,MATCH(ROWS($1:4123),$M:$M,0)),"")</f>
        <v/>
      </c>
      <c r="L4124" t="str">
        <f>IF(ISNA(MATCH(Sheet1!F4124,{"successful"},0)),"-",MAX(Sheet6!L$1:L4123)+1)</f>
        <v>-</v>
      </c>
      <c r="M4124" t="str">
        <f>IF(ISNA(MATCH(Sheet1!F4124,{"failed","canceled"},0)),"-",MAX(Sheet6!M$1:M4123)+1)</f>
        <v>-</v>
      </c>
    </row>
    <row r="4125" spans="1:13" ht="16" x14ac:dyDescent="0.2">
      <c r="A4125" s="18" t="str">
        <f>IFERROR(INDEX(Sheet1!F:F,MATCH(ROWS($1:4124),$L:$L,0)),"")</f>
        <v/>
      </c>
      <c r="B4125" s="15" t="str">
        <f>IFERROR(INDEX(Sheet1!L:L,MATCH(ROWS($1:4124),$L:$L,0)),"")</f>
        <v/>
      </c>
      <c r="D4125" s="18" t="str">
        <f>IFERROR(INDEX(Sheet1!F:F,MATCH(ROWS($1:4124),$M:$M,0)),"")</f>
        <v/>
      </c>
      <c r="E4125" t="str">
        <f>IFERROR(INDEX(Sheet1!L:L,MATCH(ROWS($1:4124),$M:$M,0)),"")</f>
        <v/>
      </c>
      <c r="L4125" t="str">
        <f>IF(ISNA(MATCH(Sheet1!F4125,{"successful"},0)),"-",MAX(Sheet6!L$1:L4124)+1)</f>
        <v>-</v>
      </c>
      <c r="M4125" t="str">
        <f>IF(ISNA(MATCH(Sheet1!F4125,{"failed","canceled"},0)),"-",MAX(Sheet6!M$1:M4124)+1)</f>
        <v>-</v>
      </c>
    </row>
    <row r="4126" spans="1:13" ht="16" x14ac:dyDescent="0.2">
      <c r="A4126" s="18" t="str">
        <f>IFERROR(INDEX(Sheet1!F:F,MATCH(ROWS($1:4125),$L:$L,0)),"")</f>
        <v/>
      </c>
      <c r="B4126" s="15" t="str">
        <f>IFERROR(INDEX(Sheet1!L:L,MATCH(ROWS($1:4125),$L:$L,0)),"")</f>
        <v/>
      </c>
      <c r="D4126" s="18" t="str">
        <f>IFERROR(INDEX(Sheet1!F:F,MATCH(ROWS($1:4125),$M:$M,0)),"")</f>
        <v/>
      </c>
      <c r="E4126" t="str">
        <f>IFERROR(INDEX(Sheet1!L:L,MATCH(ROWS($1:4125),$M:$M,0)),"")</f>
        <v/>
      </c>
      <c r="L4126" t="str">
        <f>IF(ISNA(MATCH(Sheet1!F4126,{"successful"},0)),"-",MAX(Sheet6!L$1:L4125)+1)</f>
        <v>-</v>
      </c>
      <c r="M4126" t="str">
        <f>IF(ISNA(MATCH(Sheet1!F4126,{"failed","canceled"},0)),"-",MAX(Sheet6!M$1:M4125)+1)</f>
        <v>-</v>
      </c>
    </row>
    <row r="4127" spans="1:13" ht="16" x14ac:dyDescent="0.2">
      <c r="A4127" s="18" t="str">
        <f>IFERROR(INDEX(Sheet1!F:F,MATCH(ROWS($1:4126),$L:$L,0)),"")</f>
        <v/>
      </c>
      <c r="B4127" s="15" t="str">
        <f>IFERROR(INDEX(Sheet1!L:L,MATCH(ROWS($1:4126),$L:$L,0)),"")</f>
        <v/>
      </c>
      <c r="D4127" s="18" t="str">
        <f>IFERROR(INDEX(Sheet1!F:F,MATCH(ROWS($1:4126),$M:$M,0)),"")</f>
        <v/>
      </c>
      <c r="E4127" t="str">
        <f>IFERROR(INDEX(Sheet1!L:L,MATCH(ROWS($1:4126),$M:$M,0)),"")</f>
        <v/>
      </c>
      <c r="L4127" t="str">
        <f>IF(ISNA(MATCH(Sheet1!F4127,{"successful"},0)),"-",MAX(Sheet6!L$1:L4126)+1)</f>
        <v>-</v>
      </c>
      <c r="M4127" t="str">
        <f>IF(ISNA(MATCH(Sheet1!F4127,{"failed","canceled"},0)),"-",MAX(Sheet6!M$1:M4126)+1)</f>
        <v>-</v>
      </c>
    </row>
    <row r="4128" spans="1:13" ht="16" x14ac:dyDescent="0.2">
      <c r="A4128" s="18" t="str">
        <f>IFERROR(INDEX(Sheet1!F:F,MATCH(ROWS($1:4127),$L:$L,0)),"")</f>
        <v/>
      </c>
      <c r="B4128" s="15" t="str">
        <f>IFERROR(INDEX(Sheet1!L:L,MATCH(ROWS($1:4127),$L:$L,0)),"")</f>
        <v/>
      </c>
      <c r="D4128" s="18" t="str">
        <f>IFERROR(INDEX(Sheet1!F:F,MATCH(ROWS($1:4127),$M:$M,0)),"")</f>
        <v/>
      </c>
      <c r="E4128" t="str">
        <f>IFERROR(INDEX(Sheet1!L:L,MATCH(ROWS($1:4127),$M:$M,0)),"")</f>
        <v/>
      </c>
      <c r="L4128" t="str">
        <f>IF(ISNA(MATCH(Sheet1!F4128,{"successful"},0)),"-",MAX(Sheet6!L$1:L4127)+1)</f>
        <v>-</v>
      </c>
      <c r="M4128" t="str">
        <f>IF(ISNA(MATCH(Sheet1!F4128,{"failed","canceled"},0)),"-",MAX(Sheet6!M$1:M4127)+1)</f>
        <v>-</v>
      </c>
    </row>
    <row r="4129" spans="1:13" ht="16" x14ac:dyDescent="0.2">
      <c r="A4129" s="18" t="str">
        <f>IFERROR(INDEX(Sheet1!F:F,MATCH(ROWS($1:4128),$L:$L,0)),"")</f>
        <v/>
      </c>
      <c r="B4129" s="15" t="str">
        <f>IFERROR(INDEX(Sheet1!L:L,MATCH(ROWS($1:4128),$L:$L,0)),"")</f>
        <v/>
      </c>
      <c r="D4129" s="18" t="str">
        <f>IFERROR(INDEX(Sheet1!F:F,MATCH(ROWS($1:4128),$M:$M,0)),"")</f>
        <v/>
      </c>
      <c r="E4129" t="str">
        <f>IFERROR(INDEX(Sheet1!L:L,MATCH(ROWS($1:4128),$M:$M,0)),"")</f>
        <v/>
      </c>
      <c r="L4129" t="str">
        <f>IF(ISNA(MATCH(Sheet1!F4129,{"successful"},0)),"-",MAX(Sheet6!L$1:L4128)+1)</f>
        <v>-</v>
      </c>
      <c r="M4129" t="str">
        <f>IF(ISNA(MATCH(Sheet1!F4129,{"failed","canceled"},0)),"-",MAX(Sheet6!M$1:M4128)+1)</f>
        <v>-</v>
      </c>
    </row>
    <row r="4130" spans="1:13" ht="16" x14ac:dyDescent="0.2">
      <c r="A4130" s="18" t="str">
        <f>IFERROR(INDEX(Sheet1!F:F,MATCH(ROWS($1:4129),$L:$L,0)),"")</f>
        <v/>
      </c>
      <c r="B4130" s="15" t="str">
        <f>IFERROR(INDEX(Sheet1!L:L,MATCH(ROWS($1:4129),$L:$L,0)),"")</f>
        <v/>
      </c>
      <c r="D4130" s="18" t="str">
        <f>IFERROR(INDEX(Sheet1!F:F,MATCH(ROWS($1:4129),$M:$M,0)),"")</f>
        <v/>
      </c>
      <c r="E4130" t="str">
        <f>IFERROR(INDEX(Sheet1!L:L,MATCH(ROWS($1:4129),$M:$M,0)),"")</f>
        <v/>
      </c>
      <c r="L4130" t="str">
        <f>IF(ISNA(MATCH(Sheet1!F4130,{"successful"},0)),"-",MAX(Sheet6!L$1:L4129)+1)</f>
        <v>-</v>
      </c>
      <c r="M4130" t="str">
        <f>IF(ISNA(MATCH(Sheet1!F4130,{"failed","canceled"},0)),"-",MAX(Sheet6!M$1:M4129)+1)</f>
        <v>-</v>
      </c>
    </row>
    <row r="4131" spans="1:13" ht="16" x14ac:dyDescent="0.2">
      <c r="A4131" s="18" t="str">
        <f>IFERROR(INDEX(Sheet1!F:F,MATCH(ROWS($1:4130),$L:$L,0)),"")</f>
        <v/>
      </c>
      <c r="B4131" s="15" t="str">
        <f>IFERROR(INDEX(Sheet1!L:L,MATCH(ROWS($1:4130),$L:$L,0)),"")</f>
        <v/>
      </c>
      <c r="D4131" s="18" t="str">
        <f>IFERROR(INDEX(Sheet1!F:F,MATCH(ROWS($1:4130),$M:$M,0)),"")</f>
        <v/>
      </c>
      <c r="E4131" t="str">
        <f>IFERROR(INDEX(Sheet1!L:L,MATCH(ROWS($1:4130),$M:$M,0)),"")</f>
        <v/>
      </c>
      <c r="L4131" t="str">
        <f>IF(ISNA(MATCH(Sheet1!F4131,{"successful"},0)),"-",MAX(Sheet6!L$1:L4130)+1)</f>
        <v>-</v>
      </c>
      <c r="M4131" t="str">
        <f>IF(ISNA(MATCH(Sheet1!F4131,{"failed","canceled"},0)),"-",MAX(Sheet6!M$1:M4130)+1)</f>
        <v>-</v>
      </c>
    </row>
    <row r="4132" spans="1:13" ht="16" x14ac:dyDescent="0.2">
      <c r="A4132" s="18" t="str">
        <f>IFERROR(INDEX(Sheet1!F:F,MATCH(ROWS($1:4131),$L:$L,0)),"")</f>
        <v/>
      </c>
      <c r="B4132" s="15" t="str">
        <f>IFERROR(INDEX(Sheet1!L:L,MATCH(ROWS($1:4131),$L:$L,0)),"")</f>
        <v/>
      </c>
      <c r="D4132" s="18" t="str">
        <f>IFERROR(INDEX(Sheet1!F:F,MATCH(ROWS($1:4131),$M:$M,0)),"")</f>
        <v/>
      </c>
      <c r="E4132" t="str">
        <f>IFERROR(INDEX(Sheet1!L:L,MATCH(ROWS($1:4131),$M:$M,0)),"")</f>
        <v/>
      </c>
      <c r="L4132" t="str">
        <f>IF(ISNA(MATCH(Sheet1!F4132,{"successful"},0)),"-",MAX(Sheet6!L$1:L4131)+1)</f>
        <v>-</v>
      </c>
      <c r="M4132" t="str">
        <f>IF(ISNA(MATCH(Sheet1!F4132,{"failed","canceled"},0)),"-",MAX(Sheet6!M$1:M4131)+1)</f>
        <v>-</v>
      </c>
    </row>
    <row r="4133" spans="1:13" ht="16" x14ac:dyDescent="0.2">
      <c r="A4133" s="18" t="str">
        <f>IFERROR(INDEX(Sheet1!F:F,MATCH(ROWS($1:4132),$L:$L,0)),"")</f>
        <v/>
      </c>
      <c r="B4133" s="15" t="str">
        <f>IFERROR(INDEX(Sheet1!L:L,MATCH(ROWS($1:4132),$L:$L,0)),"")</f>
        <v/>
      </c>
      <c r="D4133" s="18" t="str">
        <f>IFERROR(INDEX(Sheet1!F:F,MATCH(ROWS($1:4132),$M:$M,0)),"")</f>
        <v/>
      </c>
      <c r="E4133" t="str">
        <f>IFERROR(INDEX(Sheet1!L:L,MATCH(ROWS($1:4132),$M:$M,0)),"")</f>
        <v/>
      </c>
      <c r="L4133" t="str">
        <f>IF(ISNA(MATCH(Sheet1!F4133,{"successful"},0)),"-",MAX(Sheet6!L$1:L4132)+1)</f>
        <v>-</v>
      </c>
      <c r="M4133" t="str">
        <f>IF(ISNA(MATCH(Sheet1!F4133,{"failed","canceled"},0)),"-",MAX(Sheet6!M$1:M4132)+1)</f>
        <v>-</v>
      </c>
    </row>
    <row r="4134" spans="1:13" ht="16" x14ac:dyDescent="0.2">
      <c r="A4134" s="18" t="str">
        <f>IFERROR(INDEX(Sheet1!F:F,MATCH(ROWS($1:4133),$L:$L,0)),"")</f>
        <v/>
      </c>
      <c r="B4134" s="15" t="str">
        <f>IFERROR(INDEX(Sheet1!L:L,MATCH(ROWS($1:4133),$L:$L,0)),"")</f>
        <v/>
      </c>
      <c r="D4134" s="18" t="str">
        <f>IFERROR(INDEX(Sheet1!F:F,MATCH(ROWS($1:4133),$M:$M,0)),"")</f>
        <v/>
      </c>
      <c r="E4134" t="str">
        <f>IFERROR(INDEX(Sheet1!L:L,MATCH(ROWS($1:4133),$M:$M,0)),"")</f>
        <v/>
      </c>
      <c r="L4134" t="str">
        <f>IF(ISNA(MATCH(Sheet1!F4134,{"successful"},0)),"-",MAX(Sheet6!L$1:L4133)+1)</f>
        <v>-</v>
      </c>
      <c r="M4134" t="str">
        <f>IF(ISNA(MATCH(Sheet1!F4134,{"failed","canceled"},0)),"-",MAX(Sheet6!M$1:M4133)+1)</f>
        <v>-</v>
      </c>
    </row>
    <row r="4135" spans="1:13" ht="16" x14ac:dyDescent="0.2">
      <c r="A4135" s="18" t="str">
        <f>IFERROR(INDEX(Sheet1!F:F,MATCH(ROWS($1:4134),$L:$L,0)),"")</f>
        <v/>
      </c>
      <c r="B4135" s="15" t="str">
        <f>IFERROR(INDEX(Sheet1!L:L,MATCH(ROWS($1:4134),$L:$L,0)),"")</f>
        <v/>
      </c>
      <c r="D4135" s="18" t="str">
        <f>IFERROR(INDEX(Sheet1!F:F,MATCH(ROWS($1:4134),$M:$M,0)),"")</f>
        <v/>
      </c>
      <c r="E4135" t="str">
        <f>IFERROR(INDEX(Sheet1!L:L,MATCH(ROWS($1:4134),$M:$M,0)),"")</f>
        <v/>
      </c>
      <c r="L4135" t="str">
        <f>IF(ISNA(MATCH(Sheet1!F4135,{"successful"},0)),"-",MAX(Sheet6!L$1:L4134)+1)</f>
        <v>-</v>
      </c>
      <c r="M4135" t="str">
        <f>IF(ISNA(MATCH(Sheet1!F4135,{"failed","canceled"},0)),"-",MAX(Sheet6!M$1:M4134)+1)</f>
        <v>-</v>
      </c>
    </row>
    <row r="4136" spans="1:13" ht="16" x14ac:dyDescent="0.2">
      <c r="A4136" s="18" t="str">
        <f>IFERROR(INDEX(Sheet1!F:F,MATCH(ROWS($1:4135),$L:$L,0)),"")</f>
        <v/>
      </c>
      <c r="B4136" s="15" t="str">
        <f>IFERROR(INDEX(Sheet1!L:L,MATCH(ROWS($1:4135),$L:$L,0)),"")</f>
        <v/>
      </c>
      <c r="D4136" s="18" t="str">
        <f>IFERROR(INDEX(Sheet1!F:F,MATCH(ROWS($1:4135),$M:$M,0)),"")</f>
        <v/>
      </c>
      <c r="E4136" t="str">
        <f>IFERROR(INDEX(Sheet1!L:L,MATCH(ROWS($1:4135),$M:$M,0)),"")</f>
        <v/>
      </c>
      <c r="L4136" t="str">
        <f>IF(ISNA(MATCH(Sheet1!F4136,{"successful"},0)),"-",MAX(Sheet6!L$1:L4135)+1)</f>
        <v>-</v>
      </c>
      <c r="M4136" t="str">
        <f>IF(ISNA(MATCH(Sheet1!F4136,{"failed","canceled"},0)),"-",MAX(Sheet6!M$1:M4135)+1)</f>
        <v>-</v>
      </c>
    </row>
    <row r="4137" spans="1:13" ht="16" x14ac:dyDescent="0.2">
      <c r="A4137" s="18" t="str">
        <f>IFERROR(INDEX(Sheet1!F:F,MATCH(ROWS($1:4136),$L:$L,0)),"")</f>
        <v/>
      </c>
      <c r="B4137" s="15" t="str">
        <f>IFERROR(INDEX(Sheet1!L:L,MATCH(ROWS($1:4136),$L:$L,0)),"")</f>
        <v/>
      </c>
      <c r="D4137" s="18" t="str">
        <f>IFERROR(INDEX(Sheet1!F:F,MATCH(ROWS($1:4136),$M:$M,0)),"")</f>
        <v/>
      </c>
      <c r="E4137" t="str">
        <f>IFERROR(INDEX(Sheet1!L:L,MATCH(ROWS($1:4136),$M:$M,0)),"")</f>
        <v/>
      </c>
      <c r="L4137" t="str">
        <f>IF(ISNA(MATCH(Sheet1!F4137,{"successful"},0)),"-",MAX(Sheet6!L$1:L4136)+1)</f>
        <v>-</v>
      </c>
      <c r="M4137" t="str">
        <f>IF(ISNA(MATCH(Sheet1!F4137,{"failed","canceled"},0)),"-",MAX(Sheet6!M$1:M4136)+1)</f>
        <v>-</v>
      </c>
    </row>
    <row r="4138" spans="1:13" ht="16" x14ac:dyDescent="0.2">
      <c r="A4138" s="18" t="str">
        <f>IFERROR(INDEX(Sheet1!F:F,MATCH(ROWS($1:4137),$L:$L,0)),"")</f>
        <v/>
      </c>
      <c r="B4138" s="15" t="str">
        <f>IFERROR(INDEX(Sheet1!L:L,MATCH(ROWS($1:4137),$L:$L,0)),"")</f>
        <v/>
      </c>
      <c r="D4138" s="18" t="str">
        <f>IFERROR(INDEX(Sheet1!F:F,MATCH(ROWS($1:4137),$M:$M,0)),"")</f>
        <v/>
      </c>
      <c r="E4138" t="str">
        <f>IFERROR(INDEX(Sheet1!L:L,MATCH(ROWS($1:4137),$M:$M,0)),"")</f>
        <v/>
      </c>
      <c r="L4138" t="str">
        <f>IF(ISNA(MATCH(Sheet1!F4138,{"successful"},0)),"-",MAX(Sheet6!L$1:L4137)+1)</f>
        <v>-</v>
      </c>
      <c r="M4138" t="str">
        <f>IF(ISNA(MATCH(Sheet1!F4138,{"failed","canceled"},0)),"-",MAX(Sheet6!M$1:M4137)+1)</f>
        <v>-</v>
      </c>
    </row>
    <row r="4139" spans="1:13" ht="16" x14ac:dyDescent="0.2">
      <c r="A4139" s="18" t="str">
        <f>IFERROR(INDEX(Sheet1!F:F,MATCH(ROWS($1:4138),$L:$L,0)),"")</f>
        <v/>
      </c>
      <c r="B4139" s="15" t="str">
        <f>IFERROR(INDEX(Sheet1!L:L,MATCH(ROWS($1:4138),$L:$L,0)),"")</f>
        <v/>
      </c>
      <c r="D4139" s="18" t="str">
        <f>IFERROR(INDEX(Sheet1!F:F,MATCH(ROWS($1:4138),$M:$M,0)),"")</f>
        <v/>
      </c>
      <c r="E4139" t="str">
        <f>IFERROR(INDEX(Sheet1!L:L,MATCH(ROWS($1:4138),$M:$M,0)),"")</f>
        <v/>
      </c>
      <c r="L4139" t="str">
        <f>IF(ISNA(MATCH(Sheet1!F4139,{"successful"},0)),"-",MAX(Sheet6!L$1:L4138)+1)</f>
        <v>-</v>
      </c>
      <c r="M4139" t="str">
        <f>IF(ISNA(MATCH(Sheet1!F4139,{"failed","canceled"},0)),"-",MAX(Sheet6!M$1:M4138)+1)</f>
        <v>-</v>
      </c>
    </row>
    <row r="4140" spans="1:13" ht="16" x14ac:dyDescent="0.2">
      <c r="A4140" s="18" t="str">
        <f>IFERROR(INDEX(Sheet1!F:F,MATCH(ROWS($1:4139),$L:$L,0)),"")</f>
        <v/>
      </c>
      <c r="B4140" s="15" t="str">
        <f>IFERROR(INDEX(Sheet1!L:L,MATCH(ROWS($1:4139),$L:$L,0)),"")</f>
        <v/>
      </c>
      <c r="D4140" s="18" t="str">
        <f>IFERROR(INDEX(Sheet1!F:F,MATCH(ROWS($1:4139),$M:$M,0)),"")</f>
        <v/>
      </c>
      <c r="E4140" t="str">
        <f>IFERROR(INDEX(Sheet1!L:L,MATCH(ROWS($1:4139),$M:$M,0)),"")</f>
        <v/>
      </c>
      <c r="L4140" t="str">
        <f>IF(ISNA(MATCH(Sheet1!F4140,{"successful"},0)),"-",MAX(Sheet6!L$1:L4139)+1)</f>
        <v>-</v>
      </c>
      <c r="M4140" t="str">
        <f>IF(ISNA(MATCH(Sheet1!F4140,{"failed","canceled"},0)),"-",MAX(Sheet6!M$1:M4139)+1)</f>
        <v>-</v>
      </c>
    </row>
    <row r="4141" spans="1:13" ht="16" x14ac:dyDescent="0.2">
      <c r="A4141" s="18" t="str">
        <f>IFERROR(INDEX(Sheet1!F:F,MATCH(ROWS($1:4140),$L:$L,0)),"")</f>
        <v/>
      </c>
      <c r="B4141" s="15" t="str">
        <f>IFERROR(INDEX(Sheet1!L:L,MATCH(ROWS($1:4140),$L:$L,0)),"")</f>
        <v/>
      </c>
      <c r="D4141" s="18" t="str">
        <f>IFERROR(INDEX(Sheet1!F:F,MATCH(ROWS($1:4140),$M:$M,0)),"")</f>
        <v/>
      </c>
      <c r="E4141" t="str">
        <f>IFERROR(INDEX(Sheet1!L:L,MATCH(ROWS($1:4140),$M:$M,0)),"")</f>
        <v/>
      </c>
      <c r="L4141" t="str">
        <f>IF(ISNA(MATCH(Sheet1!F4141,{"successful"},0)),"-",MAX(Sheet6!L$1:L4140)+1)</f>
        <v>-</v>
      </c>
      <c r="M4141" t="str">
        <f>IF(ISNA(MATCH(Sheet1!F4141,{"failed","canceled"},0)),"-",MAX(Sheet6!M$1:M4140)+1)</f>
        <v>-</v>
      </c>
    </row>
    <row r="4142" spans="1:13" ht="16" x14ac:dyDescent="0.2">
      <c r="A4142" s="18" t="str">
        <f>IFERROR(INDEX(Sheet1!F:F,MATCH(ROWS($1:4141),$L:$L,0)),"")</f>
        <v/>
      </c>
      <c r="B4142" s="15" t="str">
        <f>IFERROR(INDEX(Sheet1!L:L,MATCH(ROWS($1:4141),$L:$L,0)),"")</f>
        <v/>
      </c>
      <c r="D4142" s="18" t="str">
        <f>IFERROR(INDEX(Sheet1!F:F,MATCH(ROWS($1:4141),$M:$M,0)),"")</f>
        <v/>
      </c>
      <c r="E4142" t="str">
        <f>IFERROR(INDEX(Sheet1!L:L,MATCH(ROWS($1:4141),$M:$M,0)),"")</f>
        <v/>
      </c>
      <c r="L4142" t="str">
        <f>IF(ISNA(MATCH(Sheet1!F4142,{"successful"},0)),"-",MAX(Sheet6!L$1:L4141)+1)</f>
        <v>-</v>
      </c>
      <c r="M4142" t="str">
        <f>IF(ISNA(MATCH(Sheet1!F4142,{"failed","canceled"},0)),"-",MAX(Sheet6!M$1:M4141)+1)</f>
        <v>-</v>
      </c>
    </row>
    <row r="4143" spans="1:13" ht="16" x14ac:dyDescent="0.2">
      <c r="A4143" s="18" t="str">
        <f>IFERROR(INDEX(Sheet1!F:F,MATCH(ROWS($1:4142),$L:$L,0)),"")</f>
        <v/>
      </c>
      <c r="B4143" s="15" t="str">
        <f>IFERROR(INDEX(Sheet1!L:L,MATCH(ROWS($1:4142),$L:$L,0)),"")</f>
        <v/>
      </c>
      <c r="D4143" s="18" t="str">
        <f>IFERROR(INDEX(Sheet1!F:F,MATCH(ROWS($1:4142),$M:$M,0)),"")</f>
        <v/>
      </c>
      <c r="E4143" t="str">
        <f>IFERROR(INDEX(Sheet1!L:L,MATCH(ROWS($1:4142),$M:$M,0)),"")</f>
        <v/>
      </c>
      <c r="L4143" t="str">
        <f>IF(ISNA(MATCH(Sheet1!F4143,{"successful"},0)),"-",MAX(Sheet6!L$1:L4142)+1)</f>
        <v>-</v>
      </c>
      <c r="M4143" t="str">
        <f>IF(ISNA(MATCH(Sheet1!F4143,{"failed","canceled"},0)),"-",MAX(Sheet6!M$1:M4142)+1)</f>
        <v>-</v>
      </c>
    </row>
    <row r="4144" spans="1:13" ht="16" x14ac:dyDescent="0.2">
      <c r="A4144" s="18" t="str">
        <f>IFERROR(INDEX(Sheet1!F:F,MATCH(ROWS($1:4143),$L:$L,0)),"")</f>
        <v/>
      </c>
      <c r="B4144" s="15" t="str">
        <f>IFERROR(INDEX(Sheet1!L:L,MATCH(ROWS($1:4143),$L:$L,0)),"")</f>
        <v/>
      </c>
      <c r="D4144" s="18" t="str">
        <f>IFERROR(INDEX(Sheet1!F:F,MATCH(ROWS($1:4143),$M:$M,0)),"")</f>
        <v/>
      </c>
      <c r="E4144" t="str">
        <f>IFERROR(INDEX(Sheet1!L:L,MATCH(ROWS($1:4143),$M:$M,0)),"")</f>
        <v/>
      </c>
      <c r="L4144" t="str">
        <f>IF(ISNA(MATCH(Sheet1!F4144,{"successful"},0)),"-",MAX(Sheet6!L$1:L4143)+1)</f>
        <v>-</v>
      </c>
      <c r="M4144" t="str">
        <f>IF(ISNA(MATCH(Sheet1!F4144,{"failed","canceled"},0)),"-",MAX(Sheet6!M$1:M4143)+1)</f>
        <v>-</v>
      </c>
    </row>
    <row r="4145" spans="1:13" ht="16" x14ac:dyDescent="0.2">
      <c r="A4145" s="18" t="str">
        <f>IFERROR(INDEX(Sheet1!F:F,MATCH(ROWS($1:4144),$L:$L,0)),"")</f>
        <v/>
      </c>
      <c r="B4145" s="15" t="str">
        <f>IFERROR(INDEX(Sheet1!L:L,MATCH(ROWS($1:4144),$L:$L,0)),"")</f>
        <v/>
      </c>
      <c r="D4145" s="18" t="str">
        <f>IFERROR(INDEX(Sheet1!F:F,MATCH(ROWS($1:4144),$M:$M,0)),"")</f>
        <v/>
      </c>
      <c r="E4145" t="str">
        <f>IFERROR(INDEX(Sheet1!L:L,MATCH(ROWS($1:4144),$M:$M,0)),"")</f>
        <v/>
      </c>
      <c r="L4145" t="str">
        <f>IF(ISNA(MATCH(Sheet1!F4145,{"successful"},0)),"-",MAX(Sheet6!L$1:L4144)+1)</f>
        <v>-</v>
      </c>
      <c r="M4145" t="str">
        <f>IF(ISNA(MATCH(Sheet1!F4145,{"failed","canceled"},0)),"-",MAX(Sheet6!M$1:M4144)+1)</f>
        <v>-</v>
      </c>
    </row>
    <row r="4146" spans="1:13" ht="16" x14ac:dyDescent="0.2">
      <c r="A4146" s="18" t="str">
        <f>IFERROR(INDEX(Sheet1!F:F,MATCH(ROWS($1:4145),$L:$L,0)),"")</f>
        <v/>
      </c>
      <c r="B4146" s="15" t="str">
        <f>IFERROR(INDEX(Sheet1!L:L,MATCH(ROWS($1:4145),$L:$L,0)),"")</f>
        <v/>
      </c>
      <c r="D4146" s="18" t="str">
        <f>IFERROR(INDEX(Sheet1!F:F,MATCH(ROWS($1:4145),$M:$M,0)),"")</f>
        <v/>
      </c>
      <c r="E4146" t="str">
        <f>IFERROR(INDEX(Sheet1!L:L,MATCH(ROWS($1:4145),$M:$M,0)),"")</f>
        <v/>
      </c>
      <c r="L4146" t="str">
        <f>IF(ISNA(MATCH(Sheet1!F4146,{"successful"},0)),"-",MAX(Sheet6!L$1:L4145)+1)</f>
        <v>-</v>
      </c>
      <c r="M4146" t="str">
        <f>IF(ISNA(MATCH(Sheet1!F4146,{"failed","canceled"},0)),"-",MAX(Sheet6!M$1:M4145)+1)</f>
        <v>-</v>
      </c>
    </row>
    <row r="4147" spans="1:13" ht="16" x14ac:dyDescent="0.2">
      <c r="A4147" s="18" t="str">
        <f>IFERROR(INDEX(Sheet1!F:F,MATCH(ROWS($1:4146),$L:$L,0)),"")</f>
        <v/>
      </c>
      <c r="B4147" s="15" t="str">
        <f>IFERROR(INDEX(Sheet1!L:L,MATCH(ROWS($1:4146),$L:$L,0)),"")</f>
        <v/>
      </c>
      <c r="D4147" s="18" t="str">
        <f>IFERROR(INDEX(Sheet1!F:F,MATCH(ROWS($1:4146),$M:$M,0)),"")</f>
        <v/>
      </c>
      <c r="E4147" t="str">
        <f>IFERROR(INDEX(Sheet1!L:L,MATCH(ROWS($1:4146),$M:$M,0)),"")</f>
        <v/>
      </c>
      <c r="L4147" t="str">
        <f>IF(ISNA(MATCH(Sheet1!F4147,{"successful"},0)),"-",MAX(Sheet6!L$1:L4146)+1)</f>
        <v>-</v>
      </c>
      <c r="M4147" t="str">
        <f>IF(ISNA(MATCH(Sheet1!F4147,{"failed","canceled"},0)),"-",MAX(Sheet6!M$1:M4146)+1)</f>
        <v>-</v>
      </c>
    </row>
    <row r="4148" spans="1:13" ht="16" x14ac:dyDescent="0.2">
      <c r="A4148" s="18" t="str">
        <f>IFERROR(INDEX(Sheet1!F:F,MATCH(ROWS($1:4147),$L:$L,0)),"")</f>
        <v/>
      </c>
      <c r="B4148" s="15" t="str">
        <f>IFERROR(INDEX(Sheet1!L:L,MATCH(ROWS($1:4147),$L:$L,0)),"")</f>
        <v/>
      </c>
      <c r="D4148" s="18" t="str">
        <f>IFERROR(INDEX(Sheet1!F:F,MATCH(ROWS($1:4147),$M:$M,0)),"")</f>
        <v/>
      </c>
      <c r="E4148" t="str">
        <f>IFERROR(INDEX(Sheet1!L:L,MATCH(ROWS($1:4147),$M:$M,0)),"")</f>
        <v/>
      </c>
      <c r="L4148" t="str">
        <f>IF(ISNA(MATCH(Sheet1!F4148,{"successful"},0)),"-",MAX(Sheet6!L$1:L4147)+1)</f>
        <v>-</v>
      </c>
      <c r="M4148" t="str">
        <f>IF(ISNA(MATCH(Sheet1!F4148,{"failed","canceled"},0)),"-",MAX(Sheet6!M$1:M4147)+1)</f>
        <v>-</v>
      </c>
    </row>
    <row r="4149" spans="1:13" ht="16" x14ac:dyDescent="0.2">
      <c r="A4149" s="18" t="str">
        <f>IFERROR(INDEX(Sheet1!F:F,MATCH(ROWS($1:4148),$L:$L,0)),"")</f>
        <v/>
      </c>
      <c r="B4149" s="15" t="str">
        <f>IFERROR(INDEX(Sheet1!L:L,MATCH(ROWS($1:4148),$L:$L,0)),"")</f>
        <v/>
      </c>
      <c r="D4149" s="18" t="str">
        <f>IFERROR(INDEX(Sheet1!F:F,MATCH(ROWS($1:4148),$M:$M,0)),"")</f>
        <v/>
      </c>
      <c r="E4149" t="str">
        <f>IFERROR(INDEX(Sheet1!L:L,MATCH(ROWS($1:4148),$M:$M,0)),"")</f>
        <v/>
      </c>
      <c r="L4149" t="str">
        <f>IF(ISNA(MATCH(Sheet1!F4149,{"successful"},0)),"-",MAX(Sheet6!L$1:L4148)+1)</f>
        <v>-</v>
      </c>
      <c r="M4149" t="str">
        <f>IF(ISNA(MATCH(Sheet1!F4149,{"failed","canceled"},0)),"-",MAX(Sheet6!M$1:M4148)+1)</f>
        <v>-</v>
      </c>
    </row>
    <row r="4150" spans="1:13" ht="16" x14ac:dyDescent="0.2">
      <c r="A4150" s="18" t="str">
        <f>IFERROR(INDEX(Sheet1!F:F,MATCH(ROWS($1:4149),$L:$L,0)),"")</f>
        <v/>
      </c>
      <c r="B4150" s="15" t="str">
        <f>IFERROR(INDEX(Sheet1!L:L,MATCH(ROWS($1:4149),$L:$L,0)),"")</f>
        <v/>
      </c>
      <c r="D4150" s="18" t="str">
        <f>IFERROR(INDEX(Sheet1!F:F,MATCH(ROWS($1:4149),$M:$M,0)),"")</f>
        <v/>
      </c>
      <c r="E4150" t="str">
        <f>IFERROR(INDEX(Sheet1!L:L,MATCH(ROWS($1:4149),$M:$M,0)),"")</f>
        <v/>
      </c>
      <c r="L4150" t="str">
        <f>IF(ISNA(MATCH(Sheet1!F4150,{"successful"},0)),"-",MAX(Sheet6!L$1:L4149)+1)</f>
        <v>-</v>
      </c>
      <c r="M4150" t="str">
        <f>IF(ISNA(MATCH(Sheet1!F4150,{"failed","canceled"},0)),"-",MAX(Sheet6!M$1:M4149)+1)</f>
        <v>-</v>
      </c>
    </row>
    <row r="4151" spans="1:13" ht="16" x14ac:dyDescent="0.2">
      <c r="A4151" s="18" t="str">
        <f>IFERROR(INDEX(Sheet1!F:F,MATCH(ROWS($1:4150),$L:$L,0)),"")</f>
        <v/>
      </c>
      <c r="B4151" s="15" t="str">
        <f>IFERROR(INDEX(Sheet1!L:L,MATCH(ROWS($1:4150),$L:$L,0)),"")</f>
        <v/>
      </c>
      <c r="D4151" s="18" t="str">
        <f>IFERROR(INDEX(Sheet1!F:F,MATCH(ROWS($1:4150),$M:$M,0)),"")</f>
        <v/>
      </c>
      <c r="E4151" t="str">
        <f>IFERROR(INDEX(Sheet1!L:L,MATCH(ROWS($1:4150),$M:$M,0)),"")</f>
        <v/>
      </c>
      <c r="L4151" t="str">
        <f>IF(ISNA(MATCH(Sheet1!F4151,{"successful"},0)),"-",MAX(Sheet6!L$1:L4150)+1)</f>
        <v>-</v>
      </c>
      <c r="M4151" t="str">
        <f>IF(ISNA(MATCH(Sheet1!F4151,{"failed","canceled"},0)),"-",MAX(Sheet6!M$1:M4150)+1)</f>
        <v>-</v>
      </c>
    </row>
    <row r="4152" spans="1:13" ht="16" x14ac:dyDescent="0.2">
      <c r="A4152" s="18" t="str">
        <f>IFERROR(INDEX(Sheet1!F:F,MATCH(ROWS($1:4151),$L:$L,0)),"")</f>
        <v/>
      </c>
      <c r="B4152" s="15" t="str">
        <f>IFERROR(INDEX(Sheet1!L:L,MATCH(ROWS($1:4151),$L:$L,0)),"")</f>
        <v/>
      </c>
      <c r="D4152" s="18" t="str">
        <f>IFERROR(INDEX(Sheet1!F:F,MATCH(ROWS($1:4151),$M:$M,0)),"")</f>
        <v/>
      </c>
      <c r="E4152" t="str">
        <f>IFERROR(INDEX(Sheet1!L:L,MATCH(ROWS($1:4151),$M:$M,0)),"")</f>
        <v/>
      </c>
      <c r="L4152" t="str">
        <f>IF(ISNA(MATCH(Sheet1!F4152,{"successful"},0)),"-",MAX(Sheet6!L$1:L4151)+1)</f>
        <v>-</v>
      </c>
      <c r="M4152" t="str">
        <f>IF(ISNA(MATCH(Sheet1!F4152,{"failed","canceled"},0)),"-",MAX(Sheet6!M$1:M4151)+1)</f>
        <v>-</v>
      </c>
    </row>
    <row r="4153" spans="1:13" ht="16" x14ac:dyDescent="0.2">
      <c r="A4153" s="18" t="str">
        <f>IFERROR(INDEX(Sheet1!F:F,MATCH(ROWS($1:4152),$L:$L,0)),"")</f>
        <v/>
      </c>
      <c r="B4153" s="15" t="str">
        <f>IFERROR(INDEX(Sheet1!L:L,MATCH(ROWS($1:4152),$L:$L,0)),"")</f>
        <v/>
      </c>
      <c r="D4153" s="18" t="str">
        <f>IFERROR(INDEX(Sheet1!F:F,MATCH(ROWS($1:4152),$M:$M,0)),"")</f>
        <v/>
      </c>
      <c r="E4153" t="str">
        <f>IFERROR(INDEX(Sheet1!L:L,MATCH(ROWS($1:4152),$M:$M,0)),"")</f>
        <v/>
      </c>
      <c r="L4153" t="str">
        <f>IF(ISNA(MATCH(Sheet1!F4153,{"successful"},0)),"-",MAX(Sheet6!L$1:L4152)+1)</f>
        <v>-</v>
      </c>
      <c r="M4153" t="str">
        <f>IF(ISNA(MATCH(Sheet1!F4153,{"failed","canceled"},0)),"-",MAX(Sheet6!M$1:M4152)+1)</f>
        <v>-</v>
      </c>
    </row>
    <row r="4154" spans="1:13" ht="16" x14ac:dyDescent="0.2">
      <c r="A4154" s="18" t="str">
        <f>IFERROR(INDEX(Sheet1!F:F,MATCH(ROWS($1:4153),$L:$L,0)),"")</f>
        <v/>
      </c>
      <c r="B4154" s="15" t="str">
        <f>IFERROR(INDEX(Sheet1!L:L,MATCH(ROWS($1:4153),$L:$L,0)),"")</f>
        <v/>
      </c>
      <c r="D4154" s="18" t="str">
        <f>IFERROR(INDEX(Sheet1!F:F,MATCH(ROWS($1:4153),$M:$M,0)),"")</f>
        <v/>
      </c>
      <c r="E4154" t="str">
        <f>IFERROR(INDEX(Sheet1!L:L,MATCH(ROWS($1:4153),$M:$M,0)),"")</f>
        <v/>
      </c>
      <c r="L4154" t="str">
        <f>IF(ISNA(MATCH(Sheet1!F4154,{"successful"},0)),"-",MAX(Sheet6!L$1:L4153)+1)</f>
        <v>-</v>
      </c>
      <c r="M4154" t="str">
        <f>IF(ISNA(MATCH(Sheet1!F4154,{"failed","canceled"},0)),"-",MAX(Sheet6!M$1:M4153)+1)</f>
        <v>-</v>
      </c>
    </row>
    <row r="4155" spans="1:13" ht="16" x14ac:dyDescent="0.2">
      <c r="A4155" s="18" t="str">
        <f>IFERROR(INDEX(Sheet1!F:F,MATCH(ROWS($1:4154),$L:$L,0)),"")</f>
        <v/>
      </c>
      <c r="B4155" s="15" t="str">
        <f>IFERROR(INDEX(Sheet1!L:L,MATCH(ROWS($1:4154),$L:$L,0)),"")</f>
        <v/>
      </c>
      <c r="D4155" s="18" t="str">
        <f>IFERROR(INDEX(Sheet1!F:F,MATCH(ROWS($1:4154),$M:$M,0)),"")</f>
        <v/>
      </c>
      <c r="E4155" t="str">
        <f>IFERROR(INDEX(Sheet1!L:L,MATCH(ROWS($1:4154),$M:$M,0)),"")</f>
        <v/>
      </c>
      <c r="L4155" t="str">
        <f>IF(ISNA(MATCH(Sheet1!F4155,{"successful"},0)),"-",MAX(Sheet6!L$1:L4154)+1)</f>
        <v>-</v>
      </c>
      <c r="M4155" t="str">
        <f>IF(ISNA(MATCH(Sheet1!F4155,{"failed","canceled"},0)),"-",MAX(Sheet6!M$1:M4154)+1)</f>
        <v>-</v>
      </c>
    </row>
    <row r="4156" spans="1:13" ht="16" x14ac:dyDescent="0.2">
      <c r="A4156" s="18" t="str">
        <f>IFERROR(INDEX(Sheet1!F:F,MATCH(ROWS($1:4155),$L:$L,0)),"")</f>
        <v/>
      </c>
      <c r="B4156" s="15" t="str">
        <f>IFERROR(INDEX(Sheet1!L:L,MATCH(ROWS($1:4155),$L:$L,0)),"")</f>
        <v/>
      </c>
      <c r="D4156" s="18" t="str">
        <f>IFERROR(INDEX(Sheet1!F:F,MATCH(ROWS($1:4155),$M:$M,0)),"")</f>
        <v/>
      </c>
      <c r="E4156" t="str">
        <f>IFERROR(INDEX(Sheet1!L:L,MATCH(ROWS($1:4155),$M:$M,0)),"")</f>
        <v/>
      </c>
      <c r="L4156" t="str">
        <f>IF(ISNA(MATCH(Sheet1!F4156,{"successful"},0)),"-",MAX(Sheet6!L$1:L4155)+1)</f>
        <v>-</v>
      </c>
      <c r="M4156" t="str">
        <f>IF(ISNA(MATCH(Sheet1!F4156,{"failed","canceled"},0)),"-",MAX(Sheet6!M$1:M4155)+1)</f>
        <v>-</v>
      </c>
    </row>
    <row r="4157" spans="1:13" ht="16" x14ac:dyDescent="0.2">
      <c r="A4157" s="18" t="str">
        <f>IFERROR(INDEX(Sheet1!F:F,MATCH(ROWS($1:4156),$L:$L,0)),"")</f>
        <v/>
      </c>
      <c r="B4157" s="15" t="str">
        <f>IFERROR(INDEX(Sheet1!L:L,MATCH(ROWS($1:4156),$L:$L,0)),"")</f>
        <v/>
      </c>
      <c r="D4157" s="18" t="str">
        <f>IFERROR(INDEX(Sheet1!F:F,MATCH(ROWS($1:4156),$M:$M,0)),"")</f>
        <v/>
      </c>
      <c r="E4157" t="str">
        <f>IFERROR(INDEX(Sheet1!L:L,MATCH(ROWS($1:4156),$M:$M,0)),"")</f>
        <v/>
      </c>
      <c r="L4157" t="str">
        <f>IF(ISNA(MATCH(Sheet1!F4157,{"successful"},0)),"-",MAX(Sheet6!L$1:L4156)+1)</f>
        <v>-</v>
      </c>
      <c r="M4157" t="str">
        <f>IF(ISNA(MATCH(Sheet1!F4157,{"failed","canceled"},0)),"-",MAX(Sheet6!M$1:M4156)+1)</f>
        <v>-</v>
      </c>
    </row>
    <row r="4158" spans="1:13" ht="16" x14ac:dyDescent="0.2">
      <c r="A4158" s="18" t="str">
        <f>IFERROR(INDEX(Sheet1!F:F,MATCH(ROWS($1:4157),$L:$L,0)),"")</f>
        <v/>
      </c>
      <c r="B4158" s="15" t="str">
        <f>IFERROR(INDEX(Sheet1!L:L,MATCH(ROWS($1:4157),$L:$L,0)),"")</f>
        <v/>
      </c>
      <c r="D4158" s="18" t="str">
        <f>IFERROR(INDEX(Sheet1!F:F,MATCH(ROWS($1:4157),$M:$M,0)),"")</f>
        <v/>
      </c>
      <c r="E4158" t="str">
        <f>IFERROR(INDEX(Sheet1!L:L,MATCH(ROWS($1:4157),$M:$M,0)),"")</f>
        <v/>
      </c>
      <c r="L4158" t="str">
        <f>IF(ISNA(MATCH(Sheet1!F4158,{"successful"},0)),"-",MAX(Sheet6!L$1:L4157)+1)</f>
        <v>-</v>
      </c>
      <c r="M4158" t="str">
        <f>IF(ISNA(MATCH(Sheet1!F4158,{"failed","canceled"},0)),"-",MAX(Sheet6!M$1:M4157)+1)</f>
        <v>-</v>
      </c>
    </row>
    <row r="4159" spans="1:13" ht="16" x14ac:dyDescent="0.2">
      <c r="A4159" s="18" t="str">
        <f>IFERROR(INDEX(Sheet1!F:F,MATCH(ROWS($1:4158),$L:$L,0)),"")</f>
        <v/>
      </c>
      <c r="B4159" s="15" t="str">
        <f>IFERROR(INDEX(Sheet1!L:L,MATCH(ROWS($1:4158),$L:$L,0)),"")</f>
        <v/>
      </c>
      <c r="D4159" s="18" t="str">
        <f>IFERROR(INDEX(Sheet1!F:F,MATCH(ROWS($1:4158),$M:$M,0)),"")</f>
        <v/>
      </c>
      <c r="E4159" t="str">
        <f>IFERROR(INDEX(Sheet1!L:L,MATCH(ROWS($1:4158),$M:$M,0)),"")</f>
        <v/>
      </c>
      <c r="L4159" t="str">
        <f>IF(ISNA(MATCH(Sheet1!F4159,{"successful"},0)),"-",MAX(Sheet6!L$1:L4158)+1)</f>
        <v>-</v>
      </c>
      <c r="M4159" t="str">
        <f>IF(ISNA(MATCH(Sheet1!F4159,{"failed","canceled"},0)),"-",MAX(Sheet6!M$1:M4158)+1)</f>
        <v>-</v>
      </c>
    </row>
    <row r="4160" spans="1:13" ht="16" x14ac:dyDescent="0.2">
      <c r="A4160" s="18" t="str">
        <f>IFERROR(INDEX(Sheet1!F:F,MATCH(ROWS($1:4159),$L:$L,0)),"")</f>
        <v/>
      </c>
      <c r="B4160" s="15" t="str">
        <f>IFERROR(INDEX(Sheet1!L:L,MATCH(ROWS($1:4159),$L:$L,0)),"")</f>
        <v/>
      </c>
      <c r="D4160" s="18" t="str">
        <f>IFERROR(INDEX(Sheet1!F:F,MATCH(ROWS($1:4159),$M:$M,0)),"")</f>
        <v/>
      </c>
      <c r="E4160" t="str">
        <f>IFERROR(INDEX(Sheet1!L:L,MATCH(ROWS($1:4159),$M:$M,0)),"")</f>
        <v/>
      </c>
      <c r="L4160" t="str">
        <f>IF(ISNA(MATCH(Sheet1!F4160,{"successful"},0)),"-",MAX(Sheet6!L$1:L4159)+1)</f>
        <v>-</v>
      </c>
      <c r="M4160" t="str">
        <f>IF(ISNA(MATCH(Sheet1!F4160,{"failed","canceled"},0)),"-",MAX(Sheet6!M$1:M4159)+1)</f>
        <v>-</v>
      </c>
    </row>
    <row r="4161" spans="1:13" ht="16" x14ac:dyDescent="0.2">
      <c r="A4161" s="18" t="str">
        <f>IFERROR(INDEX(Sheet1!F:F,MATCH(ROWS($1:4160),$L:$L,0)),"")</f>
        <v/>
      </c>
      <c r="B4161" s="15" t="str">
        <f>IFERROR(INDEX(Sheet1!L:L,MATCH(ROWS($1:4160),$L:$L,0)),"")</f>
        <v/>
      </c>
      <c r="D4161" s="18" t="str">
        <f>IFERROR(INDEX(Sheet1!F:F,MATCH(ROWS($1:4160),$M:$M,0)),"")</f>
        <v/>
      </c>
      <c r="E4161" t="str">
        <f>IFERROR(INDEX(Sheet1!L:L,MATCH(ROWS($1:4160),$M:$M,0)),"")</f>
        <v/>
      </c>
      <c r="L4161" t="str">
        <f>IF(ISNA(MATCH(Sheet1!F4161,{"successful"},0)),"-",MAX(Sheet6!L$1:L4160)+1)</f>
        <v>-</v>
      </c>
      <c r="M4161" t="str">
        <f>IF(ISNA(MATCH(Sheet1!F4161,{"failed","canceled"},0)),"-",MAX(Sheet6!M$1:M4160)+1)</f>
        <v>-</v>
      </c>
    </row>
    <row r="4162" spans="1:13" ht="16" x14ac:dyDescent="0.2">
      <c r="A4162" s="18" t="str">
        <f>IFERROR(INDEX(Sheet1!F:F,MATCH(ROWS($1:4161),$L:$L,0)),"")</f>
        <v/>
      </c>
      <c r="B4162" s="15" t="str">
        <f>IFERROR(INDEX(Sheet1!L:L,MATCH(ROWS($1:4161),$L:$L,0)),"")</f>
        <v/>
      </c>
      <c r="D4162" s="18" t="str">
        <f>IFERROR(INDEX(Sheet1!F:F,MATCH(ROWS($1:4161),$M:$M,0)),"")</f>
        <v/>
      </c>
      <c r="E4162" t="str">
        <f>IFERROR(INDEX(Sheet1!L:L,MATCH(ROWS($1:4161),$M:$M,0)),"")</f>
        <v/>
      </c>
      <c r="L4162" t="str">
        <f>IF(ISNA(MATCH(Sheet1!F4162,{"successful"},0)),"-",MAX(Sheet6!L$1:L4161)+1)</f>
        <v>-</v>
      </c>
      <c r="M4162" t="str">
        <f>IF(ISNA(MATCH(Sheet1!F4162,{"failed","canceled"},0)),"-",MAX(Sheet6!M$1:M4161)+1)</f>
        <v>-</v>
      </c>
    </row>
    <row r="4163" spans="1:13" ht="16" x14ac:dyDescent="0.2">
      <c r="A4163" s="18" t="str">
        <f>IFERROR(INDEX(Sheet1!F:F,MATCH(ROWS($1:4162),$L:$L,0)),"")</f>
        <v/>
      </c>
      <c r="B4163" s="15" t="str">
        <f>IFERROR(INDEX(Sheet1!L:L,MATCH(ROWS($1:4162),$L:$L,0)),"")</f>
        <v/>
      </c>
      <c r="D4163" s="18" t="str">
        <f>IFERROR(INDEX(Sheet1!F:F,MATCH(ROWS($1:4162),$M:$M,0)),"")</f>
        <v/>
      </c>
      <c r="E4163" t="str">
        <f>IFERROR(INDEX(Sheet1!L:L,MATCH(ROWS($1:4162),$M:$M,0)),"")</f>
        <v/>
      </c>
      <c r="L4163" t="str">
        <f>IF(ISNA(MATCH(Sheet1!F4163,{"successful"},0)),"-",MAX(Sheet6!L$1:L4162)+1)</f>
        <v>-</v>
      </c>
      <c r="M4163" t="str">
        <f>IF(ISNA(MATCH(Sheet1!F4163,{"failed","canceled"},0)),"-",MAX(Sheet6!M$1:M4162)+1)</f>
        <v>-</v>
      </c>
    </row>
    <row r="4164" spans="1:13" ht="16" x14ac:dyDescent="0.2">
      <c r="A4164" s="18" t="str">
        <f>IFERROR(INDEX(Sheet1!F:F,MATCH(ROWS($1:4163),$L:$L,0)),"")</f>
        <v/>
      </c>
      <c r="B4164" s="15" t="str">
        <f>IFERROR(INDEX(Sheet1!L:L,MATCH(ROWS($1:4163),$L:$L,0)),"")</f>
        <v/>
      </c>
      <c r="D4164" s="18" t="str">
        <f>IFERROR(INDEX(Sheet1!F:F,MATCH(ROWS($1:4163),$M:$M,0)),"")</f>
        <v/>
      </c>
      <c r="E4164" t="str">
        <f>IFERROR(INDEX(Sheet1!L:L,MATCH(ROWS($1:4163),$M:$M,0)),"")</f>
        <v/>
      </c>
      <c r="L4164" t="str">
        <f>IF(ISNA(MATCH(Sheet1!F4164,{"successful"},0)),"-",MAX(Sheet6!L$1:L4163)+1)</f>
        <v>-</v>
      </c>
      <c r="M4164" t="str">
        <f>IF(ISNA(MATCH(Sheet1!F4164,{"failed","canceled"},0)),"-",MAX(Sheet6!M$1:M4163)+1)</f>
        <v>-</v>
      </c>
    </row>
    <row r="4165" spans="1:13" ht="16" x14ac:dyDescent="0.2">
      <c r="A4165" s="18" t="str">
        <f>IFERROR(INDEX(Sheet1!F:F,MATCH(ROWS($1:4164),$L:$L,0)),"")</f>
        <v/>
      </c>
      <c r="B4165" s="15" t="str">
        <f>IFERROR(INDEX(Sheet1!L:L,MATCH(ROWS($1:4164),$L:$L,0)),"")</f>
        <v/>
      </c>
      <c r="D4165" s="18" t="str">
        <f>IFERROR(INDEX(Sheet1!F:F,MATCH(ROWS($1:4164),$M:$M,0)),"")</f>
        <v/>
      </c>
      <c r="E4165" t="str">
        <f>IFERROR(INDEX(Sheet1!L:L,MATCH(ROWS($1:4164),$M:$M,0)),"")</f>
        <v/>
      </c>
      <c r="L4165" t="str">
        <f>IF(ISNA(MATCH(Sheet1!F4165,{"successful"},0)),"-",MAX(Sheet6!L$1:L4164)+1)</f>
        <v>-</v>
      </c>
      <c r="M4165" t="str">
        <f>IF(ISNA(MATCH(Sheet1!F4165,{"failed","canceled"},0)),"-",MAX(Sheet6!M$1:M4164)+1)</f>
        <v>-</v>
      </c>
    </row>
    <row r="4166" spans="1:13" ht="16" x14ac:dyDescent="0.2">
      <c r="A4166" s="18" t="str">
        <f>IFERROR(INDEX(Sheet1!F:F,MATCH(ROWS($1:4165),$L:$L,0)),"")</f>
        <v/>
      </c>
      <c r="B4166" s="15" t="str">
        <f>IFERROR(INDEX(Sheet1!L:L,MATCH(ROWS($1:4165),$L:$L,0)),"")</f>
        <v/>
      </c>
      <c r="D4166" s="18" t="str">
        <f>IFERROR(INDEX(Sheet1!F:F,MATCH(ROWS($1:4165),$M:$M,0)),"")</f>
        <v/>
      </c>
      <c r="E4166" t="str">
        <f>IFERROR(INDEX(Sheet1!L:L,MATCH(ROWS($1:4165),$M:$M,0)),"")</f>
        <v/>
      </c>
      <c r="L4166" t="str">
        <f>IF(ISNA(MATCH(Sheet1!F4166,{"successful"},0)),"-",MAX(Sheet6!L$1:L4165)+1)</f>
        <v>-</v>
      </c>
      <c r="M4166" t="str">
        <f>IF(ISNA(MATCH(Sheet1!F4166,{"failed","canceled"},0)),"-",MAX(Sheet6!M$1:M4165)+1)</f>
        <v>-</v>
      </c>
    </row>
    <row r="4167" spans="1:13" ht="16" x14ac:dyDescent="0.2">
      <c r="A4167" s="18" t="str">
        <f>IFERROR(INDEX(Sheet1!F:F,MATCH(ROWS($1:4166),$L:$L,0)),"")</f>
        <v/>
      </c>
      <c r="B4167" s="15" t="str">
        <f>IFERROR(INDEX(Sheet1!L:L,MATCH(ROWS($1:4166),$L:$L,0)),"")</f>
        <v/>
      </c>
      <c r="D4167" s="18" t="str">
        <f>IFERROR(INDEX(Sheet1!F:F,MATCH(ROWS($1:4166),$M:$M,0)),"")</f>
        <v/>
      </c>
      <c r="E4167" t="str">
        <f>IFERROR(INDEX(Sheet1!L:L,MATCH(ROWS($1:4166),$M:$M,0)),"")</f>
        <v/>
      </c>
      <c r="L4167" t="str">
        <f>IF(ISNA(MATCH(Sheet1!F4167,{"successful"},0)),"-",MAX(Sheet6!L$1:L4166)+1)</f>
        <v>-</v>
      </c>
      <c r="M4167" t="str">
        <f>IF(ISNA(MATCH(Sheet1!F4167,{"failed","canceled"},0)),"-",MAX(Sheet6!M$1:M4166)+1)</f>
        <v>-</v>
      </c>
    </row>
    <row r="4168" spans="1:13" ht="16" x14ac:dyDescent="0.2">
      <c r="A4168" s="18" t="str">
        <f>IFERROR(INDEX(Sheet1!F:F,MATCH(ROWS($1:4167),$L:$L,0)),"")</f>
        <v/>
      </c>
      <c r="B4168" s="15" t="str">
        <f>IFERROR(INDEX(Sheet1!L:L,MATCH(ROWS($1:4167),$L:$L,0)),"")</f>
        <v/>
      </c>
      <c r="D4168" s="18" t="str">
        <f>IFERROR(INDEX(Sheet1!F:F,MATCH(ROWS($1:4167),$M:$M,0)),"")</f>
        <v/>
      </c>
      <c r="E4168" t="str">
        <f>IFERROR(INDEX(Sheet1!L:L,MATCH(ROWS($1:4167),$M:$M,0)),"")</f>
        <v/>
      </c>
      <c r="L4168" t="str">
        <f>IF(ISNA(MATCH(Sheet1!F4168,{"successful"},0)),"-",MAX(Sheet6!L$1:L4167)+1)</f>
        <v>-</v>
      </c>
      <c r="M4168" t="str">
        <f>IF(ISNA(MATCH(Sheet1!F4168,{"failed","canceled"},0)),"-",MAX(Sheet6!M$1:M4167)+1)</f>
        <v>-</v>
      </c>
    </row>
    <row r="4169" spans="1:13" ht="16" x14ac:dyDescent="0.2">
      <c r="A4169" s="18" t="str">
        <f>IFERROR(INDEX(Sheet1!F:F,MATCH(ROWS($1:4168),$L:$L,0)),"")</f>
        <v/>
      </c>
      <c r="B4169" s="15" t="str">
        <f>IFERROR(INDEX(Sheet1!L:L,MATCH(ROWS($1:4168),$L:$L,0)),"")</f>
        <v/>
      </c>
      <c r="D4169" s="18" t="str">
        <f>IFERROR(INDEX(Sheet1!F:F,MATCH(ROWS($1:4168),$M:$M,0)),"")</f>
        <v/>
      </c>
      <c r="E4169" t="str">
        <f>IFERROR(INDEX(Sheet1!L:L,MATCH(ROWS($1:4168),$M:$M,0)),"")</f>
        <v/>
      </c>
      <c r="L4169" t="str">
        <f>IF(ISNA(MATCH(Sheet1!F4169,{"successful"},0)),"-",MAX(Sheet6!L$1:L4168)+1)</f>
        <v>-</v>
      </c>
      <c r="M4169" t="str">
        <f>IF(ISNA(MATCH(Sheet1!F4169,{"failed","canceled"},0)),"-",MAX(Sheet6!M$1:M4168)+1)</f>
        <v>-</v>
      </c>
    </row>
    <row r="4170" spans="1:13" ht="16" x14ac:dyDescent="0.2">
      <c r="A4170" s="18" t="str">
        <f>IFERROR(INDEX(Sheet1!F:F,MATCH(ROWS($1:4169),$L:$L,0)),"")</f>
        <v/>
      </c>
      <c r="B4170" s="15" t="str">
        <f>IFERROR(INDEX(Sheet1!L:L,MATCH(ROWS($1:4169),$L:$L,0)),"")</f>
        <v/>
      </c>
      <c r="D4170" s="18" t="str">
        <f>IFERROR(INDEX(Sheet1!F:F,MATCH(ROWS($1:4169),$M:$M,0)),"")</f>
        <v/>
      </c>
      <c r="E4170" t="str">
        <f>IFERROR(INDEX(Sheet1!L:L,MATCH(ROWS($1:4169),$M:$M,0)),"")</f>
        <v/>
      </c>
      <c r="L4170" t="str">
        <f>IF(ISNA(MATCH(Sheet1!F4170,{"successful"},0)),"-",MAX(Sheet6!L$1:L4169)+1)</f>
        <v>-</v>
      </c>
      <c r="M4170" t="str">
        <f>IF(ISNA(MATCH(Sheet1!F4170,{"failed","canceled"},0)),"-",MAX(Sheet6!M$1:M4169)+1)</f>
        <v>-</v>
      </c>
    </row>
    <row r="4171" spans="1:13" ht="16" x14ac:dyDescent="0.2">
      <c r="A4171" s="18" t="str">
        <f>IFERROR(INDEX(Sheet1!F:F,MATCH(ROWS($1:4170),$L:$L,0)),"")</f>
        <v/>
      </c>
      <c r="B4171" s="15" t="str">
        <f>IFERROR(INDEX(Sheet1!L:L,MATCH(ROWS($1:4170),$L:$L,0)),"")</f>
        <v/>
      </c>
      <c r="D4171" s="18" t="str">
        <f>IFERROR(INDEX(Sheet1!F:F,MATCH(ROWS($1:4170),$M:$M,0)),"")</f>
        <v/>
      </c>
      <c r="E4171" t="str">
        <f>IFERROR(INDEX(Sheet1!L:L,MATCH(ROWS($1:4170),$M:$M,0)),"")</f>
        <v/>
      </c>
      <c r="L4171" t="str">
        <f>IF(ISNA(MATCH(Sheet1!F4171,{"successful"},0)),"-",MAX(Sheet6!L$1:L4170)+1)</f>
        <v>-</v>
      </c>
      <c r="M4171" t="str">
        <f>IF(ISNA(MATCH(Sheet1!F4171,{"failed","canceled"},0)),"-",MAX(Sheet6!M$1:M4170)+1)</f>
        <v>-</v>
      </c>
    </row>
    <row r="4172" spans="1:13" ht="16" x14ac:dyDescent="0.2">
      <c r="A4172" s="18" t="str">
        <f>IFERROR(INDEX(Sheet1!F:F,MATCH(ROWS($1:4171),$L:$L,0)),"")</f>
        <v/>
      </c>
      <c r="B4172" s="15" t="str">
        <f>IFERROR(INDEX(Sheet1!L:L,MATCH(ROWS($1:4171),$L:$L,0)),"")</f>
        <v/>
      </c>
      <c r="D4172" s="18" t="str">
        <f>IFERROR(INDEX(Sheet1!F:F,MATCH(ROWS($1:4171),$M:$M,0)),"")</f>
        <v/>
      </c>
      <c r="E4172" t="str">
        <f>IFERROR(INDEX(Sheet1!L:L,MATCH(ROWS($1:4171),$M:$M,0)),"")</f>
        <v/>
      </c>
      <c r="L4172" t="str">
        <f>IF(ISNA(MATCH(Sheet1!F4172,{"successful"},0)),"-",MAX(Sheet6!L$1:L4171)+1)</f>
        <v>-</v>
      </c>
      <c r="M4172" t="str">
        <f>IF(ISNA(MATCH(Sheet1!F4172,{"failed","canceled"},0)),"-",MAX(Sheet6!M$1:M4171)+1)</f>
        <v>-</v>
      </c>
    </row>
    <row r="4173" spans="1:13" ht="16" x14ac:dyDescent="0.2">
      <c r="A4173" s="18" t="str">
        <f>IFERROR(INDEX(Sheet1!F:F,MATCH(ROWS($1:4172),$L:$L,0)),"")</f>
        <v/>
      </c>
      <c r="B4173" s="15" t="str">
        <f>IFERROR(INDEX(Sheet1!L:L,MATCH(ROWS($1:4172),$L:$L,0)),"")</f>
        <v/>
      </c>
      <c r="D4173" s="18" t="str">
        <f>IFERROR(INDEX(Sheet1!F:F,MATCH(ROWS($1:4172),$M:$M,0)),"")</f>
        <v/>
      </c>
      <c r="E4173" t="str">
        <f>IFERROR(INDEX(Sheet1!L:L,MATCH(ROWS($1:4172),$M:$M,0)),"")</f>
        <v/>
      </c>
      <c r="L4173" t="str">
        <f>IF(ISNA(MATCH(Sheet1!F4173,{"successful"},0)),"-",MAX(Sheet6!L$1:L4172)+1)</f>
        <v>-</v>
      </c>
      <c r="M4173" t="str">
        <f>IF(ISNA(MATCH(Sheet1!F4173,{"failed","canceled"},0)),"-",MAX(Sheet6!M$1:M4172)+1)</f>
        <v>-</v>
      </c>
    </row>
    <row r="4174" spans="1:13" ht="16" x14ac:dyDescent="0.2">
      <c r="A4174" s="18" t="str">
        <f>IFERROR(INDEX(Sheet1!F:F,MATCH(ROWS($1:4173),$L:$L,0)),"")</f>
        <v/>
      </c>
      <c r="B4174" s="15" t="str">
        <f>IFERROR(INDEX(Sheet1!L:L,MATCH(ROWS($1:4173),$L:$L,0)),"")</f>
        <v/>
      </c>
      <c r="D4174" s="18" t="str">
        <f>IFERROR(INDEX(Sheet1!F:F,MATCH(ROWS($1:4173),$M:$M,0)),"")</f>
        <v/>
      </c>
      <c r="E4174" t="str">
        <f>IFERROR(INDEX(Sheet1!L:L,MATCH(ROWS($1:4173),$M:$M,0)),"")</f>
        <v/>
      </c>
      <c r="L4174" t="str">
        <f>IF(ISNA(MATCH(Sheet1!F4174,{"successful"},0)),"-",MAX(Sheet6!L$1:L4173)+1)</f>
        <v>-</v>
      </c>
      <c r="M4174" t="str">
        <f>IF(ISNA(MATCH(Sheet1!F4174,{"failed","canceled"},0)),"-",MAX(Sheet6!M$1:M4173)+1)</f>
        <v>-</v>
      </c>
    </row>
    <row r="4175" spans="1:13" ht="16" x14ac:dyDescent="0.2">
      <c r="A4175" s="18" t="str">
        <f>IFERROR(INDEX(Sheet1!F:F,MATCH(ROWS($1:4174),$L:$L,0)),"")</f>
        <v/>
      </c>
      <c r="B4175" s="15" t="str">
        <f>IFERROR(INDEX(Sheet1!L:L,MATCH(ROWS($1:4174),$L:$L,0)),"")</f>
        <v/>
      </c>
      <c r="D4175" s="18" t="str">
        <f>IFERROR(INDEX(Sheet1!F:F,MATCH(ROWS($1:4174),$M:$M,0)),"")</f>
        <v/>
      </c>
      <c r="E4175" t="str">
        <f>IFERROR(INDEX(Sheet1!L:L,MATCH(ROWS($1:4174),$M:$M,0)),"")</f>
        <v/>
      </c>
      <c r="L4175" t="str">
        <f>IF(ISNA(MATCH(Sheet1!F4175,{"successful"},0)),"-",MAX(Sheet6!L$1:L4174)+1)</f>
        <v>-</v>
      </c>
      <c r="M4175" t="str">
        <f>IF(ISNA(MATCH(Sheet1!F4175,{"failed","canceled"},0)),"-",MAX(Sheet6!M$1:M4174)+1)</f>
        <v>-</v>
      </c>
    </row>
    <row r="4176" spans="1:13" ht="16" x14ac:dyDescent="0.2">
      <c r="A4176" s="18" t="str">
        <f>IFERROR(INDEX(Sheet1!F:F,MATCH(ROWS($1:4175),$L:$L,0)),"")</f>
        <v/>
      </c>
      <c r="B4176" s="15" t="str">
        <f>IFERROR(INDEX(Sheet1!L:L,MATCH(ROWS($1:4175),$L:$L,0)),"")</f>
        <v/>
      </c>
      <c r="D4176" s="18" t="str">
        <f>IFERROR(INDEX(Sheet1!F:F,MATCH(ROWS($1:4175),$M:$M,0)),"")</f>
        <v/>
      </c>
      <c r="E4176" t="str">
        <f>IFERROR(INDEX(Sheet1!L:L,MATCH(ROWS($1:4175),$M:$M,0)),"")</f>
        <v/>
      </c>
      <c r="L4176" t="str">
        <f>IF(ISNA(MATCH(Sheet1!F4176,{"successful"},0)),"-",MAX(Sheet6!L$1:L4175)+1)</f>
        <v>-</v>
      </c>
      <c r="M4176" t="str">
        <f>IF(ISNA(MATCH(Sheet1!F4176,{"failed","canceled"},0)),"-",MAX(Sheet6!M$1:M4175)+1)</f>
        <v>-</v>
      </c>
    </row>
    <row r="4177" spans="1:13" ht="16" x14ac:dyDescent="0.2">
      <c r="A4177" s="18" t="str">
        <f>IFERROR(INDEX(Sheet1!F:F,MATCH(ROWS($1:4176),$L:$L,0)),"")</f>
        <v/>
      </c>
      <c r="B4177" s="15" t="str">
        <f>IFERROR(INDEX(Sheet1!L:L,MATCH(ROWS($1:4176),$L:$L,0)),"")</f>
        <v/>
      </c>
      <c r="D4177" s="18" t="str">
        <f>IFERROR(INDEX(Sheet1!F:F,MATCH(ROWS($1:4176),$M:$M,0)),"")</f>
        <v/>
      </c>
      <c r="E4177" t="str">
        <f>IFERROR(INDEX(Sheet1!L:L,MATCH(ROWS($1:4176),$M:$M,0)),"")</f>
        <v/>
      </c>
      <c r="L4177" t="str">
        <f>IF(ISNA(MATCH(Sheet1!F4177,{"successful"},0)),"-",MAX(Sheet6!L$1:L4176)+1)</f>
        <v>-</v>
      </c>
      <c r="M4177" t="str">
        <f>IF(ISNA(MATCH(Sheet1!F4177,{"failed","canceled"},0)),"-",MAX(Sheet6!M$1:M4176)+1)</f>
        <v>-</v>
      </c>
    </row>
    <row r="4178" spans="1:13" ht="16" x14ac:dyDescent="0.2">
      <c r="A4178" s="18" t="str">
        <f>IFERROR(INDEX(Sheet1!F:F,MATCH(ROWS($1:4177),$L:$L,0)),"")</f>
        <v/>
      </c>
      <c r="B4178" s="15" t="str">
        <f>IFERROR(INDEX(Sheet1!L:L,MATCH(ROWS($1:4177),$L:$L,0)),"")</f>
        <v/>
      </c>
      <c r="D4178" s="18" t="str">
        <f>IFERROR(INDEX(Sheet1!F:F,MATCH(ROWS($1:4177),$M:$M,0)),"")</f>
        <v/>
      </c>
      <c r="E4178" t="str">
        <f>IFERROR(INDEX(Sheet1!L:L,MATCH(ROWS($1:4177),$M:$M,0)),"")</f>
        <v/>
      </c>
      <c r="L4178" t="str">
        <f>IF(ISNA(MATCH(Sheet1!F4178,{"successful"},0)),"-",MAX(Sheet6!L$1:L4177)+1)</f>
        <v>-</v>
      </c>
      <c r="M4178" t="str">
        <f>IF(ISNA(MATCH(Sheet1!F4178,{"failed","canceled"},0)),"-",MAX(Sheet6!M$1:M4177)+1)</f>
        <v>-</v>
      </c>
    </row>
    <row r="4179" spans="1:13" ht="16" x14ac:dyDescent="0.2">
      <c r="A4179" s="18" t="str">
        <f>IFERROR(INDEX(Sheet1!F:F,MATCH(ROWS($1:4178),$L:$L,0)),"")</f>
        <v/>
      </c>
      <c r="B4179" s="15" t="str">
        <f>IFERROR(INDEX(Sheet1!L:L,MATCH(ROWS($1:4178),$L:$L,0)),"")</f>
        <v/>
      </c>
      <c r="D4179" s="18" t="str">
        <f>IFERROR(INDEX(Sheet1!F:F,MATCH(ROWS($1:4178),$M:$M,0)),"")</f>
        <v/>
      </c>
      <c r="E4179" t="str">
        <f>IFERROR(INDEX(Sheet1!L:L,MATCH(ROWS($1:4178),$M:$M,0)),"")</f>
        <v/>
      </c>
      <c r="L4179" t="str">
        <f>IF(ISNA(MATCH(Sheet1!F4179,{"successful"},0)),"-",MAX(Sheet6!L$1:L4178)+1)</f>
        <v>-</v>
      </c>
      <c r="M4179" t="str">
        <f>IF(ISNA(MATCH(Sheet1!F4179,{"failed","canceled"},0)),"-",MAX(Sheet6!M$1:M4178)+1)</f>
        <v>-</v>
      </c>
    </row>
    <row r="4180" spans="1:13" ht="16" x14ac:dyDescent="0.2">
      <c r="A4180" s="18" t="str">
        <f>IFERROR(INDEX(Sheet1!F:F,MATCH(ROWS($1:4179),$L:$L,0)),"")</f>
        <v/>
      </c>
      <c r="B4180" s="15" t="str">
        <f>IFERROR(INDEX(Sheet1!L:L,MATCH(ROWS($1:4179),$L:$L,0)),"")</f>
        <v/>
      </c>
      <c r="D4180" s="18" t="str">
        <f>IFERROR(INDEX(Sheet1!F:F,MATCH(ROWS($1:4179),$M:$M,0)),"")</f>
        <v/>
      </c>
      <c r="E4180" t="str">
        <f>IFERROR(INDEX(Sheet1!L:L,MATCH(ROWS($1:4179),$M:$M,0)),"")</f>
        <v/>
      </c>
      <c r="L4180" t="str">
        <f>IF(ISNA(MATCH(Sheet1!F4180,{"successful"},0)),"-",MAX(Sheet6!L$1:L4179)+1)</f>
        <v>-</v>
      </c>
      <c r="M4180" t="str">
        <f>IF(ISNA(MATCH(Sheet1!F4180,{"failed","canceled"},0)),"-",MAX(Sheet6!M$1:M4179)+1)</f>
        <v>-</v>
      </c>
    </row>
    <row r="4181" spans="1:13" ht="16" x14ac:dyDescent="0.2">
      <c r="A4181" s="18" t="str">
        <f>IFERROR(INDEX(Sheet1!F:F,MATCH(ROWS($1:4180),$L:$L,0)),"")</f>
        <v/>
      </c>
      <c r="B4181" s="15" t="str">
        <f>IFERROR(INDEX(Sheet1!L:L,MATCH(ROWS($1:4180),$L:$L,0)),"")</f>
        <v/>
      </c>
      <c r="D4181" s="18" t="str">
        <f>IFERROR(INDEX(Sheet1!F:F,MATCH(ROWS($1:4180),$M:$M,0)),"")</f>
        <v/>
      </c>
      <c r="E4181" t="str">
        <f>IFERROR(INDEX(Sheet1!L:L,MATCH(ROWS($1:4180),$M:$M,0)),"")</f>
        <v/>
      </c>
      <c r="L4181" t="str">
        <f>IF(ISNA(MATCH(Sheet1!F4181,{"successful"},0)),"-",MAX(Sheet6!L$1:L4180)+1)</f>
        <v>-</v>
      </c>
      <c r="M4181" t="str">
        <f>IF(ISNA(MATCH(Sheet1!F4181,{"failed","canceled"},0)),"-",MAX(Sheet6!M$1:M4180)+1)</f>
        <v>-</v>
      </c>
    </row>
    <row r="4182" spans="1:13" ht="16" x14ac:dyDescent="0.2">
      <c r="A4182" s="18" t="str">
        <f>IFERROR(INDEX(Sheet1!F:F,MATCH(ROWS($1:4181),$L:$L,0)),"")</f>
        <v/>
      </c>
      <c r="B4182" s="15" t="str">
        <f>IFERROR(INDEX(Sheet1!L:L,MATCH(ROWS($1:4181),$L:$L,0)),"")</f>
        <v/>
      </c>
      <c r="D4182" s="18" t="str">
        <f>IFERROR(INDEX(Sheet1!F:F,MATCH(ROWS($1:4181),$M:$M,0)),"")</f>
        <v/>
      </c>
      <c r="E4182" t="str">
        <f>IFERROR(INDEX(Sheet1!L:L,MATCH(ROWS($1:4181),$M:$M,0)),"")</f>
        <v/>
      </c>
      <c r="L4182" t="str">
        <f>IF(ISNA(MATCH(Sheet1!F4182,{"successful"},0)),"-",MAX(Sheet6!L$1:L4181)+1)</f>
        <v>-</v>
      </c>
      <c r="M4182" t="str">
        <f>IF(ISNA(MATCH(Sheet1!F4182,{"failed","canceled"},0)),"-",MAX(Sheet6!M$1:M4181)+1)</f>
        <v>-</v>
      </c>
    </row>
    <row r="4183" spans="1:13" ht="16" x14ac:dyDescent="0.2">
      <c r="A4183" s="18" t="str">
        <f>IFERROR(INDEX(Sheet1!F:F,MATCH(ROWS($1:4182),$L:$L,0)),"")</f>
        <v/>
      </c>
      <c r="B4183" s="15" t="str">
        <f>IFERROR(INDEX(Sheet1!L:L,MATCH(ROWS($1:4182),$L:$L,0)),"")</f>
        <v/>
      </c>
      <c r="D4183" s="18" t="str">
        <f>IFERROR(INDEX(Sheet1!F:F,MATCH(ROWS($1:4182),$M:$M,0)),"")</f>
        <v/>
      </c>
      <c r="E4183" t="str">
        <f>IFERROR(INDEX(Sheet1!L:L,MATCH(ROWS($1:4182),$M:$M,0)),"")</f>
        <v/>
      </c>
      <c r="L4183" t="str">
        <f>IF(ISNA(MATCH(Sheet1!F4183,{"successful"},0)),"-",MAX(Sheet6!L$1:L4182)+1)</f>
        <v>-</v>
      </c>
      <c r="M4183" t="str">
        <f>IF(ISNA(MATCH(Sheet1!F4183,{"failed","canceled"},0)),"-",MAX(Sheet6!M$1:M4182)+1)</f>
        <v>-</v>
      </c>
    </row>
    <row r="4184" spans="1:13" ht="16" x14ac:dyDescent="0.2">
      <c r="A4184" s="18" t="str">
        <f>IFERROR(INDEX(Sheet1!F:F,MATCH(ROWS($1:4183),$L:$L,0)),"")</f>
        <v/>
      </c>
      <c r="B4184" s="15" t="str">
        <f>IFERROR(INDEX(Sheet1!L:L,MATCH(ROWS($1:4183),$L:$L,0)),"")</f>
        <v/>
      </c>
      <c r="D4184" s="18" t="str">
        <f>IFERROR(INDEX(Sheet1!F:F,MATCH(ROWS($1:4183),$M:$M,0)),"")</f>
        <v/>
      </c>
      <c r="E4184" t="str">
        <f>IFERROR(INDEX(Sheet1!L:L,MATCH(ROWS($1:4183),$M:$M,0)),"")</f>
        <v/>
      </c>
      <c r="L4184" t="str">
        <f>IF(ISNA(MATCH(Sheet1!F4184,{"successful"},0)),"-",MAX(Sheet6!L$1:L4183)+1)</f>
        <v>-</v>
      </c>
      <c r="M4184" t="str">
        <f>IF(ISNA(MATCH(Sheet1!F4184,{"failed","canceled"},0)),"-",MAX(Sheet6!M$1:M4183)+1)</f>
        <v>-</v>
      </c>
    </row>
    <row r="4185" spans="1:13" ht="16" x14ac:dyDescent="0.2">
      <c r="A4185" s="18" t="str">
        <f>IFERROR(INDEX(Sheet1!F:F,MATCH(ROWS($1:4184),$L:$L,0)),"")</f>
        <v/>
      </c>
      <c r="B4185" s="15" t="str">
        <f>IFERROR(INDEX(Sheet1!L:L,MATCH(ROWS($1:4184),$L:$L,0)),"")</f>
        <v/>
      </c>
      <c r="D4185" s="18" t="str">
        <f>IFERROR(INDEX(Sheet1!F:F,MATCH(ROWS($1:4184),$M:$M,0)),"")</f>
        <v/>
      </c>
      <c r="E4185" t="str">
        <f>IFERROR(INDEX(Sheet1!L:L,MATCH(ROWS($1:4184),$M:$M,0)),"")</f>
        <v/>
      </c>
      <c r="L4185" t="str">
        <f>IF(ISNA(MATCH(Sheet1!F4185,{"successful"},0)),"-",MAX(Sheet6!L$1:L4184)+1)</f>
        <v>-</v>
      </c>
      <c r="M4185" t="str">
        <f>IF(ISNA(MATCH(Sheet1!F4185,{"failed","canceled"},0)),"-",MAX(Sheet6!M$1:M4184)+1)</f>
        <v>-</v>
      </c>
    </row>
    <row r="4186" spans="1:13" ht="16" x14ac:dyDescent="0.2">
      <c r="A4186" s="18" t="str">
        <f>IFERROR(INDEX(Sheet1!F:F,MATCH(ROWS($1:4185),$L:$L,0)),"")</f>
        <v/>
      </c>
      <c r="B4186" s="15" t="str">
        <f>IFERROR(INDEX(Sheet1!L:L,MATCH(ROWS($1:4185),$L:$L,0)),"")</f>
        <v/>
      </c>
      <c r="D4186" s="18" t="str">
        <f>IFERROR(INDEX(Sheet1!F:F,MATCH(ROWS($1:4185),$M:$M,0)),"")</f>
        <v/>
      </c>
      <c r="E4186" t="str">
        <f>IFERROR(INDEX(Sheet1!L:L,MATCH(ROWS($1:4185),$M:$M,0)),"")</f>
        <v/>
      </c>
      <c r="L4186" t="str">
        <f>IF(ISNA(MATCH(Sheet1!F4186,{"successful"},0)),"-",MAX(Sheet6!L$1:L4185)+1)</f>
        <v>-</v>
      </c>
      <c r="M4186" t="str">
        <f>IF(ISNA(MATCH(Sheet1!F4186,{"failed","canceled"},0)),"-",MAX(Sheet6!M$1:M4185)+1)</f>
        <v>-</v>
      </c>
    </row>
    <row r="4187" spans="1:13" ht="16" x14ac:dyDescent="0.2">
      <c r="A4187" s="18" t="str">
        <f>IFERROR(INDEX(Sheet1!F:F,MATCH(ROWS($1:4186),$L:$L,0)),"")</f>
        <v/>
      </c>
      <c r="B4187" s="15" t="str">
        <f>IFERROR(INDEX(Sheet1!L:L,MATCH(ROWS($1:4186),$L:$L,0)),"")</f>
        <v/>
      </c>
      <c r="D4187" s="18" t="str">
        <f>IFERROR(INDEX(Sheet1!F:F,MATCH(ROWS($1:4186),$M:$M,0)),"")</f>
        <v/>
      </c>
      <c r="E4187" t="str">
        <f>IFERROR(INDEX(Sheet1!L:L,MATCH(ROWS($1:4186),$M:$M,0)),"")</f>
        <v/>
      </c>
      <c r="L4187" t="str">
        <f>IF(ISNA(MATCH(Sheet1!F4187,{"successful"},0)),"-",MAX(Sheet6!L$1:L4186)+1)</f>
        <v>-</v>
      </c>
      <c r="M4187" t="str">
        <f>IF(ISNA(MATCH(Sheet1!F4187,{"failed","canceled"},0)),"-",MAX(Sheet6!M$1:M4186)+1)</f>
        <v>-</v>
      </c>
    </row>
    <row r="4188" spans="1:13" ht="16" x14ac:dyDescent="0.2">
      <c r="A4188" s="18" t="str">
        <f>IFERROR(INDEX(Sheet1!F:F,MATCH(ROWS($1:4187),$L:$L,0)),"")</f>
        <v/>
      </c>
      <c r="B4188" s="15" t="str">
        <f>IFERROR(INDEX(Sheet1!L:L,MATCH(ROWS($1:4187),$L:$L,0)),"")</f>
        <v/>
      </c>
      <c r="D4188" s="18" t="str">
        <f>IFERROR(INDEX(Sheet1!F:F,MATCH(ROWS($1:4187),$M:$M,0)),"")</f>
        <v/>
      </c>
      <c r="E4188" t="str">
        <f>IFERROR(INDEX(Sheet1!L:L,MATCH(ROWS($1:4187),$M:$M,0)),"")</f>
        <v/>
      </c>
      <c r="L4188" t="str">
        <f>IF(ISNA(MATCH(Sheet1!F4188,{"successful"},0)),"-",MAX(Sheet6!L$1:L4187)+1)</f>
        <v>-</v>
      </c>
      <c r="M4188" t="str">
        <f>IF(ISNA(MATCH(Sheet1!F4188,{"failed","canceled"},0)),"-",MAX(Sheet6!M$1:M4187)+1)</f>
        <v>-</v>
      </c>
    </row>
    <row r="4189" spans="1:13" ht="16" x14ac:dyDescent="0.2">
      <c r="A4189" s="18" t="str">
        <f>IFERROR(INDEX(Sheet1!F:F,MATCH(ROWS($1:4188),$L:$L,0)),"")</f>
        <v/>
      </c>
      <c r="B4189" s="15" t="str">
        <f>IFERROR(INDEX(Sheet1!L:L,MATCH(ROWS($1:4188),$L:$L,0)),"")</f>
        <v/>
      </c>
      <c r="D4189" s="18" t="str">
        <f>IFERROR(INDEX(Sheet1!F:F,MATCH(ROWS($1:4188),$M:$M,0)),"")</f>
        <v/>
      </c>
      <c r="E4189" t="str">
        <f>IFERROR(INDEX(Sheet1!L:L,MATCH(ROWS($1:4188),$M:$M,0)),"")</f>
        <v/>
      </c>
      <c r="L4189" t="str">
        <f>IF(ISNA(MATCH(Sheet1!F4189,{"successful"},0)),"-",MAX(Sheet6!L$1:L4188)+1)</f>
        <v>-</v>
      </c>
      <c r="M4189" t="str">
        <f>IF(ISNA(MATCH(Sheet1!F4189,{"failed","canceled"},0)),"-",MAX(Sheet6!M$1:M4188)+1)</f>
        <v>-</v>
      </c>
    </row>
    <row r="4190" spans="1:13" ht="16" x14ac:dyDescent="0.2">
      <c r="A4190" s="18" t="str">
        <f>IFERROR(INDEX(Sheet1!F:F,MATCH(ROWS($1:4189),$L:$L,0)),"")</f>
        <v/>
      </c>
      <c r="B4190" s="15" t="str">
        <f>IFERROR(INDEX(Sheet1!L:L,MATCH(ROWS($1:4189),$L:$L,0)),"")</f>
        <v/>
      </c>
      <c r="D4190" s="18" t="str">
        <f>IFERROR(INDEX(Sheet1!F:F,MATCH(ROWS($1:4189),$M:$M,0)),"")</f>
        <v/>
      </c>
      <c r="E4190" t="str">
        <f>IFERROR(INDEX(Sheet1!L:L,MATCH(ROWS($1:4189),$M:$M,0)),"")</f>
        <v/>
      </c>
      <c r="L4190" t="str">
        <f>IF(ISNA(MATCH(Sheet1!F4190,{"successful"},0)),"-",MAX(Sheet6!L$1:L4189)+1)</f>
        <v>-</v>
      </c>
      <c r="M4190" t="str">
        <f>IF(ISNA(MATCH(Sheet1!F4190,{"failed","canceled"},0)),"-",MAX(Sheet6!M$1:M4189)+1)</f>
        <v>-</v>
      </c>
    </row>
    <row r="4191" spans="1:13" ht="16" x14ac:dyDescent="0.2">
      <c r="A4191" s="18" t="str">
        <f>IFERROR(INDEX(Sheet1!F:F,MATCH(ROWS($1:4190),$L:$L,0)),"")</f>
        <v/>
      </c>
      <c r="B4191" s="15" t="str">
        <f>IFERROR(INDEX(Sheet1!L:L,MATCH(ROWS($1:4190),$L:$L,0)),"")</f>
        <v/>
      </c>
      <c r="D4191" s="18" t="str">
        <f>IFERROR(INDEX(Sheet1!F:F,MATCH(ROWS($1:4190),$M:$M,0)),"")</f>
        <v/>
      </c>
      <c r="E4191" t="str">
        <f>IFERROR(INDEX(Sheet1!L:L,MATCH(ROWS($1:4190),$M:$M,0)),"")</f>
        <v/>
      </c>
      <c r="L4191" t="str">
        <f>IF(ISNA(MATCH(Sheet1!F4191,{"successful"},0)),"-",MAX(Sheet6!L$1:L4190)+1)</f>
        <v>-</v>
      </c>
      <c r="M4191" t="str">
        <f>IF(ISNA(MATCH(Sheet1!F4191,{"failed","canceled"},0)),"-",MAX(Sheet6!M$1:M4190)+1)</f>
        <v>-</v>
      </c>
    </row>
    <row r="4192" spans="1:13" ht="16" x14ac:dyDescent="0.2">
      <c r="A4192" s="18" t="str">
        <f>IFERROR(INDEX(Sheet1!F:F,MATCH(ROWS($1:4191),$L:$L,0)),"")</f>
        <v/>
      </c>
      <c r="B4192" s="15" t="str">
        <f>IFERROR(INDEX(Sheet1!L:L,MATCH(ROWS($1:4191),$L:$L,0)),"")</f>
        <v/>
      </c>
      <c r="D4192" s="18" t="str">
        <f>IFERROR(INDEX(Sheet1!F:F,MATCH(ROWS($1:4191),$M:$M,0)),"")</f>
        <v/>
      </c>
      <c r="E4192" t="str">
        <f>IFERROR(INDEX(Sheet1!L:L,MATCH(ROWS($1:4191),$M:$M,0)),"")</f>
        <v/>
      </c>
      <c r="L4192" t="str">
        <f>IF(ISNA(MATCH(Sheet1!F4192,{"successful"},0)),"-",MAX(Sheet6!L$1:L4191)+1)</f>
        <v>-</v>
      </c>
      <c r="M4192" t="str">
        <f>IF(ISNA(MATCH(Sheet1!F4192,{"failed","canceled"},0)),"-",MAX(Sheet6!M$1:M4191)+1)</f>
        <v>-</v>
      </c>
    </row>
    <row r="4193" spans="1:13" ht="16" x14ac:dyDescent="0.2">
      <c r="A4193" s="18" t="str">
        <f>IFERROR(INDEX(Sheet1!F:F,MATCH(ROWS($1:4192),$L:$L,0)),"")</f>
        <v/>
      </c>
      <c r="B4193" s="15" t="str">
        <f>IFERROR(INDEX(Sheet1!L:L,MATCH(ROWS($1:4192),$L:$L,0)),"")</f>
        <v/>
      </c>
      <c r="D4193" s="18" t="str">
        <f>IFERROR(INDEX(Sheet1!F:F,MATCH(ROWS($1:4192),$M:$M,0)),"")</f>
        <v/>
      </c>
      <c r="E4193" t="str">
        <f>IFERROR(INDEX(Sheet1!L:L,MATCH(ROWS($1:4192),$M:$M,0)),"")</f>
        <v/>
      </c>
      <c r="L4193" t="str">
        <f>IF(ISNA(MATCH(Sheet1!F4193,{"successful"},0)),"-",MAX(Sheet6!L$1:L4192)+1)</f>
        <v>-</v>
      </c>
      <c r="M4193" t="str">
        <f>IF(ISNA(MATCH(Sheet1!F4193,{"failed","canceled"},0)),"-",MAX(Sheet6!M$1:M4192)+1)</f>
        <v>-</v>
      </c>
    </row>
    <row r="4194" spans="1:13" ht="16" x14ac:dyDescent="0.2">
      <c r="A4194" s="18" t="str">
        <f>IFERROR(INDEX(Sheet1!F:F,MATCH(ROWS($1:4193),$L:$L,0)),"")</f>
        <v/>
      </c>
      <c r="B4194" s="15" t="str">
        <f>IFERROR(INDEX(Sheet1!L:L,MATCH(ROWS($1:4193),$L:$L,0)),"")</f>
        <v/>
      </c>
      <c r="D4194" s="18" t="str">
        <f>IFERROR(INDEX(Sheet1!F:F,MATCH(ROWS($1:4193),$M:$M,0)),"")</f>
        <v/>
      </c>
      <c r="E4194" t="str">
        <f>IFERROR(INDEX(Sheet1!L:L,MATCH(ROWS($1:4193),$M:$M,0)),"")</f>
        <v/>
      </c>
      <c r="L4194" t="str">
        <f>IF(ISNA(MATCH(Sheet1!F4194,{"successful"},0)),"-",MAX(Sheet6!L$1:L4193)+1)</f>
        <v>-</v>
      </c>
      <c r="M4194" t="str">
        <f>IF(ISNA(MATCH(Sheet1!F4194,{"failed","canceled"},0)),"-",MAX(Sheet6!M$1:M4193)+1)</f>
        <v>-</v>
      </c>
    </row>
    <row r="4195" spans="1:13" ht="16" x14ac:dyDescent="0.2">
      <c r="A4195" s="18" t="str">
        <f>IFERROR(INDEX(Sheet1!F:F,MATCH(ROWS($1:4194),$L:$L,0)),"")</f>
        <v/>
      </c>
      <c r="B4195" s="15" t="str">
        <f>IFERROR(INDEX(Sheet1!L:L,MATCH(ROWS($1:4194),$L:$L,0)),"")</f>
        <v/>
      </c>
      <c r="D4195" s="18" t="str">
        <f>IFERROR(INDEX(Sheet1!F:F,MATCH(ROWS($1:4194),$M:$M,0)),"")</f>
        <v/>
      </c>
      <c r="E4195" t="str">
        <f>IFERROR(INDEX(Sheet1!L:L,MATCH(ROWS($1:4194),$M:$M,0)),"")</f>
        <v/>
      </c>
      <c r="L4195" t="str">
        <f>IF(ISNA(MATCH(Sheet1!F4195,{"successful"},0)),"-",MAX(Sheet6!L$1:L4194)+1)</f>
        <v>-</v>
      </c>
      <c r="M4195" t="str">
        <f>IF(ISNA(MATCH(Sheet1!F4195,{"failed","canceled"},0)),"-",MAX(Sheet6!M$1:M4194)+1)</f>
        <v>-</v>
      </c>
    </row>
    <row r="4196" spans="1:13" ht="16" x14ac:dyDescent="0.2">
      <c r="A4196" s="18" t="str">
        <f>IFERROR(INDEX(Sheet1!F:F,MATCH(ROWS($1:4195),$L:$L,0)),"")</f>
        <v/>
      </c>
      <c r="B4196" s="15" t="str">
        <f>IFERROR(INDEX(Sheet1!L:L,MATCH(ROWS($1:4195),$L:$L,0)),"")</f>
        <v/>
      </c>
      <c r="D4196" s="18" t="str">
        <f>IFERROR(INDEX(Sheet1!F:F,MATCH(ROWS($1:4195),$M:$M,0)),"")</f>
        <v/>
      </c>
      <c r="E4196" t="str">
        <f>IFERROR(INDEX(Sheet1!L:L,MATCH(ROWS($1:4195),$M:$M,0)),"")</f>
        <v/>
      </c>
      <c r="L4196" t="str">
        <f>IF(ISNA(MATCH(Sheet1!F4196,{"successful"},0)),"-",MAX(Sheet6!L$1:L4195)+1)</f>
        <v>-</v>
      </c>
      <c r="M4196" t="str">
        <f>IF(ISNA(MATCH(Sheet1!F4196,{"failed","canceled"},0)),"-",MAX(Sheet6!M$1:M4195)+1)</f>
        <v>-</v>
      </c>
    </row>
    <row r="4197" spans="1:13" ht="16" x14ac:dyDescent="0.2">
      <c r="A4197" s="18" t="str">
        <f>IFERROR(INDEX(Sheet1!F:F,MATCH(ROWS($1:4196),$L:$L,0)),"")</f>
        <v/>
      </c>
      <c r="B4197" s="15" t="str">
        <f>IFERROR(INDEX(Sheet1!L:L,MATCH(ROWS($1:4196),$L:$L,0)),"")</f>
        <v/>
      </c>
      <c r="D4197" s="18" t="str">
        <f>IFERROR(INDEX(Sheet1!F:F,MATCH(ROWS($1:4196),$M:$M,0)),"")</f>
        <v/>
      </c>
      <c r="E4197" t="str">
        <f>IFERROR(INDEX(Sheet1!L:L,MATCH(ROWS($1:4196),$M:$M,0)),"")</f>
        <v/>
      </c>
      <c r="L4197" t="str">
        <f>IF(ISNA(MATCH(Sheet1!F4197,{"successful"},0)),"-",MAX(Sheet6!L$1:L4196)+1)</f>
        <v>-</v>
      </c>
      <c r="M4197" t="str">
        <f>IF(ISNA(MATCH(Sheet1!F4197,{"failed","canceled"},0)),"-",MAX(Sheet6!M$1:M4196)+1)</f>
        <v>-</v>
      </c>
    </row>
    <row r="4198" spans="1:13" ht="16" x14ac:dyDescent="0.2">
      <c r="A4198" s="18" t="str">
        <f>IFERROR(INDEX(Sheet1!F:F,MATCH(ROWS($1:4197),$L:$L,0)),"")</f>
        <v/>
      </c>
      <c r="B4198" s="15" t="str">
        <f>IFERROR(INDEX(Sheet1!L:L,MATCH(ROWS($1:4197),$L:$L,0)),"")</f>
        <v/>
      </c>
      <c r="D4198" s="18" t="str">
        <f>IFERROR(INDEX(Sheet1!F:F,MATCH(ROWS($1:4197),$M:$M,0)),"")</f>
        <v/>
      </c>
      <c r="E4198" t="str">
        <f>IFERROR(INDEX(Sheet1!L:L,MATCH(ROWS($1:4197),$M:$M,0)),"")</f>
        <v/>
      </c>
      <c r="L4198" t="str">
        <f>IF(ISNA(MATCH(Sheet1!F4198,{"successful"},0)),"-",MAX(Sheet6!L$1:L4197)+1)</f>
        <v>-</v>
      </c>
      <c r="M4198" t="str">
        <f>IF(ISNA(MATCH(Sheet1!F4198,{"failed","canceled"},0)),"-",MAX(Sheet6!M$1:M4197)+1)</f>
        <v>-</v>
      </c>
    </row>
    <row r="4199" spans="1:13" ht="16" x14ac:dyDescent="0.2">
      <c r="A4199" s="18" t="str">
        <f>IFERROR(INDEX(Sheet1!F:F,MATCH(ROWS($1:4198),$L:$L,0)),"")</f>
        <v/>
      </c>
      <c r="B4199" s="15" t="str">
        <f>IFERROR(INDEX(Sheet1!L:L,MATCH(ROWS($1:4198),$L:$L,0)),"")</f>
        <v/>
      </c>
      <c r="D4199" s="18" t="str">
        <f>IFERROR(INDEX(Sheet1!F:F,MATCH(ROWS($1:4198),$M:$M,0)),"")</f>
        <v/>
      </c>
      <c r="E4199" t="str">
        <f>IFERROR(INDEX(Sheet1!L:L,MATCH(ROWS($1:4198),$M:$M,0)),"")</f>
        <v/>
      </c>
      <c r="L4199" t="str">
        <f>IF(ISNA(MATCH(Sheet1!F4199,{"successful"},0)),"-",MAX(Sheet6!L$1:L4198)+1)</f>
        <v>-</v>
      </c>
      <c r="M4199" t="str">
        <f>IF(ISNA(MATCH(Sheet1!F4199,{"failed","canceled"},0)),"-",MAX(Sheet6!M$1:M4198)+1)</f>
        <v>-</v>
      </c>
    </row>
    <row r="4200" spans="1:13" ht="16" x14ac:dyDescent="0.2">
      <c r="A4200" s="18" t="str">
        <f>IFERROR(INDEX(Sheet1!F:F,MATCH(ROWS($1:4199),$L:$L,0)),"")</f>
        <v/>
      </c>
      <c r="B4200" s="15" t="str">
        <f>IFERROR(INDEX(Sheet1!L:L,MATCH(ROWS($1:4199),$L:$L,0)),"")</f>
        <v/>
      </c>
      <c r="D4200" s="18" t="str">
        <f>IFERROR(INDEX(Sheet1!F:F,MATCH(ROWS($1:4199),$M:$M,0)),"")</f>
        <v/>
      </c>
      <c r="E4200" t="str">
        <f>IFERROR(INDEX(Sheet1!L:L,MATCH(ROWS($1:4199),$M:$M,0)),"")</f>
        <v/>
      </c>
      <c r="L4200" t="str">
        <f>IF(ISNA(MATCH(Sheet1!F4200,{"successful"},0)),"-",MAX(Sheet6!L$1:L4199)+1)</f>
        <v>-</v>
      </c>
      <c r="M4200" t="str">
        <f>IF(ISNA(MATCH(Sheet1!F4200,{"failed","canceled"},0)),"-",MAX(Sheet6!M$1:M4199)+1)</f>
        <v>-</v>
      </c>
    </row>
    <row r="4201" spans="1:13" ht="16" x14ac:dyDescent="0.2">
      <c r="A4201" s="18" t="str">
        <f>IFERROR(INDEX(Sheet1!F:F,MATCH(ROWS($1:4200),$L:$L,0)),"")</f>
        <v/>
      </c>
      <c r="B4201" s="15" t="str">
        <f>IFERROR(INDEX(Sheet1!L:L,MATCH(ROWS($1:4200),$L:$L,0)),"")</f>
        <v/>
      </c>
      <c r="D4201" s="18" t="str">
        <f>IFERROR(INDEX(Sheet1!F:F,MATCH(ROWS($1:4200),$M:$M,0)),"")</f>
        <v/>
      </c>
      <c r="E4201" t="str">
        <f>IFERROR(INDEX(Sheet1!L:L,MATCH(ROWS($1:4200),$M:$M,0)),"")</f>
        <v/>
      </c>
      <c r="L4201" t="str">
        <f>IF(ISNA(MATCH(Sheet1!F4201,{"successful"},0)),"-",MAX(Sheet6!L$1:L4200)+1)</f>
        <v>-</v>
      </c>
      <c r="M4201" t="str">
        <f>IF(ISNA(MATCH(Sheet1!F4201,{"failed","canceled"},0)),"-",MAX(Sheet6!M$1:M4200)+1)</f>
        <v>-</v>
      </c>
    </row>
    <row r="4202" spans="1:13" ht="16" x14ac:dyDescent="0.2">
      <c r="A4202" s="18" t="str">
        <f>IFERROR(INDEX(Sheet1!F:F,MATCH(ROWS($1:4201),$L:$L,0)),"")</f>
        <v/>
      </c>
      <c r="B4202" s="15" t="str">
        <f>IFERROR(INDEX(Sheet1!L:L,MATCH(ROWS($1:4201),$L:$L,0)),"")</f>
        <v/>
      </c>
      <c r="D4202" s="18" t="str">
        <f>IFERROR(INDEX(Sheet1!F:F,MATCH(ROWS($1:4201),$M:$M,0)),"")</f>
        <v/>
      </c>
      <c r="E4202" t="str">
        <f>IFERROR(INDEX(Sheet1!L:L,MATCH(ROWS($1:4201),$M:$M,0)),"")</f>
        <v/>
      </c>
      <c r="L4202" t="str">
        <f>IF(ISNA(MATCH(Sheet1!F4202,{"successful"},0)),"-",MAX(Sheet6!L$1:L4201)+1)</f>
        <v>-</v>
      </c>
      <c r="M4202" t="str">
        <f>IF(ISNA(MATCH(Sheet1!F4202,{"failed","canceled"},0)),"-",MAX(Sheet6!M$1:M4201)+1)</f>
        <v>-</v>
      </c>
    </row>
    <row r="4203" spans="1:13" ht="16" x14ac:dyDescent="0.2">
      <c r="A4203" s="18" t="str">
        <f>IFERROR(INDEX(Sheet1!F:F,MATCH(ROWS($1:4202),$L:$L,0)),"")</f>
        <v/>
      </c>
      <c r="B4203" s="15" t="str">
        <f>IFERROR(INDEX(Sheet1!L:L,MATCH(ROWS($1:4202),$L:$L,0)),"")</f>
        <v/>
      </c>
      <c r="D4203" s="18" t="str">
        <f>IFERROR(INDEX(Sheet1!F:F,MATCH(ROWS($1:4202),$M:$M,0)),"")</f>
        <v/>
      </c>
      <c r="E4203" t="str">
        <f>IFERROR(INDEX(Sheet1!L:L,MATCH(ROWS($1:4202),$M:$M,0)),"")</f>
        <v/>
      </c>
      <c r="L4203" t="str">
        <f>IF(ISNA(MATCH(Sheet1!F4203,{"successful"},0)),"-",MAX(Sheet6!L$1:L4202)+1)</f>
        <v>-</v>
      </c>
      <c r="M4203" t="str">
        <f>IF(ISNA(MATCH(Sheet1!F4203,{"failed","canceled"},0)),"-",MAX(Sheet6!M$1:M4202)+1)</f>
        <v>-</v>
      </c>
    </row>
    <row r="4204" spans="1:13" ht="16" x14ac:dyDescent="0.2">
      <c r="A4204" s="18" t="str">
        <f>IFERROR(INDEX(Sheet1!F:F,MATCH(ROWS($1:4203),$L:$L,0)),"")</f>
        <v/>
      </c>
      <c r="B4204" s="15" t="str">
        <f>IFERROR(INDEX(Sheet1!L:L,MATCH(ROWS($1:4203),$L:$L,0)),"")</f>
        <v/>
      </c>
      <c r="D4204" s="18" t="str">
        <f>IFERROR(INDEX(Sheet1!F:F,MATCH(ROWS($1:4203),$M:$M,0)),"")</f>
        <v/>
      </c>
      <c r="E4204" t="str">
        <f>IFERROR(INDEX(Sheet1!L:L,MATCH(ROWS($1:4203),$M:$M,0)),"")</f>
        <v/>
      </c>
      <c r="L4204" t="str">
        <f>IF(ISNA(MATCH(Sheet1!F4204,{"successful"},0)),"-",MAX(Sheet6!L$1:L4203)+1)</f>
        <v>-</v>
      </c>
      <c r="M4204" t="str">
        <f>IF(ISNA(MATCH(Sheet1!F4204,{"failed","canceled"},0)),"-",MAX(Sheet6!M$1:M4203)+1)</f>
        <v>-</v>
      </c>
    </row>
    <row r="4205" spans="1:13" ht="16" x14ac:dyDescent="0.2">
      <c r="A4205" s="18" t="str">
        <f>IFERROR(INDEX(Sheet1!F:F,MATCH(ROWS($1:4204),$L:$L,0)),"")</f>
        <v/>
      </c>
      <c r="B4205" s="15" t="str">
        <f>IFERROR(INDEX(Sheet1!L:L,MATCH(ROWS($1:4204),$L:$L,0)),"")</f>
        <v/>
      </c>
      <c r="D4205" s="18" t="str">
        <f>IFERROR(INDEX(Sheet1!F:F,MATCH(ROWS($1:4204),$M:$M,0)),"")</f>
        <v/>
      </c>
      <c r="E4205" t="str">
        <f>IFERROR(INDEX(Sheet1!L:L,MATCH(ROWS($1:4204),$M:$M,0)),"")</f>
        <v/>
      </c>
      <c r="L4205" t="str">
        <f>IF(ISNA(MATCH(Sheet1!F4205,{"successful"},0)),"-",MAX(Sheet6!L$1:L4204)+1)</f>
        <v>-</v>
      </c>
      <c r="M4205" t="str">
        <f>IF(ISNA(MATCH(Sheet1!F4205,{"failed","canceled"},0)),"-",MAX(Sheet6!M$1:M4204)+1)</f>
        <v>-</v>
      </c>
    </row>
    <row r="4206" spans="1:13" ht="16" x14ac:dyDescent="0.2">
      <c r="A4206" s="18" t="str">
        <f>IFERROR(INDEX(Sheet1!F:F,MATCH(ROWS($1:4205),$L:$L,0)),"")</f>
        <v/>
      </c>
      <c r="B4206" s="15" t="str">
        <f>IFERROR(INDEX(Sheet1!L:L,MATCH(ROWS($1:4205),$L:$L,0)),"")</f>
        <v/>
      </c>
      <c r="D4206" s="18" t="str">
        <f>IFERROR(INDEX(Sheet1!F:F,MATCH(ROWS($1:4205),$M:$M,0)),"")</f>
        <v/>
      </c>
      <c r="E4206" t="str">
        <f>IFERROR(INDEX(Sheet1!L:L,MATCH(ROWS($1:4205),$M:$M,0)),"")</f>
        <v/>
      </c>
      <c r="L4206" t="str">
        <f>IF(ISNA(MATCH(Sheet1!F4206,{"successful"},0)),"-",MAX(Sheet6!L$1:L4205)+1)</f>
        <v>-</v>
      </c>
      <c r="M4206" t="str">
        <f>IF(ISNA(MATCH(Sheet1!F4206,{"failed","canceled"},0)),"-",MAX(Sheet6!M$1:M4205)+1)</f>
        <v>-</v>
      </c>
    </row>
    <row r="4207" spans="1:13" ht="16" x14ac:dyDescent="0.2">
      <c r="A4207" s="18" t="str">
        <f>IFERROR(INDEX(Sheet1!F:F,MATCH(ROWS($1:4206),$L:$L,0)),"")</f>
        <v/>
      </c>
      <c r="B4207" s="15" t="str">
        <f>IFERROR(INDEX(Sheet1!L:L,MATCH(ROWS($1:4206),$L:$L,0)),"")</f>
        <v/>
      </c>
      <c r="D4207" s="18" t="str">
        <f>IFERROR(INDEX(Sheet1!F:F,MATCH(ROWS($1:4206),$M:$M,0)),"")</f>
        <v/>
      </c>
      <c r="E4207" t="str">
        <f>IFERROR(INDEX(Sheet1!L:L,MATCH(ROWS($1:4206),$M:$M,0)),"")</f>
        <v/>
      </c>
      <c r="L4207" t="str">
        <f>IF(ISNA(MATCH(Sheet1!F4207,{"successful"},0)),"-",MAX(Sheet6!L$1:L4206)+1)</f>
        <v>-</v>
      </c>
      <c r="M4207" t="str">
        <f>IF(ISNA(MATCH(Sheet1!F4207,{"failed","canceled"},0)),"-",MAX(Sheet6!M$1:M4206)+1)</f>
        <v>-</v>
      </c>
    </row>
    <row r="4208" spans="1:13" ht="16" x14ac:dyDescent="0.2">
      <c r="A4208" s="18" t="str">
        <f>IFERROR(INDEX(Sheet1!F:F,MATCH(ROWS($1:4207),$L:$L,0)),"")</f>
        <v/>
      </c>
      <c r="B4208" s="15" t="str">
        <f>IFERROR(INDEX(Sheet1!L:L,MATCH(ROWS($1:4207),$L:$L,0)),"")</f>
        <v/>
      </c>
      <c r="D4208" s="18" t="str">
        <f>IFERROR(INDEX(Sheet1!F:F,MATCH(ROWS($1:4207),$M:$M,0)),"")</f>
        <v/>
      </c>
      <c r="E4208" t="str">
        <f>IFERROR(INDEX(Sheet1!L:L,MATCH(ROWS($1:4207),$M:$M,0)),"")</f>
        <v/>
      </c>
      <c r="L4208" t="str">
        <f>IF(ISNA(MATCH(Sheet1!F4208,{"successful"},0)),"-",MAX(Sheet6!L$1:L4207)+1)</f>
        <v>-</v>
      </c>
      <c r="M4208" t="str">
        <f>IF(ISNA(MATCH(Sheet1!F4208,{"failed","canceled"},0)),"-",MAX(Sheet6!M$1:M4207)+1)</f>
        <v>-</v>
      </c>
    </row>
    <row r="4209" spans="1:13" ht="16" x14ac:dyDescent="0.2">
      <c r="A4209" s="18" t="str">
        <f>IFERROR(INDEX(Sheet1!F:F,MATCH(ROWS($1:4208),$L:$L,0)),"")</f>
        <v/>
      </c>
      <c r="B4209" s="15" t="str">
        <f>IFERROR(INDEX(Sheet1!L:L,MATCH(ROWS($1:4208),$L:$L,0)),"")</f>
        <v/>
      </c>
      <c r="D4209" s="18" t="str">
        <f>IFERROR(INDEX(Sheet1!F:F,MATCH(ROWS($1:4208),$M:$M,0)),"")</f>
        <v/>
      </c>
      <c r="E4209" t="str">
        <f>IFERROR(INDEX(Sheet1!L:L,MATCH(ROWS($1:4208),$M:$M,0)),"")</f>
        <v/>
      </c>
      <c r="L4209" t="str">
        <f>IF(ISNA(MATCH(Sheet1!F4209,{"successful"},0)),"-",MAX(Sheet6!L$1:L4208)+1)</f>
        <v>-</v>
      </c>
      <c r="M4209" t="str">
        <f>IF(ISNA(MATCH(Sheet1!F4209,{"failed","canceled"},0)),"-",MAX(Sheet6!M$1:M4208)+1)</f>
        <v>-</v>
      </c>
    </row>
    <row r="4210" spans="1:13" ht="16" x14ac:dyDescent="0.2">
      <c r="A4210" s="18" t="str">
        <f>IFERROR(INDEX(Sheet1!F:F,MATCH(ROWS($1:4209),$L:$L,0)),"")</f>
        <v/>
      </c>
      <c r="B4210" s="15" t="str">
        <f>IFERROR(INDEX(Sheet1!L:L,MATCH(ROWS($1:4209),$L:$L,0)),"")</f>
        <v/>
      </c>
      <c r="D4210" s="18" t="str">
        <f>IFERROR(INDEX(Sheet1!F:F,MATCH(ROWS($1:4209),$M:$M,0)),"")</f>
        <v/>
      </c>
      <c r="E4210" t="str">
        <f>IFERROR(INDEX(Sheet1!L:L,MATCH(ROWS($1:4209),$M:$M,0)),"")</f>
        <v/>
      </c>
      <c r="L4210" t="str">
        <f>IF(ISNA(MATCH(Sheet1!F4210,{"successful"},0)),"-",MAX(Sheet6!L$1:L4209)+1)</f>
        <v>-</v>
      </c>
      <c r="M4210" t="str">
        <f>IF(ISNA(MATCH(Sheet1!F4210,{"failed","canceled"},0)),"-",MAX(Sheet6!M$1:M4209)+1)</f>
        <v>-</v>
      </c>
    </row>
    <row r="4211" spans="1:13" ht="16" x14ac:dyDescent="0.2">
      <c r="A4211" s="18" t="str">
        <f>IFERROR(INDEX(Sheet1!F:F,MATCH(ROWS($1:4210),$L:$L,0)),"")</f>
        <v/>
      </c>
      <c r="B4211" s="15" t="str">
        <f>IFERROR(INDEX(Sheet1!L:L,MATCH(ROWS($1:4210),$L:$L,0)),"")</f>
        <v/>
      </c>
      <c r="D4211" s="18" t="str">
        <f>IFERROR(INDEX(Sheet1!F:F,MATCH(ROWS($1:4210),$M:$M,0)),"")</f>
        <v/>
      </c>
      <c r="E4211" t="str">
        <f>IFERROR(INDEX(Sheet1!L:L,MATCH(ROWS($1:4210),$M:$M,0)),"")</f>
        <v/>
      </c>
      <c r="L4211" t="str">
        <f>IF(ISNA(MATCH(Sheet1!F4211,{"successful"},0)),"-",MAX(Sheet6!L$1:L4210)+1)</f>
        <v>-</v>
      </c>
      <c r="M4211" t="str">
        <f>IF(ISNA(MATCH(Sheet1!F4211,{"failed","canceled"},0)),"-",MAX(Sheet6!M$1:M4210)+1)</f>
        <v>-</v>
      </c>
    </row>
    <row r="4212" spans="1:13" ht="16" x14ac:dyDescent="0.2">
      <c r="A4212" s="18" t="str">
        <f>IFERROR(INDEX(Sheet1!F:F,MATCH(ROWS($1:4211),$L:$L,0)),"")</f>
        <v/>
      </c>
      <c r="B4212" s="15" t="str">
        <f>IFERROR(INDEX(Sheet1!L:L,MATCH(ROWS($1:4211),$L:$L,0)),"")</f>
        <v/>
      </c>
      <c r="D4212" s="18" t="str">
        <f>IFERROR(INDEX(Sheet1!F:F,MATCH(ROWS($1:4211),$M:$M,0)),"")</f>
        <v/>
      </c>
      <c r="E4212" t="str">
        <f>IFERROR(INDEX(Sheet1!L:L,MATCH(ROWS($1:4211),$M:$M,0)),"")</f>
        <v/>
      </c>
      <c r="L4212" t="str">
        <f>IF(ISNA(MATCH(Sheet1!F4212,{"successful"},0)),"-",MAX(Sheet6!L$1:L4211)+1)</f>
        <v>-</v>
      </c>
      <c r="M4212" t="str">
        <f>IF(ISNA(MATCH(Sheet1!F4212,{"failed","canceled"},0)),"-",MAX(Sheet6!M$1:M4211)+1)</f>
        <v>-</v>
      </c>
    </row>
    <row r="4213" spans="1:13" ht="16" x14ac:dyDescent="0.2">
      <c r="A4213" s="18" t="str">
        <f>IFERROR(INDEX(Sheet1!F:F,MATCH(ROWS($1:4212),$L:$L,0)),"")</f>
        <v/>
      </c>
      <c r="B4213" s="15" t="str">
        <f>IFERROR(INDEX(Sheet1!L:L,MATCH(ROWS($1:4212),$L:$L,0)),"")</f>
        <v/>
      </c>
      <c r="D4213" s="18" t="str">
        <f>IFERROR(INDEX(Sheet1!F:F,MATCH(ROWS($1:4212),$M:$M,0)),"")</f>
        <v/>
      </c>
      <c r="E4213" t="str">
        <f>IFERROR(INDEX(Sheet1!L:L,MATCH(ROWS($1:4212),$M:$M,0)),"")</f>
        <v/>
      </c>
      <c r="L4213" t="str">
        <f>IF(ISNA(MATCH(Sheet1!F4213,{"successful"},0)),"-",MAX(Sheet6!L$1:L4212)+1)</f>
        <v>-</v>
      </c>
      <c r="M4213" t="str">
        <f>IF(ISNA(MATCH(Sheet1!F4213,{"failed","canceled"},0)),"-",MAX(Sheet6!M$1:M4212)+1)</f>
        <v>-</v>
      </c>
    </row>
    <row r="4214" spans="1:13" ht="16" x14ac:dyDescent="0.2">
      <c r="A4214" s="18" t="str">
        <f>IFERROR(INDEX(Sheet1!F:F,MATCH(ROWS($1:4213),$L:$L,0)),"")</f>
        <v/>
      </c>
      <c r="B4214" s="15" t="str">
        <f>IFERROR(INDEX(Sheet1!L:L,MATCH(ROWS($1:4213),$L:$L,0)),"")</f>
        <v/>
      </c>
      <c r="D4214" s="18" t="str">
        <f>IFERROR(INDEX(Sheet1!F:F,MATCH(ROWS($1:4213),$M:$M,0)),"")</f>
        <v/>
      </c>
      <c r="E4214" t="str">
        <f>IFERROR(INDEX(Sheet1!L:L,MATCH(ROWS($1:4213),$M:$M,0)),"")</f>
        <v/>
      </c>
      <c r="L4214" t="str">
        <f>IF(ISNA(MATCH(Sheet1!F4214,{"successful"},0)),"-",MAX(Sheet6!L$1:L4213)+1)</f>
        <v>-</v>
      </c>
      <c r="M4214" t="str">
        <f>IF(ISNA(MATCH(Sheet1!F4214,{"failed","canceled"},0)),"-",MAX(Sheet6!M$1:M4213)+1)</f>
        <v>-</v>
      </c>
    </row>
    <row r="4215" spans="1:13" ht="16" x14ac:dyDescent="0.2">
      <c r="A4215" s="18" t="str">
        <f>IFERROR(INDEX(Sheet1!F:F,MATCH(ROWS($1:4214),$L:$L,0)),"")</f>
        <v/>
      </c>
      <c r="B4215" s="15" t="str">
        <f>IFERROR(INDEX(Sheet1!L:L,MATCH(ROWS($1:4214),$L:$L,0)),"")</f>
        <v/>
      </c>
      <c r="D4215" s="18" t="str">
        <f>IFERROR(INDEX(Sheet1!F:F,MATCH(ROWS($1:4214),$M:$M,0)),"")</f>
        <v/>
      </c>
      <c r="E4215" t="str">
        <f>IFERROR(INDEX(Sheet1!L:L,MATCH(ROWS($1:4214),$M:$M,0)),"")</f>
        <v/>
      </c>
      <c r="L4215" t="str">
        <f>IF(ISNA(MATCH(Sheet1!F4215,{"successful"},0)),"-",MAX(Sheet6!L$1:L4214)+1)</f>
        <v>-</v>
      </c>
      <c r="M4215" t="str">
        <f>IF(ISNA(MATCH(Sheet1!F4215,{"failed","canceled"},0)),"-",MAX(Sheet6!M$1:M4214)+1)</f>
        <v>-</v>
      </c>
    </row>
    <row r="4216" spans="1:13" ht="16" x14ac:dyDescent="0.2">
      <c r="A4216" s="18" t="str">
        <f>IFERROR(INDEX(Sheet1!F:F,MATCH(ROWS($1:4215),$L:$L,0)),"")</f>
        <v/>
      </c>
      <c r="B4216" s="15" t="str">
        <f>IFERROR(INDEX(Sheet1!L:L,MATCH(ROWS($1:4215),$L:$L,0)),"")</f>
        <v/>
      </c>
      <c r="D4216" s="18" t="str">
        <f>IFERROR(INDEX(Sheet1!F:F,MATCH(ROWS($1:4215),$M:$M,0)),"")</f>
        <v/>
      </c>
      <c r="E4216" t="str">
        <f>IFERROR(INDEX(Sheet1!L:L,MATCH(ROWS($1:4215),$M:$M,0)),"")</f>
        <v/>
      </c>
      <c r="L4216" t="str">
        <f>IF(ISNA(MATCH(Sheet1!F4216,{"successful"},0)),"-",MAX(Sheet6!L$1:L4215)+1)</f>
        <v>-</v>
      </c>
      <c r="M4216" t="str">
        <f>IF(ISNA(MATCH(Sheet1!F4216,{"failed","canceled"},0)),"-",MAX(Sheet6!M$1:M4215)+1)</f>
        <v>-</v>
      </c>
    </row>
    <row r="4217" spans="1:13" ht="16" x14ac:dyDescent="0.2">
      <c r="A4217" s="18" t="str">
        <f>IFERROR(INDEX(Sheet1!F:F,MATCH(ROWS($1:4216),$L:$L,0)),"")</f>
        <v/>
      </c>
      <c r="B4217" s="15" t="str">
        <f>IFERROR(INDEX(Sheet1!L:L,MATCH(ROWS($1:4216),$L:$L,0)),"")</f>
        <v/>
      </c>
      <c r="D4217" s="18" t="str">
        <f>IFERROR(INDEX(Sheet1!F:F,MATCH(ROWS($1:4216),$M:$M,0)),"")</f>
        <v/>
      </c>
      <c r="E4217" t="str">
        <f>IFERROR(INDEX(Sheet1!L:L,MATCH(ROWS($1:4216),$M:$M,0)),"")</f>
        <v/>
      </c>
      <c r="L4217" t="str">
        <f>IF(ISNA(MATCH(Sheet1!F4217,{"successful"},0)),"-",MAX(Sheet6!L$1:L4216)+1)</f>
        <v>-</v>
      </c>
      <c r="M4217" t="str">
        <f>IF(ISNA(MATCH(Sheet1!F4217,{"failed","canceled"},0)),"-",MAX(Sheet6!M$1:M4216)+1)</f>
        <v>-</v>
      </c>
    </row>
    <row r="4218" spans="1:13" ht="16" x14ac:dyDescent="0.2">
      <c r="A4218" s="18" t="str">
        <f>IFERROR(INDEX(Sheet1!F:F,MATCH(ROWS($1:4217),$L:$L,0)),"")</f>
        <v/>
      </c>
      <c r="B4218" s="15" t="str">
        <f>IFERROR(INDEX(Sheet1!L:L,MATCH(ROWS($1:4217),$L:$L,0)),"")</f>
        <v/>
      </c>
      <c r="D4218" s="18" t="str">
        <f>IFERROR(INDEX(Sheet1!F:F,MATCH(ROWS($1:4217),$M:$M,0)),"")</f>
        <v/>
      </c>
      <c r="E4218" t="str">
        <f>IFERROR(INDEX(Sheet1!L:L,MATCH(ROWS($1:4217),$M:$M,0)),"")</f>
        <v/>
      </c>
      <c r="L4218" t="str">
        <f>IF(ISNA(MATCH(Sheet1!F4218,{"successful"},0)),"-",MAX(Sheet6!L$1:L4217)+1)</f>
        <v>-</v>
      </c>
      <c r="M4218" t="str">
        <f>IF(ISNA(MATCH(Sheet1!F4218,{"failed","canceled"},0)),"-",MAX(Sheet6!M$1:M4217)+1)</f>
        <v>-</v>
      </c>
    </row>
    <row r="4219" spans="1:13" ht="16" x14ac:dyDescent="0.2">
      <c r="A4219" s="18" t="str">
        <f>IFERROR(INDEX(Sheet1!F:F,MATCH(ROWS($1:4218),$L:$L,0)),"")</f>
        <v/>
      </c>
      <c r="B4219" s="15" t="str">
        <f>IFERROR(INDEX(Sheet1!L:L,MATCH(ROWS($1:4218),$L:$L,0)),"")</f>
        <v/>
      </c>
      <c r="D4219" s="18" t="str">
        <f>IFERROR(INDEX(Sheet1!F:F,MATCH(ROWS($1:4218),$M:$M,0)),"")</f>
        <v/>
      </c>
      <c r="E4219" t="str">
        <f>IFERROR(INDEX(Sheet1!L:L,MATCH(ROWS($1:4218),$M:$M,0)),"")</f>
        <v/>
      </c>
      <c r="L4219" t="str">
        <f>IF(ISNA(MATCH(Sheet1!F4219,{"successful"},0)),"-",MAX(Sheet6!L$1:L4218)+1)</f>
        <v>-</v>
      </c>
      <c r="M4219" t="str">
        <f>IF(ISNA(MATCH(Sheet1!F4219,{"failed","canceled"},0)),"-",MAX(Sheet6!M$1:M4218)+1)</f>
        <v>-</v>
      </c>
    </row>
    <row r="4220" spans="1:13" ht="16" x14ac:dyDescent="0.2">
      <c r="A4220" s="18" t="str">
        <f>IFERROR(INDEX(Sheet1!F:F,MATCH(ROWS($1:4219),$L:$L,0)),"")</f>
        <v/>
      </c>
      <c r="B4220" s="15" t="str">
        <f>IFERROR(INDEX(Sheet1!L:L,MATCH(ROWS($1:4219),$L:$L,0)),"")</f>
        <v/>
      </c>
      <c r="D4220" s="18" t="str">
        <f>IFERROR(INDEX(Sheet1!F:F,MATCH(ROWS($1:4219),$M:$M,0)),"")</f>
        <v/>
      </c>
      <c r="E4220" t="str">
        <f>IFERROR(INDEX(Sheet1!L:L,MATCH(ROWS($1:4219),$M:$M,0)),"")</f>
        <v/>
      </c>
      <c r="L4220" t="str">
        <f>IF(ISNA(MATCH(Sheet1!F4220,{"successful"},0)),"-",MAX(Sheet6!L$1:L4219)+1)</f>
        <v>-</v>
      </c>
      <c r="M4220" t="str">
        <f>IF(ISNA(MATCH(Sheet1!F4220,{"failed","canceled"},0)),"-",MAX(Sheet6!M$1:M4219)+1)</f>
        <v>-</v>
      </c>
    </row>
    <row r="4221" spans="1:13" ht="16" x14ac:dyDescent="0.2">
      <c r="A4221" s="18" t="str">
        <f>IFERROR(INDEX(Sheet1!F:F,MATCH(ROWS($1:4220),$L:$L,0)),"")</f>
        <v/>
      </c>
      <c r="B4221" s="15" t="str">
        <f>IFERROR(INDEX(Sheet1!L:L,MATCH(ROWS($1:4220),$L:$L,0)),"")</f>
        <v/>
      </c>
      <c r="D4221" s="18" t="str">
        <f>IFERROR(INDEX(Sheet1!F:F,MATCH(ROWS($1:4220),$M:$M,0)),"")</f>
        <v/>
      </c>
      <c r="E4221" t="str">
        <f>IFERROR(INDEX(Sheet1!L:L,MATCH(ROWS($1:4220),$M:$M,0)),"")</f>
        <v/>
      </c>
      <c r="L4221" t="str">
        <f>IF(ISNA(MATCH(Sheet1!F4221,{"successful"},0)),"-",MAX(Sheet6!L$1:L4220)+1)</f>
        <v>-</v>
      </c>
      <c r="M4221" t="str">
        <f>IF(ISNA(MATCH(Sheet1!F4221,{"failed","canceled"},0)),"-",MAX(Sheet6!M$1:M4220)+1)</f>
        <v>-</v>
      </c>
    </row>
    <row r="4222" spans="1:13" ht="16" x14ac:dyDescent="0.2">
      <c r="A4222" s="18" t="str">
        <f>IFERROR(INDEX(Sheet1!F:F,MATCH(ROWS($1:4221),$L:$L,0)),"")</f>
        <v/>
      </c>
      <c r="B4222" s="15" t="str">
        <f>IFERROR(INDEX(Sheet1!L:L,MATCH(ROWS($1:4221),$L:$L,0)),"")</f>
        <v/>
      </c>
      <c r="D4222" s="18" t="str">
        <f>IFERROR(INDEX(Sheet1!F:F,MATCH(ROWS($1:4221),$M:$M,0)),"")</f>
        <v/>
      </c>
      <c r="E4222" t="str">
        <f>IFERROR(INDEX(Sheet1!L:L,MATCH(ROWS($1:4221),$M:$M,0)),"")</f>
        <v/>
      </c>
      <c r="L4222" t="str">
        <f>IF(ISNA(MATCH(Sheet1!F4222,{"successful"},0)),"-",MAX(Sheet6!L$1:L4221)+1)</f>
        <v>-</v>
      </c>
      <c r="M4222" t="str">
        <f>IF(ISNA(MATCH(Sheet1!F4222,{"failed","canceled"},0)),"-",MAX(Sheet6!M$1:M4221)+1)</f>
        <v>-</v>
      </c>
    </row>
    <row r="4223" spans="1:13" ht="16" x14ac:dyDescent="0.2">
      <c r="A4223" s="18" t="str">
        <f>IFERROR(INDEX(Sheet1!F:F,MATCH(ROWS($1:4222),$L:$L,0)),"")</f>
        <v/>
      </c>
      <c r="B4223" s="15" t="str">
        <f>IFERROR(INDEX(Sheet1!L:L,MATCH(ROWS($1:4222),$L:$L,0)),"")</f>
        <v/>
      </c>
      <c r="D4223" s="18" t="str">
        <f>IFERROR(INDEX(Sheet1!F:F,MATCH(ROWS($1:4222),$M:$M,0)),"")</f>
        <v/>
      </c>
      <c r="E4223" t="str">
        <f>IFERROR(INDEX(Sheet1!L:L,MATCH(ROWS($1:4222),$M:$M,0)),"")</f>
        <v/>
      </c>
      <c r="L4223" t="str">
        <f>IF(ISNA(MATCH(Sheet1!F4223,{"successful"},0)),"-",MAX(Sheet6!L$1:L4222)+1)</f>
        <v>-</v>
      </c>
      <c r="M4223" t="str">
        <f>IF(ISNA(MATCH(Sheet1!F4223,{"failed","canceled"},0)),"-",MAX(Sheet6!M$1:M4222)+1)</f>
        <v>-</v>
      </c>
    </row>
    <row r="4224" spans="1:13" ht="16" x14ac:dyDescent="0.2">
      <c r="A4224" s="18" t="str">
        <f>IFERROR(INDEX(Sheet1!F:F,MATCH(ROWS($1:4223),$L:$L,0)),"")</f>
        <v/>
      </c>
      <c r="B4224" s="15" t="str">
        <f>IFERROR(INDEX(Sheet1!L:L,MATCH(ROWS($1:4223),$L:$L,0)),"")</f>
        <v/>
      </c>
      <c r="D4224" s="18" t="str">
        <f>IFERROR(INDEX(Sheet1!F:F,MATCH(ROWS($1:4223),$M:$M,0)),"")</f>
        <v/>
      </c>
      <c r="E4224" t="str">
        <f>IFERROR(INDEX(Sheet1!L:L,MATCH(ROWS($1:4223),$M:$M,0)),"")</f>
        <v/>
      </c>
      <c r="L4224" t="str">
        <f>IF(ISNA(MATCH(Sheet1!F4224,{"successful"},0)),"-",MAX(Sheet6!L$1:L4223)+1)</f>
        <v>-</v>
      </c>
      <c r="M4224" t="str">
        <f>IF(ISNA(MATCH(Sheet1!F4224,{"failed","canceled"},0)),"-",MAX(Sheet6!M$1:M4223)+1)</f>
        <v>-</v>
      </c>
    </row>
    <row r="4225" spans="1:13" ht="16" x14ac:dyDescent="0.2">
      <c r="A4225" s="18" t="str">
        <f>IFERROR(INDEX(Sheet1!F:F,MATCH(ROWS($1:4224),$L:$L,0)),"")</f>
        <v/>
      </c>
      <c r="B4225" s="15" t="str">
        <f>IFERROR(INDEX(Sheet1!L:L,MATCH(ROWS($1:4224),$L:$L,0)),"")</f>
        <v/>
      </c>
      <c r="D4225" s="18" t="str">
        <f>IFERROR(INDEX(Sheet1!F:F,MATCH(ROWS($1:4224),$M:$M,0)),"")</f>
        <v/>
      </c>
      <c r="E4225" t="str">
        <f>IFERROR(INDEX(Sheet1!L:L,MATCH(ROWS($1:4224),$M:$M,0)),"")</f>
        <v/>
      </c>
      <c r="L4225" t="str">
        <f>IF(ISNA(MATCH(Sheet1!F4225,{"successful"},0)),"-",MAX(Sheet6!L$1:L4224)+1)</f>
        <v>-</v>
      </c>
      <c r="M4225" t="str">
        <f>IF(ISNA(MATCH(Sheet1!F4225,{"failed","canceled"},0)),"-",MAX(Sheet6!M$1:M4224)+1)</f>
        <v>-</v>
      </c>
    </row>
    <row r="4226" spans="1:13" ht="16" x14ac:dyDescent="0.2">
      <c r="A4226" s="18" t="str">
        <f>IFERROR(INDEX(Sheet1!F:F,MATCH(ROWS($1:4225),$L:$L,0)),"")</f>
        <v/>
      </c>
      <c r="B4226" s="15" t="str">
        <f>IFERROR(INDEX(Sheet1!L:L,MATCH(ROWS($1:4225),$L:$L,0)),"")</f>
        <v/>
      </c>
      <c r="D4226" s="18" t="str">
        <f>IFERROR(INDEX(Sheet1!F:F,MATCH(ROWS($1:4225),$M:$M,0)),"")</f>
        <v/>
      </c>
      <c r="E4226" t="str">
        <f>IFERROR(INDEX(Sheet1!L:L,MATCH(ROWS($1:4225),$M:$M,0)),"")</f>
        <v/>
      </c>
      <c r="L4226" t="str">
        <f>IF(ISNA(MATCH(Sheet1!F4226,{"successful"},0)),"-",MAX(Sheet6!L$1:L4225)+1)</f>
        <v>-</v>
      </c>
      <c r="M4226" t="str">
        <f>IF(ISNA(MATCH(Sheet1!F4226,{"failed","canceled"},0)),"-",MAX(Sheet6!M$1:M4225)+1)</f>
        <v>-</v>
      </c>
    </row>
    <row r="4227" spans="1:13" ht="16" x14ac:dyDescent="0.2">
      <c r="A4227" s="18" t="str">
        <f>IFERROR(INDEX(Sheet1!F:F,MATCH(ROWS($1:4226),$L:$L,0)),"")</f>
        <v/>
      </c>
      <c r="B4227" s="15" t="str">
        <f>IFERROR(INDEX(Sheet1!L:L,MATCH(ROWS($1:4226),$L:$L,0)),"")</f>
        <v/>
      </c>
      <c r="D4227" s="18" t="str">
        <f>IFERROR(INDEX(Sheet1!F:F,MATCH(ROWS($1:4226),$M:$M,0)),"")</f>
        <v/>
      </c>
      <c r="E4227" t="str">
        <f>IFERROR(INDEX(Sheet1!L:L,MATCH(ROWS($1:4226),$M:$M,0)),"")</f>
        <v/>
      </c>
      <c r="L4227" t="str">
        <f>IF(ISNA(MATCH(Sheet1!F4227,{"successful"},0)),"-",MAX(Sheet6!L$1:L4226)+1)</f>
        <v>-</v>
      </c>
      <c r="M4227" t="str">
        <f>IF(ISNA(MATCH(Sheet1!F4227,{"failed","canceled"},0)),"-",MAX(Sheet6!M$1:M4226)+1)</f>
        <v>-</v>
      </c>
    </row>
    <row r="4228" spans="1:13" ht="16" x14ac:dyDescent="0.2">
      <c r="A4228" s="18" t="str">
        <f>IFERROR(INDEX(Sheet1!F:F,MATCH(ROWS($1:4227),$L:$L,0)),"")</f>
        <v/>
      </c>
      <c r="B4228" s="15" t="str">
        <f>IFERROR(INDEX(Sheet1!L:L,MATCH(ROWS($1:4227),$L:$L,0)),"")</f>
        <v/>
      </c>
      <c r="D4228" s="18" t="str">
        <f>IFERROR(INDEX(Sheet1!F:F,MATCH(ROWS($1:4227),$M:$M,0)),"")</f>
        <v/>
      </c>
      <c r="E4228" t="str">
        <f>IFERROR(INDEX(Sheet1!L:L,MATCH(ROWS($1:4227),$M:$M,0)),"")</f>
        <v/>
      </c>
      <c r="L4228" t="str">
        <f>IF(ISNA(MATCH(Sheet1!F4228,{"successful"},0)),"-",MAX(Sheet6!L$1:L4227)+1)</f>
        <v>-</v>
      </c>
      <c r="M4228" t="str">
        <f>IF(ISNA(MATCH(Sheet1!F4228,{"failed","canceled"},0)),"-",MAX(Sheet6!M$1:M4227)+1)</f>
        <v>-</v>
      </c>
    </row>
    <row r="4229" spans="1:13" ht="16" x14ac:dyDescent="0.2">
      <c r="A4229" s="18" t="str">
        <f>IFERROR(INDEX(Sheet1!F:F,MATCH(ROWS($1:4228),$L:$L,0)),"")</f>
        <v/>
      </c>
      <c r="B4229" s="15" t="str">
        <f>IFERROR(INDEX(Sheet1!L:L,MATCH(ROWS($1:4228),$L:$L,0)),"")</f>
        <v/>
      </c>
      <c r="D4229" s="18" t="str">
        <f>IFERROR(INDEX(Sheet1!F:F,MATCH(ROWS($1:4228),$M:$M,0)),"")</f>
        <v/>
      </c>
      <c r="E4229" t="str">
        <f>IFERROR(INDEX(Sheet1!L:L,MATCH(ROWS($1:4228),$M:$M,0)),"")</f>
        <v/>
      </c>
      <c r="L4229" t="str">
        <f>IF(ISNA(MATCH(Sheet1!F4229,{"successful"},0)),"-",MAX(Sheet6!L$1:L4228)+1)</f>
        <v>-</v>
      </c>
      <c r="M4229" t="str">
        <f>IF(ISNA(MATCH(Sheet1!F4229,{"failed","canceled"},0)),"-",MAX(Sheet6!M$1:M4228)+1)</f>
        <v>-</v>
      </c>
    </row>
    <row r="4230" spans="1:13" ht="16" x14ac:dyDescent="0.2">
      <c r="A4230" s="18" t="str">
        <f>IFERROR(INDEX(Sheet1!F:F,MATCH(ROWS($1:4229),$L:$L,0)),"")</f>
        <v/>
      </c>
      <c r="B4230" s="15" t="str">
        <f>IFERROR(INDEX(Sheet1!L:L,MATCH(ROWS($1:4229),$L:$L,0)),"")</f>
        <v/>
      </c>
      <c r="D4230" s="18" t="str">
        <f>IFERROR(INDEX(Sheet1!F:F,MATCH(ROWS($1:4229),$M:$M,0)),"")</f>
        <v/>
      </c>
      <c r="E4230" t="str">
        <f>IFERROR(INDEX(Sheet1!L:L,MATCH(ROWS($1:4229),$M:$M,0)),"")</f>
        <v/>
      </c>
      <c r="L4230" t="str">
        <f>IF(ISNA(MATCH(Sheet1!F4230,{"successful"},0)),"-",MAX(Sheet6!L$1:L4229)+1)</f>
        <v>-</v>
      </c>
      <c r="M4230" t="str">
        <f>IF(ISNA(MATCH(Sheet1!F4230,{"failed","canceled"},0)),"-",MAX(Sheet6!M$1:M4229)+1)</f>
        <v>-</v>
      </c>
    </row>
    <row r="4231" spans="1:13" ht="16" x14ac:dyDescent="0.2">
      <c r="A4231" s="18" t="str">
        <f>IFERROR(INDEX(Sheet1!F:F,MATCH(ROWS($1:4230),$L:$L,0)),"")</f>
        <v/>
      </c>
      <c r="B4231" s="15" t="str">
        <f>IFERROR(INDEX(Sheet1!L:L,MATCH(ROWS($1:4230),$L:$L,0)),"")</f>
        <v/>
      </c>
      <c r="D4231" s="18" t="str">
        <f>IFERROR(INDEX(Sheet1!F:F,MATCH(ROWS($1:4230),$M:$M,0)),"")</f>
        <v/>
      </c>
      <c r="E4231" t="str">
        <f>IFERROR(INDEX(Sheet1!L:L,MATCH(ROWS($1:4230),$M:$M,0)),"")</f>
        <v/>
      </c>
      <c r="L4231" t="str">
        <f>IF(ISNA(MATCH(Sheet1!F4231,{"successful"},0)),"-",MAX(Sheet6!L$1:L4230)+1)</f>
        <v>-</v>
      </c>
      <c r="M4231" t="str">
        <f>IF(ISNA(MATCH(Sheet1!F4231,{"failed","canceled"},0)),"-",MAX(Sheet6!M$1:M4230)+1)</f>
        <v>-</v>
      </c>
    </row>
    <row r="4232" spans="1:13" ht="16" x14ac:dyDescent="0.2">
      <c r="A4232" s="18" t="str">
        <f>IFERROR(INDEX(Sheet1!F:F,MATCH(ROWS($1:4231),$L:$L,0)),"")</f>
        <v/>
      </c>
      <c r="B4232" s="15" t="str">
        <f>IFERROR(INDEX(Sheet1!L:L,MATCH(ROWS($1:4231),$L:$L,0)),"")</f>
        <v/>
      </c>
      <c r="D4232" s="18" t="str">
        <f>IFERROR(INDEX(Sheet1!F:F,MATCH(ROWS($1:4231),$M:$M,0)),"")</f>
        <v/>
      </c>
      <c r="E4232" t="str">
        <f>IFERROR(INDEX(Sheet1!L:L,MATCH(ROWS($1:4231),$M:$M,0)),"")</f>
        <v/>
      </c>
      <c r="L4232" t="str">
        <f>IF(ISNA(MATCH(Sheet1!F4232,{"successful"},0)),"-",MAX(Sheet6!L$1:L4231)+1)</f>
        <v>-</v>
      </c>
      <c r="M4232" t="str">
        <f>IF(ISNA(MATCH(Sheet1!F4232,{"failed","canceled"},0)),"-",MAX(Sheet6!M$1:M4231)+1)</f>
        <v>-</v>
      </c>
    </row>
    <row r="4233" spans="1:13" ht="16" x14ac:dyDescent="0.2">
      <c r="A4233" s="18" t="str">
        <f>IFERROR(INDEX(Sheet1!F:F,MATCH(ROWS($1:4232),$L:$L,0)),"")</f>
        <v/>
      </c>
      <c r="B4233" s="15" t="str">
        <f>IFERROR(INDEX(Sheet1!L:L,MATCH(ROWS($1:4232),$L:$L,0)),"")</f>
        <v/>
      </c>
      <c r="D4233" s="18" t="str">
        <f>IFERROR(INDEX(Sheet1!F:F,MATCH(ROWS($1:4232),$M:$M,0)),"")</f>
        <v/>
      </c>
      <c r="E4233" t="str">
        <f>IFERROR(INDEX(Sheet1!L:L,MATCH(ROWS($1:4232),$M:$M,0)),"")</f>
        <v/>
      </c>
      <c r="L4233" t="str">
        <f>IF(ISNA(MATCH(Sheet1!F4233,{"successful"},0)),"-",MAX(Sheet6!L$1:L4232)+1)</f>
        <v>-</v>
      </c>
      <c r="M4233" t="str">
        <f>IF(ISNA(MATCH(Sheet1!F4233,{"failed","canceled"},0)),"-",MAX(Sheet6!M$1:M4232)+1)</f>
        <v>-</v>
      </c>
    </row>
    <row r="4234" spans="1:13" ht="16" x14ac:dyDescent="0.2">
      <c r="A4234" s="18" t="str">
        <f>IFERROR(INDEX(Sheet1!F:F,MATCH(ROWS($1:4233),$L:$L,0)),"")</f>
        <v/>
      </c>
      <c r="B4234" s="15" t="str">
        <f>IFERROR(INDEX(Sheet1!L:L,MATCH(ROWS($1:4233),$L:$L,0)),"")</f>
        <v/>
      </c>
      <c r="D4234" s="18" t="str">
        <f>IFERROR(INDEX(Sheet1!F:F,MATCH(ROWS($1:4233),$M:$M,0)),"")</f>
        <v/>
      </c>
      <c r="E4234" t="str">
        <f>IFERROR(INDEX(Sheet1!L:L,MATCH(ROWS($1:4233),$M:$M,0)),"")</f>
        <v/>
      </c>
      <c r="L4234" t="str">
        <f>IF(ISNA(MATCH(Sheet1!F4234,{"successful"},0)),"-",MAX(Sheet6!L$1:L4233)+1)</f>
        <v>-</v>
      </c>
      <c r="M4234" t="str">
        <f>IF(ISNA(MATCH(Sheet1!F4234,{"failed","canceled"},0)),"-",MAX(Sheet6!M$1:M4233)+1)</f>
        <v>-</v>
      </c>
    </row>
    <row r="4235" spans="1:13" ht="16" x14ac:dyDescent="0.2">
      <c r="A4235" s="18" t="str">
        <f>IFERROR(INDEX(Sheet1!F:F,MATCH(ROWS($1:4234),$L:$L,0)),"")</f>
        <v/>
      </c>
      <c r="B4235" s="15" t="str">
        <f>IFERROR(INDEX(Sheet1!L:L,MATCH(ROWS($1:4234),$L:$L,0)),"")</f>
        <v/>
      </c>
      <c r="D4235" s="18" t="str">
        <f>IFERROR(INDEX(Sheet1!F:F,MATCH(ROWS($1:4234),$M:$M,0)),"")</f>
        <v/>
      </c>
      <c r="E4235" t="str">
        <f>IFERROR(INDEX(Sheet1!L:L,MATCH(ROWS($1:4234),$M:$M,0)),"")</f>
        <v/>
      </c>
      <c r="L4235" t="str">
        <f>IF(ISNA(MATCH(Sheet1!F4235,{"successful"},0)),"-",MAX(Sheet6!L$1:L4234)+1)</f>
        <v>-</v>
      </c>
      <c r="M4235" t="str">
        <f>IF(ISNA(MATCH(Sheet1!F4235,{"failed","canceled"},0)),"-",MAX(Sheet6!M$1:M4234)+1)</f>
        <v>-</v>
      </c>
    </row>
    <row r="4236" spans="1:13" ht="16" x14ac:dyDescent="0.2">
      <c r="A4236" s="18" t="str">
        <f>IFERROR(INDEX(Sheet1!F:F,MATCH(ROWS($1:4235),$L:$L,0)),"")</f>
        <v/>
      </c>
      <c r="B4236" s="15" t="str">
        <f>IFERROR(INDEX(Sheet1!L:L,MATCH(ROWS($1:4235),$L:$L,0)),"")</f>
        <v/>
      </c>
      <c r="D4236" s="18" t="str">
        <f>IFERROR(INDEX(Sheet1!F:F,MATCH(ROWS($1:4235),$M:$M,0)),"")</f>
        <v/>
      </c>
      <c r="E4236" t="str">
        <f>IFERROR(INDEX(Sheet1!L:L,MATCH(ROWS($1:4235),$M:$M,0)),"")</f>
        <v/>
      </c>
      <c r="L4236" t="str">
        <f>IF(ISNA(MATCH(Sheet1!F4236,{"successful"},0)),"-",MAX(Sheet6!L$1:L4235)+1)</f>
        <v>-</v>
      </c>
      <c r="M4236" t="str">
        <f>IF(ISNA(MATCH(Sheet1!F4236,{"failed","canceled"},0)),"-",MAX(Sheet6!M$1:M4235)+1)</f>
        <v>-</v>
      </c>
    </row>
    <row r="4237" spans="1:13" ht="16" x14ac:dyDescent="0.2">
      <c r="A4237" s="18" t="str">
        <f>IFERROR(INDEX(Sheet1!F:F,MATCH(ROWS($1:4236),$L:$L,0)),"")</f>
        <v/>
      </c>
      <c r="B4237" s="15" t="str">
        <f>IFERROR(INDEX(Sheet1!L:L,MATCH(ROWS($1:4236),$L:$L,0)),"")</f>
        <v/>
      </c>
      <c r="D4237" s="18" t="str">
        <f>IFERROR(INDEX(Sheet1!F:F,MATCH(ROWS($1:4236),$M:$M,0)),"")</f>
        <v/>
      </c>
      <c r="E4237" t="str">
        <f>IFERROR(INDEX(Sheet1!L:L,MATCH(ROWS($1:4236),$M:$M,0)),"")</f>
        <v/>
      </c>
      <c r="L4237" t="str">
        <f>IF(ISNA(MATCH(Sheet1!F4237,{"successful"},0)),"-",MAX(Sheet6!L$1:L4236)+1)</f>
        <v>-</v>
      </c>
      <c r="M4237" t="str">
        <f>IF(ISNA(MATCH(Sheet1!F4237,{"failed","canceled"},0)),"-",MAX(Sheet6!M$1:M4236)+1)</f>
        <v>-</v>
      </c>
    </row>
    <row r="4238" spans="1:13" ht="16" x14ac:dyDescent="0.2">
      <c r="A4238" s="18" t="str">
        <f>IFERROR(INDEX(Sheet1!F:F,MATCH(ROWS($1:4237),$L:$L,0)),"")</f>
        <v/>
      </c>
      <c r="B4238" s="15" t="str">
        <f>IFERROR(INDEX(Sheet1!L:L,MATCH(ROWS($1:4237),$L:$L,0)),"")</f>
        <v/>
      </c>
      <c r="D4238" s="18" t="str">
        <f>IFERROR(INDEX(Sheet1!F:F,MATCH(ROWS($1:4237),$M:$M,0)),"")</f>
        <v/>
      </c>
      <c r="E4238" t="str">
        <f>IFERROR(INDEX(Sheet1!L:L,MATCH(ROWS($1:4237),$M:$M,0)),"")</f>
        <v/>
      </c>
      <c r="L4238" t="str">
        <f>IF(ISNA(MATCH(Sheet1!F4238,{"successful"},0)),"-",MAX(Sheet6!L$1:L4237)+1)</f>
        <v>-</v>
      </c>
      <c r="M4238" t="str">
        <f>IF(ISNA(MATCH(Sheet1!F4238,{"failed","canceled"},0)),"-",MAX(Sheet6!M$1:M4237)+1)</f>
        <v>-</v>
      </c>
    </row>
    <row r="4239" spans="1:13" ht="16" x14ac:dyDescent="0.2">
      <c r="A4239" s="18" t="str">
        <f>IFERROR(INDEX(Sheet1!F:F,MATCH(ROWS($1:4238),$L:$L,0)),"")</f>
        <v/>
      </c>
      <c r="B4239" s="15" t="str">
        <f>IFERROR(INDEX(Sheet1!L:L,MATCH(ROWS($1:4238),$L:$L,0)),"")</f>
        <v/>
      </c>
      <c r="D4239" s="18" t="str">
        <f>IFERROR(INDEX(Sheet1!F:F,MATCH(ROWS($1:4238),$M:$M,0)),"")</f>
        <v/>
      </c>
      <c r="E4239" t="str">
        <f>IFERROR(INDEX(Sheet1!L:L,MATCH(ROWS($1:4238),$M:$M,0)),"")</f>
        <v/>
      </c>
      <c r="L4239" t="str">
        <f>IF(ISNA(MATCH(Sheet1!F4239,{"successful"},0)),"-",MAX(Sheet6!L$1:L4238)+1)</f>
        <v>-</v>
      </c>
      <c r="M4239" t="str">
        <f>IF(ISNA(MATCH(Sheet1!F4239,{"failed","canceled"},0)),"-",MAX(Sheet6!M$1:M4238)+1)</f>
        <v>-</v>
      </c>
    </row>
    <row r="4240" spans="1:13" ht="16" x14ac:dyDescent="0.2">
      <c r="A4240" s="18" t="str">
        <f>IFERROR(INDEX(Sheet1!F:F,MATCH(ROWS($1:4239),$L:$L,0)),"")</f>
        <v/>
      </c>
      <c r="B4240" s="15" t="str">
        <f>IFERROR(INDEX(Sheet1!L:L,MATCH(ROWS($1:4239),$L:$L,0)),"")</f>
        <v/>
      </c>
      <c r="D4240" s="18" t="str">
        <f>IFERROR(INDEX(Sheet1!F:F,MATCH(ROWS($1:4239),$M:$M,0)),"")</f>
        <v/>
      </c>
      <c r="E4240" t="str">
        <f>IFERROR(INDEX(Sheet1!L:L,MATCH(ROWS($1:4239),$M:$M,0)),"")</f>
        <v/>
      </c>
      <c r="L4240" t="str">
        <f>IF(ISNA(MATCH(Sheet1!F4240,{"successful"},0)),"-",MAX(Sheet6!L$1:L4239)+1)</f>
        <v>-</v>
      </c>
      <c r="M4240" t="str">
        <f>IF(ISNA(MATCH(Sheet1!F4240,{"failed","canceled"},0)),"-",MAX(Sheet6!M$1:M4239)+1)</f>
        <v>-</v>
      </c>
    </row>
    <row r="4241" spans="1:13" ht="16" x14ac:dyDescent="0.2">
      <c r="A4241" s="18" t="str">
        <f>IFERROR(INDEX(Sheet1!F:F,MATCH(ROWS($1:4240),$L:$L,0)),"")</f>
        <v/>
      </c>
      <c r="B4241" s="15" t="str">
        <f>IFERROR(INDEX(Sheet1!L:L,MATCH(ROWS($1:4240),$L:$L,0)),"")</f>
        <v/>
      </c>
      <c r="D4241" s="18" t="str">
        <f>IFERROR(INDEX(Sheet1!F:F,MATCH(ROWS($1:4240),$M:$M,0)),"")</f>
        <v/>
      </c>
      <c r="E4241" t="str">
        <f>IFERROR(INDEX(Sheet1!L:L,MATCH(ROWS($1:4240),$M:$M,0)),"")</f>
        <v/>
      </c>
      <c r="L4241" t="str">
        <f>IF(ISNA(MATCH(Sheet1!F4241,{"successful"},0)),"-",MAX(Sheet6!L$1:L4240)+1)</f>
        <v>-</v>
      </c>
      <c r="M4241" t="str">
        <f>IF(ISNA(MATCH(Sheet1!F4241,{"failed","canceled"},0)),"-",MAX(Sheet6!M$1:M4240)+1)</f>
        <v>-</v>
      </c>
    </row>
    <row r="4242" spans="1:13" ht="16" x14ac:dyDescent="0.2">
      <c r="A4242" s="18" t="str">
        <f>IFERROR(INDEX(Sheet1!F:F,MATCH(ROWS($1:4241),$L:$L,0)),"")</f>
        <v/>
      </c>
      <c r="B4242" s="15" t="str">
        <f>IFERROR(INDEX(Sheet1!L:L,MATCH(ROWS($1:4241),$L:$L,0)),"")</f>
        <v/>
      </c>
      <c r="D4242" s="18" t="str">
        <f>IFERROR(INDEX(Sheet1!F:F,MATCH(ROWS($1:4241),$M:$M,0)),"")</f>
        <v/>
      </c>
      <c r="E4242" t="str">
        <f>IFERROR(INDEX(Sheet1!L:L,MATCH(ROWS($1:4241),$M:$M,0)),"")</f>
        <v/>
      </c>
      <c r="L4242" t="str">
        <f>IF(ISNA(MATCH(Sheet1!F4242,{"successful"},0)),"-",MAX(Sheet6!L$1:L4241)+1)</f>
        <v>-</v>
      </c>
      <c r="M4242" t="str">
        <f>IF(ISNA(MATCH(Sheet1!F4242,{"failed","canceled"},0)),"-",MAX(Sheet6!M$1:M4241)+1)</f>
        <v>-</v>
      </c>
    </row>
    <row r="4243" spans="1:13" ht="16" x14ac:dyDescent="0.2">
      <c r="A4243" s="18" t="str">
        <f>IFERROR(INDEX(Sheet1!F:F,MATCH(ROWS($1:4242),$L:$L,0)),"")</f>
        <v/>
      </c>
      <c r="B4243" s="15" t="str">
        <f>IFERROR(INDEX(Sheet1!L:L,MATCH(ROWS($1:4242),$L:$L,0)),"")</f>
        <v/>
      </c>
      <c r="D4243" s="18" t="str">
        <f>IFERROR(INDEX(Sheet1!F:F,MATCH(ROWS($1:4242),$M:$M,0)),"")</f>
        <v/>
      </c>
      <c r="E4243" t="str">
        <f>IFERROR(INDEX(Sheet1!L:L,MATCH(ROWS($1:4242),$M:$M,0)),"")</f>
        <v/>
      </c>
      <c r="L4243" t="str">
        <f>IF(ISNA(MATCH(Sheet1!F4243,{"successful"},0)),"-",MAX(Sheet6!L$1:L4242)+1)</f>
        <v>-</v>
      </c>
      <c r="M4243" t="str">
        <f>IF(ISNA(MATCH(Sheet1!F4243,{"failed","canceled"},0)),"-",MAX(Sheet6!M$1:M4242)+1)</f>
        <v>-</v>
      </c>
    </row>
    <row r="4244" spans="1:13" ht="16" x14ac:dyDescent="0.2">
      <c r="A4244" s="18" t="str">
        <f>IFERROR(INDEX(Sheet1!F:F,MATCH(ROWS($1:4243),$L:$L,0)),"")</f>
        <v/>
      </c>
      <c r="B4244" s="15" t="str">
        <f>IFERROR(INDEX(Sheet1!L:L,MATCH(ROWS($1:4243),$L:$L,0)),"")</f>
        <v/>
      </c>
      <c r="D4244" s="18" t="str">
        <f>IFERROR(INDEX(Sheet1!F:F,MATCH(ROWS($1:4243),$M:$M,0)),"")</f>
        <v/>
      </c>
      <c r="E4244" t="str">
        <f>IFERROR(INDEX(Sheet1!L:L,MATCH(ROWS($1:4243),$M:$M,0)),"")</f>
        <v/>
      </c>
      <c r="L4244" t="str">
        <f>IF(ISNA(MATCH(Sheet1!F4244,{"successful"},0)),"-",MAX(Sheet6!L$1:L4243)+1)</f>
        <v>-</v>
      </c>
      <c r="M4244" t="str">
        <f>IF(ISNA(MATCH(Sheet1!F4244,{"failed","canceled"},0)),"-",MAX(Sheet6!M$1:M4243)+1)</f>
        <v>-</v>
      </c>
    </row>
    <row r="4245" spans="1:13" ht="16" x14ac:dyDescent="0.2">
      <c r="A4245" s="18" t="str">
        <f>IFERROR(INDEX(Sheet1!F:F,MATCH(ROWS($1:4244),$L:$L,0)),"")</f>
        <v/>
      </c>
      <c r="B4245" s="15" t="str">
        <f>IFERROR(INDEX(Sheet1!L:L,MATCH(ROWS($1:4244),$L:$L,0)),"")</f>
        <v/>
      </c>
      <c r="D4245" s="18" t="str">
        <f>IFERROR(INDEX(Sheet1!F:F,MATCH(ROWS($1:4244),$M:$M,0)),"")</f>
        <v/>
      </c>
      <c r="E4245" t="str">
        <f>IFERROR(INDEX(Sheet1!L:L,MATCH(ROWS($1:4244),$M:$M,0)),"")</f>
        <v/>
      </c>
      <c r="L4245" t="str">
        <f>IF(ISNA(MATCH(Sheet1!F4245,{"successful"},0)),"-",MAX(Sheet6!L$1:L4244)+1)</f>
        <v>-</v>
      </c>
      <c r="M4245" t="str">
        <f>IF(ISNA(MATCH(Sheet1!F4245,{"failed","canceled"},0)),"-",MAX(Sheet6!M$1:M4244)+1)</f>
        <v>-</v>
      </c>
    </row>
    <row r="4246" spans="1:13" ht="16" x14ac:dyDescent="0.2">
      <c r="A4246" s="18" t="str">
        <f>IFERROR(INDEX(Sheet1!F:F,MATCH(ROWS($1:4245),$L:$L,0)),"")</f>
        <v/>
      </c>
      <c r="B4246" s="15" t="str">
        <f>IFERROR(INDEX(Sheet1!L:L,MATCH(ROWS($1:4245),$L:$L,0)),"")</f>
        <v/>
      </c>
      <c r="D4246" s="18" t="str">
        <f>IFERROR(INDEX(Sheet1!F:F,MATCH(ROWS($1:4245),$M:$M,0)),"")</f>
        <v/>
      </c>
      <c r="E4246" t="str">
        <f>IFERROR(INDEX(Sheet1!L:L,MATCH(ROWS($1:4245),$M:$M,0)),"")</f>
        <v/>
      </c>
      <c r="L4246" t="str">
        <f>IF(ISNA(MATCH(Sheet1!F4246,{"successful"},0)),"-",MAX(Sheet6!L$1:L4245)+1)</f>
        <v>-</v>
      </c>
      <c r="M4246" t="str">
        <f>IF(ISNA(MATCH(Sheet1!F4246,{"failed","canceled"},0)),"-",MAX(Sheet6!M$1:M4245)+1)</f>
        <v>-</v>
      </c>
    </row>
    <row r="4247" spans="1:13" ht="16" x14ac:dyDescent="0.2">
      <c r="A4247" s="18" t="str">
        <f>IFERROR(INDEX(Sheet1!F:F,MATCH(ROWS($1:4246),$L:$L,0)),"")</f>
        <v/>
      </c>
      <c r="B4247" s="15" t="str">
        <f>IFERROR(INDEX(Sheet1!L:L,MATCH(ROWS($1:4246),$L:$L,0)),"")</f>
        <v/>
      </c>
      <c r="D4247" s="18" t="str">
        <f>IFERROR(INDEX(Sheet1!F:F,MATCH(ROWS($1:4246),$M:$M,0)),"")</f>
        <v/>
      </c>
      <c r="E4247" t="str">
        <f>IFERROR(INDEX(Sheet1!L:L,MATCH(ROWS($1:4246),$M:$M,0)),"")</f>
        <v/>
      </c>
      <c r="L4247" t="str">
        <f>IF(ISNA(MATCH(Sheet1!F4247,{"successful"},0)),"-",MAX(Sheet6!L$1:L4246)+1)</f>
        <v>-</v>
      </c>
      <c r="M4247" t="str">
        <f>IF(ISNA(MATCH(Sheet1!F4247,{"failed","canceled"},0)),"-",MAX(Sheet6!M$1:M4246)+1)</f>
        <v>-</v>
      </c>
    </row>
    <row r="4248" spans="1:13" ht="16" x14ac:dyDescent="0.2">
      <c r="A4248" s="18" t="str">
        <f>IFERROR(INDEX(Sheet1!F:F,MATCH(ROWS($1:4247),$L:$L,0)),"")</f>
        <v/>
      </c>
      <c r="B4248" s="15" t="str">
        <f>IFERROR(INDEX(Sheet1!L:L,MATCH(ROWS($1:4247),$L:$L,0)),"")</f>
        <v/>
      </c>
      <c r="D4248" s="18" t="str">
        <f>IFERROR(INDEX(Sheet1!F:F,MATCH(ROWS($1:4247),$M:$M,0)),"")</f>
        <v/>
      </c>
      <c r="E4248" t="str">
        <f>IFERROR(INDEX(Sheet1!L:L,MATCH(ROWS($1:4247),$M:$M,0)),"")</f>
        <v/>
      </c>
      <c r="L4248" t="str">
        <f>IF(ISNA(MATCH(Sheet1!F4248,{"successful"},0)),"-",MAX(Sheet6!L$1:L4247)+1)</f>
        <v>-</v>
      </c>
      <c r="M4248" t="str">
        <f>IF(ISNA(MATCH(Sheet1!F4248,{"failed","canceled"},0)),"-",MAX(Sheet6!M$1:M4247)+1)</f>
        <v>-</v>
      </c>
    </row>
    <row r="4249" spans="1:13" ht="16" x14ac:dyDescent="0.2">
      <c r="A4249" s="18" t="str">
        <f>IFERROR(INDEX(Sheet1!F:F,MATCH(ROWS($1:4248),$L:$L,0)),"")</f>
        <v/>
      </c>
      <c r="B4249" s="15" t="str">
        <f>IFERROR(INDEX(Sheet1!L:L,MATCH(ROWS($1:4248),$L:$L,0)),"")</f>
        <v/>
      </c>
      <c r="D4249" s="18" t="str">
        <f>IFERROR(INDEX(Sheet1!F:F,MATCH(ROWS($1:4248),$M:$M,0)),"")</f>
        <v/>
      </c>
      <c r="E4249" t="str">
        <f>IFERROR(INDEX(Sheet1!L:L,MATCH(ROWS($1:4248),$M:$M,0)),"")</f>
        <v/>
      </c>
      <c r="L4249" t="str">
        <f>IF(ISNA(MATCH(Sheet1!F4249,{"successful"},0)),"-",MAX(Sheet6!L$1:L4248)+1)</f>
        <v>-</v>
      </c>
      <c r="M4249" t="str">
        <f>IF(ISNA(MATCH(Sheet1!F4249,{"failed","canceled"},0)),"-",MAX(Sheet6!M$1:M4248)+1)</f>
        <v>-</v>
      </c>
    </row>
    <row r="4250" spans="1:13" ht="16" x14ac:dyDescent="0.2">
      <c r="A4250" s="18" t="str">
        <f>IFERROR(INDEX(Sheet1!F:F,MATCH(ROWS($1:4249),$L:$L,0)),"")</f>
        <v/>
      </c>
      <c r="B4250" s="15" t="str">
        <f>IFERROR(INDEX(Sheet1!L:L,MATCH(ROWS($1:4249),$L:$L,0)),"")</f>
        <v/>
      </c>
      <c r="D4250" s="18" t="str">
        <f>IFERROR(INDEX(Sheet1!F:F,MATCH(ROWS($1:4249),$M:$M,0)),"")</f>
        <v/>
      </c>
      <c r="E4250" t="str">
        <f>IFERROR(INDEX(Sheet1!L:L,MATCH(ROWS($1:4249),$M:$M,0)),"")</f>
        <v/>
      </c>
      <c r="L4250" t="str">
        <f>IF(ISNA(MATCH(Sheet1!F4250,{"successful"},0)),"-",MAX(Sheet6!L$1:L4249)+1)</f>
        <v>-</v>
      </c>
      <c r="M4250" t="str">
        <f>IF(ISNA(MATCH(Sheet1!F4250,{"failed","canceled"},0)),"-",MAX(Sheet6!M$1:M4249)+1)</f>
        <v>-</v>
      </c>
    </row>
    <row r="4251" spans="1:13" ht="16" x14ac:dyDescent="0.2">
      <c r="A4251" s="18" t="str">
        <f>IFERROR(INDEX(Sheet1!F:F,MATCH(ROWS($1:4250),$L:$L,0)),"")</f>
        <v/>
      </c>
      <c r="B4251" s="15" t="str">
        <f>IFERROR(INDEX(Sheet1!L:L,MATCH(ROWS($1:4250),$L:$L,0)),"")</f>
        <v/>
      </c>
      <c r="D4251" s="18" t="str">
        <f>IFERROR(INDEX(Sheet1!F:F,MATCH(ROWS($1:4250),$M:$M,0)),"")</f>
        <v/>
      </c>
      <c r="E4251" t="str">
        <f>IFERROR(INDEX(Sheet1!L:L,MATCH(ROWS($1:4250),$M:$M,0)),"")</f>
        <v/>
      </c>
      <c r="L4251" t="str">
        <f>IF(ISNA(MATCH(Sheet1!F4251,{"successful"},0)),"-",MAX(Sheet6!L$1:L4250)+1)</f>
        <v>-</v>
      </c>
      <c r="M4251" t="str">
        <f>IF(ISNA(MATCH(Sheet1!F4251,{"failed","canceled"},0)),"-",MAX(Sheet6!M$1:M4250)+1)</f>
        <v>-</v>
      </c>
    </row>
    <row r="4252" spans="1:13" ht="16" x14ac:dyDescent="0.2">
      <c r="A4252" s="18" t="str">
        <f>IFERROR(INDEX(Sheet1!F:F,MATCH(ROWS($1:4251),$L:$L,0)),"")</f>
        <v/>
      </c>
      <c r="B4252" s="15" t="str">
        <f>IFERROR(INDEX(Sheet1!L:L,MATCH(ROWS($1:4251),$L:$L,0)),"")</f>
        <v/>
      </c>
      <c r="D4252" s="18" t="str">
        <f>IFERROR(INDEX(Sheet1!F:F,MATCH(ROWS($1:4251),$M:$M,0)),"")</f>
        <v/>
      </c>
      <c r="E4252" t="str">
        <f>IFERROR(INDEX(Sheet1!L:L,MATCH(ROWS($1:4251),$M:$M,0)),"")</f>
        <v/>
      </c>
      <c r="L4252" t="str">
        <f>IF(ISNA(MATCH(Sheet1!F4252,{"successful"},0)),"-",MAX(Sheet6!L$1:L4251)+1)</f>
        <v>-</v>
      </c>
      <c r="M4252" t="str">
        <f>IF(ISNA(MATCH(Sheet1!F4252,{"failed","canceled"},0)),"-",MAX(Sheet6!M$1:M4251)+1)</f>
        <v>-</v>
      </c>
    </row>
    <row r="4253" spans="1:13" ht="16" x14ac:dyDescent="0.2">
      <c r="A4253" s="18" t="str">
        <f>IFERROR(INDEX(Sheet1!F:F,MATCH(ROWS($1:4252),$L:$L,0)),"")</f>
        <v/>
      </c>
      <c r="B4253" s="15" t="str">
        <f>IFERROR(INDEX(Sheet1!L:L,MATCH(ROWS($1:4252),$L:$L,0)),"")</f>
        <v/>
      </c>
      <c r="D4253" s="18" t="str">
        <f>IFERROR(INDEX(Sheet1!F:F,MATCH(ROWS($1:4252),$M:$M,0)),"")</f>
        <v/>
      </c>
      <c r="E4253" t="str">
        <f>IFERROR(INDEX(Sheet1!L:L,MATCH(ROWS($1:4252),$M:$M,0)),"")</f>
        <v/>
      </c>
      <c r="L4253" t="str">
        <f>IF(ISNA(MATCH(Sheet1!F4253,{"successful"},0)),"-",MAX(Sheet6!L$1:L4252)+1)</f>
        <v>-</v>
      </c>
      <c r="M4253" t="str">
        <f>IF(ISNA(MATCH(Sheet1!F4253,{"failed","canceled"},0)),"-",MAX(Sheet6!M$1:M4252)+1)</f>
        <v>-</v>
      </c>
    </row>
    <row r="4254" spans="1:13" ht="16" x14ac:dyDescent="0.2">
      <c r="A4254" s="18" t="str">
        <f>IFERROR(INDEX(Sheet1!F:F,MATCH(ROWS($1:4253),$L:$L,0)),"")</f>
        <v/>
      </c>
      <c r="B4254" s="15" t="str">
        <f>IFERROR(INDEX(Sheet1!L:L,MATCH(ROWS($1:4253),$L:$L,0)),"")</f>
        <v/>
      </c>
      <c r="D4254" s="18" t="str">
        <f>IFERROR(INDEX(Sheet1!F:F,MATCH(ROWS($1:4253),$M:$M,0)),"")</f>
        <v/>
      </c>
      <c r="E4254" t="str">
        <f>IFERROR(INDEX(Sheet1!L:L,MATCH(ROWS($1:4253),$M:$M,0)),"")</f>
        <v/>
      </c>
      <c r="L4254" t="str">
        <f>IF(ISNA(MATCH(Sheet1!F4254,{"successful"},0)),"-",MAX(Sheet6!L$1:L4253)+1)</f>
        <v>-</v>
      </c>
      <c r="M4254" t="str">
        <f>IF(ISNA(MATCH(Sheet1!F4254,{"failed","canceled"},0)),"-",MAX(Sheet6!M$1:M4253)+1)</f>
        <v>-</v>
      </c>
    </row>
    <row r="4255" spans="1:13" ht="16" x14ac:dyDescent="0.2">
      <c r="A4255" s="18" t="str">
        <f>IFERROR(INDEX(Sheet1!F:F,MATCH(ROWS($1:4254),$L:$L,0)),"")</f>
        <v/>
      </c>
      <c r="B4255" s="15" t="str">
        <f>IFERROR(INDEX(Sheet1!L:L,MATCH(ROWS($1:4254),$L:$L,0)),"")</f>
        <v/>
      </c>
      <c r="D4255" s="18" t="str">
        <f>IFERROR(INDEX(Sheet1!F:F,MATCH(ROWS($1:4254),$M:$M,0)),"")</f>
        <v/>
      </c>
      <c r="E4255" t="str">
        <f>IFERROR(INDEX(Sheet1!L:L,MATCH(ROWS($1:4254),$M:$M,0)),"")</f>
        <v/>
      </c>
      <c r="L4255" t="str">
        <f>IF(ISNA(MATCH(Sheet1!F4255,{"successful"},0)),"-",MAX(Sheet6!L$1:L4254)+1)</f>
        <v>-</v>
      </c>
      <c r="M4255" t="str">
        <f>IF(ISNA(MATCH(Sheet1!F4255,{"failed","canceled"},0)),"-",MAX(Sheet6!M$1:M4254)+1)</f>
        <v>-</v>
      </c>
    </row>
    <row r="4256" spans="1:13" ht="16" x14ac:dyDescent="0.2">
      <c r="A4256" s="18" t="str">
        <f>IFERROR(INDEX(Sheet1!F:F,MATCH(ROWS($1:4255),$L:$L,0)),"")</f>
        <v/>
      </c>
      <c r="B4256" s="15" t="str">
        <f>IFERROR(INDEX(Sheet1!L:L,MATCH(ROWS($1:4255),$L:$L,0)),"")</f>
        <v/>
      </c>
      <c r="D4256" s="18" t="str">
        <f>IFERROR(INDEX(Sheet1!F:F,MATCH(ROWS($1:4255),$M:$M,0)),"")</f>
        <v/>
      </c>
      <c r="E4256" t="str">
        <f>IFERROR(INDEX(Sheet1!L:L,MATCH(ROWS($1:4255),$M:$M,0)),"")</f>
        <v/>
      </c>
      <c r="L4256" t="str">
        <f>IF(ISNA(MATCH(Sheet1!F4256,{"successful"},0)),"-",MAX(Sheet6!L$1:L4255)+1)</f>
        <v>-</v>
      </c>
      <c r="M4256" t="str">
        <f>IF(ISNA(MATCH(Sheet1!F4256,{"failed","canceled"},0)),"-",MAX(Sheet6!M$1:M4255)+1)</f>
        <v>-</v>
      </c>
    </row>
    <row r="4257" spans="1:13" ht="16" x14ac:dyDescent="0.2">
      <c r="A4257" s="18" t="str">
        <f>IFERROR(INDEX(Sheet1!F:F,MATCH(ROWS($1:4256),$L:$L,0)),"")</f>
        <v/>
      </c>
      <c r="B4257" s="15" t="str">
        <f>IFERROR(INDEX(Sheet1!L:L,MATCH(ROWS($1:4256),$L:$L,0)),"")</f>
        <v/>
      </c>
      <c r="D4257" s="18" t="str">
        <f>IFERROR(INDEX(Sheet1!F:F,MATCH(ROWS($1:4256),$M:$M,0)),"")</f>
        <v/>
      </c>
      <c r="E4257" t="str">
        <f>IFERROR(INDEX(Sheet1!L:L,MATCH(ROWS($1:4256),$M:$M,0)),"")</f>
        <v/>
      </c>
      <c r="L4257" t="str">
        <f>IF(ISNA(MATCH(Sheet1!F4257,{"successful"},0)),"-",MAX(Sheet6!L$1:L4256)+1)</f>
        <v>-</v>
      </c>
      <c r="M4257" t="str">
        <f>IF(ISNA(MATCH(Sheet1!F4257,{"failed","canceled"},0)),"-",MAX(Sheet6!M$1:M4256)+1)</f>
        <v>-</v>
      </c>
    </row>
    <row r="4258" spans="1:13" ht="16" x14ac:dyDescent="0.2">
      <c r="A4258" s="18" t="str">
        <f>IFERROR(INDEX(Sheet1!F:F,MATCH(ROWS($1:4257),$L:$L,0)),"")</f>
        <v/>
      </c>
      <c r="B4258" s="15" t="str">
        <f>IFERROR(INDEX(Sheet1!L:L,MATCH(ROWS($1:4257),$L:$L,0)),"")</f>
        <v/>
      </c>
      <c r="D4258" s="18" t="str">
        <f>IFERROR(INDEX(Sheet1!F:F,MATCH(ROWS($1:4257),$M:$M,0)),"")</f>
        <v/>
      </c>
      <c r="E4258" t="str">
        <f>IFERROR(INDEX(Sheet1!L:L,MATCH(ROWS($1:4257),$M:$M,0)),"")</f>
        <v/>
      </c>
      <c r="L4258" t="str">
        <f>IF(ISNA(MATCH(Sheet1!F4258,{"successful"},0)),"-",MAX(Sheet6!L$1:L4257)+1)</f>
        <v>-</v>
      </c>
      <c r="M4258" t="str">
        <f>IF(ISNA(MATCH(Sheet1!F4258,{"failed","canceled"},0)),"-",MAX(Sheet6!M$1:M4257)+1)</f>
        <v>-</v>
      </c>
    </row>
    <row r="4259" spans="1:13" ht="16" x14ac:dyDescent="0.2">
      <c r="A4259" s="18" t="str">
        <f>IFERROR(INDEX(Sheet1!F:F,MATCH(ROWS($1:4258),$L:$L,0)),"")</f>
        <v/>
      </c>
      <c r="B4259" s="15" t="str">
        <f>IFERROR(INDEX(Sheet1!L:L,MATCH(ROWS($1:4258),$L:$L,0)),"")</f>
        <v/>
      </c>
      <c r="D4259" s="18" t="str">
        <f>IFERROR(INDEX(Sheet1!F:F,MATCH(ROWS($1:4258),$M:$M,0)),"")</f>
        <v/>
      </c>
      <c r="E4259" t="str">
        <f>IFERROR(INDEX(Sheet1!L:L,MATCH(ROWS($1:4258),$M:$M,0)),"")</f>
        <v/>
      </c>
      <c r="L4259" t="str">
        <f>IF(ISNA(MATCH(Sheet1!F4259,{"successful"},0)),"-",MAX(Sheet6!L$1:L4258)+1)</f>
        <v>-</v>
      </c>
      <c r="M4259" t="str">
        <f>IF(ISNA(MATCH(Sheet1!F4259,{"failed","canceled"},0)),"-",MAX(Sheet6!M$1:M4258)+1)</f>
        <v>-</v>
      </c>
    </row>
    <row r="4260" spans="1:13" ht="16" x14ac:dyDescent="0.2">
      <c r="A4260" s="18" t="str">
        <f>IFERROR(INDEX(Sheet1!F:F,MATCH(ROWS($1:4259),$L:$L,0)),"")</f>
        <v/>
      </c>
      <c r="B4260" s="15" t="str">
        <f>IFERROR(INDEX(Sheet1!L:L,MATCH(ROWS($1:4259),$L:$L,0)),"")</f>
        <v/>
      </c>
      <c r="D4260" s="18" t="str">
        <f>IFERROR(INDEX(Sheet1!F:F,MATCH(ROWS($1:4259),$M:$M,0)),"")</f>
        <v/>
      </c>
      <c r="E4260" t="str">
        <f>IFERROR(INDEX(Sheet1!L:L,MATCH(ROWS($1:4259),$M:$M,0)),"")</f>
        <v/>
      </c>
      <c r="L4260" t="str">
        <f>IF(ISNA(MATCH(Sheet1!F4260,{"successful"},0)),"-",MAX(Sheet6!L$1:L4259)+1)</f>
        <v>-</v>
      </c>
      <c r="M4260" t="str">
        <f>IF(ISNA(MATCH(Sheet1!F4260,{"failed","canceled"},0)),"-",MAX(Sheet6!M$1:M4259)+1)</f>
        <v>-</v>
      </c>
    </row>
    <row r="4261" spans="1:13" ht="16" x14ac:dyDescent="0.2">
      <c r="A4261" s="18" t="str">
        <f>IFERROR(INDEX(Sheet1!F:F,MATCH(ROWS($1:4260),$L:$L,0)),"")</f>
        <v/>
      </c>
      <c r="B4261" s="15" t="str">
        <f>IFERROR(INDEX(Sheet1!L:L,MATCH(ROWS($1:4260),$L:$L,0)),"")</f>
        <v/>
      </c>
      <c r="D4261" s="18" t="str">
        <f>IFERROR(INDEX(Sheet1!F:F,MATCH(ROWS($1:4260),$M:$M,0)),"")</f>
        <v/>
      </c>
      <c r="E4261" t="str">
        <f>IFERROR(INDEX(Sheet1!L:L,MATCH(ROWS($1:4260),$M:$M,0)),"")</f>
        <v/>
      </c>
      <c r="L4261" t="str">
        <f>IF(ISNA(MATCH(Sheet1!F4261,{"successful"},0)),"-",MAX(Sheet6!L$1:L4260)+1)</f>
        <v>-</v>
      </c>
      <c r="M4261" t="str">
        <f>IF(ISNA(MATCH(Sheet1!F4261,{"failed","canceled"},0)),"-",MAX(Sheet6!M$1:M4260)+1)</f>
        <v>-</v>
      </c>
    </row>
    <row r="4262" spans="1:13" ht="16" x14ac:dyDescent="0.2">
      <c r="A4262" s="18" t="str">
        <f>IFERROR(INDEX(Sheet1!F:F,MATCH(ROWS($1:4261),$L:$L,0)),"")</f>
        <v/>
      </c>
      <c r="B4262" s="15" t="str">
        <f>IFERROR(INDEX(Sheet1!L:L,MATCH(ROWS($1:4261),$L:$L,0)),"")</f>
        <v/>
      </c>
      <c r="D4262" s="18" t="str">
        <f>IFERROR(INDEX(Sheet1!F:F,MATCH(ROWS($1:4261),$M:$M,0)),"")</f>
        <v/>
      </c>
      <c r="E4262" t="str">
        <f>IFERROR(INDEX(Sheet1!L:L,MATCH(ROWS($1:4261),$M:$M,0)),"")</f>
        <v/>
      </c>
      <c r="L4262" t="str">
        <f>IF(ISNA(MATCH(Sheet1!F4262,{"successful"},0)),"-",MAX(Sheet6!L$1:L4261)+1)</f>
        <v>-</v>
      </c>
      <c r="M4262" t="str">
        <f>IF(ISNA(MATCH(Sheet1!F4262,{"failed","canceled"},0)),"-",MAX(Sheet6!M$1:M4261)+1)</f>
        <v>-</v>
      </c>
    </row>
    <row r="4263" spans="1:13" ht="16" x14ac:dyDescent="0.2">
      <c r="A4263" s="18" t="str">
        <f>IFERROR(INDEX(Sheet1!F:F,MATCH(ROWS($1:4262),$L:$L,0)),"")</f>
        <v/>
      </c>
      <c r="B4263" s="15" t="str">
        <f>IFERROR(INDEX(Sheet1!L:L,MATCH(ROWS($1:4262),$L:$L,0)),"")</f>
        <v/>
      </c>
      <c r="D4263" s="18" t="str">
        <f>IFERROR(INDEX(Sheet1!F:F,MATCH(ROWS($1:4262),$M:$M,0)),"")</f>
        <v/>
      </c>
      <c r="E4263" t="str">
        <f>IFERROR(INDEX(Sheet1!L:L,MATCH(ROWS($1:4262),$M:$M,0)),"")</f>
        <v/>
      </c>
      <c r="L4263" t="str">
        <f>IF(ISNA(MATCH(Sheet1!F4263,{"successful"},0)),"-",MAX(Sheet6!L$1:L4262)+1)</f>
        <v>-</v>
      </c>
      <c r="M4263" t="str">
        <f>IF(ISNA(MATCH(Sheet1!F4263,{"failed","canceled"},0)),"-",MAX(Sheet6!M$1:M4262)+1)</f>
        <v>-</v>
      </c>
    </row>
    <row r="4264" spans="1:13" ht="16" x14ac:dyDescent="0.2">
      <c r="A4264" s="18" t="str">
        <f>IFERROR(INDEX(Sheet1!F:F,MATCH(ROWS($1:4263),$L:$L,0)),"")</f>
        <v/>
      </c>
      <c r="B4264" s="15" t="str">
        <f>IFERROR(INDEX(Sheet1!L:L,MATCH(ROWS($1:4263),$L:$L,0)),"")</f>
        <v/>
      </c>
      <c r="D4264" s="18" t="str">
        <f>IFERROR(INDEX(Sheet1!F:F,MATCH(ROWS($1:4263),$M:$M,0)),"")</f>
        <v/>
      </c>
      <c r="E4264" t="str">
        <f>IFERROR(INDEX(Sheet1!L:L,MATCH(ROWS($1:4263),$M:$M,0)),"")</f>
        <v/>
      </c>
      <c r="L4264" t="str">
        <f>IF(ISNA(MATCH(Sheet1!F4264,{"successful"},0)),"-",MAX(Sheet6!L$1:L4263)+1)</f>
        <v>-</v>
      </c>
      <c r="M4264" t="str">
        <f>IF(ISNA(MATCH(Sheet1!F4264,{"failed","canceled"},0)),"-",MAX(Sheet6!M$1:M4263)+1)</f>
        <v>-</v>
      </c>
    </row>
    <row r="4265" spans="1:13" ht="16" x14ac:dyDescent="0.2">
      <c r="A4265" s="18" t="str">
        <f>IFERROR(INDEX(Sheet1!F:F,MATCH(ROWS($1:4264),$L:$L,0)),"")</f>
        <v/>
      </c>
      <c r="B4265" s="15" t="str">
        <f>IFERROR(INDEX(Sheet1!L:L,MATCH(ROWS($1:4264),$L:$L,0)),"")</f>
        <v/>
      </c>
      <c r="D4265" s="18" t="str">
        <f>IFERROR(INDEX(Sheet1!F:F,MATCH(ROWS($1:4264),$M:$M,0)),"")</f>
        <v/>
      </c>
      <c r="E4265" t="str">
        <f>IFERROR(INDEX(Sheet1!L:L,MATCH(ROWS($1:4264),$M:$M,0)),"")</f>
        <v/>
      </c>
      <c r="L4265" t="str">
        <f>IF(ISNA(MATCH(Sheet1!F4265,{"successful"},0)),"-",MAX(Sheet6!L$1:L4264)+1)</f>
        <v>-</v>
      </c>
      <c r="M4265" t="str">
        <f>IF(ISNA(MATCH(Sheet1!F4265,{"failed","canceled"},0)),"-",MAX(Sheet6!M$1:M4264)+1)</f>
        <v>-</v>
      </c>
    </row>
    <row r="4266" spans="1:13" ht="16" x14ac:dyDescent="0.2">
      <c r="A4266" s="18" t="str">
        <f>IFERROR(INDEX(Sheet1!F:F,MATCH(ROWS($1:4265),$L:$L,0)),"")</f>
        <v/>
      </c>
      <c r="B4266" s="15" t="str">
        <f>IFERROR(INDEX(Sheet1!L:L,MATCH(ROWS($1:4265),$L:$L,0)),"")</f>
        <v/>
      </c>
      <c r="D4266" s="18" t="str">
        <f>IFERROR(INDEX(Sheet1!F:F,MATCH(ROWS($1:4265),$M:$M,0)),"")</f>
        <v/>
      </c>
      <c r="E4266" t="str">
        <f>IFERROR(INDEX(Sheet1!L:L,MATCH(ROWS($1:4265),$M:$M,0)),"")</f>
        <v/>
      </c>
      <c r="L4266" t="str">
        <f>IF(ISNA(MATCH(Sheet1!F4266,{"successful"},0)),"-",MAX(Sheet6!L$1:L4265)+1)</f>
        <v>-</v>
      </c>
      <c r="M4266" t="str">
        <f>IF(ISNA(MATCH(Sheet1!F4266,{"failed","canceled"},0)),"-",MAX(Sheet6!M$1:M4265)+1)</f>
        <v>-</v>
      </c>
    </row>
    <row r="4267" spans="1:13" ht="16" x14ac:dyDescent="0.2">
      <c r="A4267" s="18" t="str">
        <f>IFERROR(INDEX(Sheet1!F:F,MATCH(ROWS($1:4266),$L:$L,0)),"")</f>
        <v/>
      </c>
      <c r="B4267" s="15" t="str">
        <f>IFERROR(INDEX(Sheet1!L:L,MATCH(ROWS($1:4266),$L:$L,0)),"")</f>
        <v/>
      </c>
      <c r="D4267" s="18" t="str">
        <f>IFERROR(INDEX(Sheet1!F:F,MATCH(ROWS($1:4266),$M:$M,0)),"")</f>
        <v/>
      </c>
      <c r="E4267" t="str">
        <f>IFERROR(INDEX(Sheet1!L:L,MATCH(ROWS($1:4266),$M:$M,0)),"")</f>
        <v/>
      </c>
      <c r="L4267" t="str">
        <f>IF(ISNA(MATCH(Sheet1!F4267,{"successful"},0)),"-",MAX(Sheet6!L$1:L4266)+1)</f>
        <v>-</v>
      </c>
      <c r="M4267" t="str">
        <f>IF(ISNA(MATCH(Sheet1!F4267,{"failed","canceled"},0)),"-",MAX(Sheet6!M$1:M4266)+1)</f>
        <v>-</v>
      </c>
    </row>
    <row r="4268" spans="1:13" ht="16" x14ac:dyDescent="0.2">
      <c r="A4268" s="18" t="str">
        <f>IFERROR(INDEX(Sheet1!F:F,MATCH(ROWS($1:4267),$L:$L,0)),"")</f>
        <v/>
      </c>
      <c r="B4268" s="15" t="str">
        <f>IFERROR(INDEX(Sheet1!L:L,MATCH(ROWS($1:4267),$L:$L,0)),"")</f>
        <v/>
      </c>
      <c r="D4268" s="18" t="str">
        <f>IFERROR(INDEX(Sheet1!F:F,MATCH(ROWS($1:4267),$M:$M,0)),"")</f>
        <v/>
      </c>
      <c r="E4268" t="str">
        <f>IFERROR(INDEX(Sheet1!L:L,MATCH(ROWS($1:4267),$M:$M,0)),"")</f>
        <v/>
      </c>
      <c r="L4268" t="str">
        <f>IF(ISNA(MATCH(Sheet1!F4268,{"successful"},0)),"-",MAX(Sheet6!L$1:L4267)+1)</f>
        <v>-</v>
      </c>
      <c r="M4268" t="str">
        <f>IF(ISNA(MATCH(Sheet1!F4268,{"failed","canceled"},0)),"-",MAX(Sheet6!M$1:M4267)+1)</f>
        <v>-</v>
      </c>
    </row>
    <row r="4269" spans="1:13" ht="16" x14ac:dyDescent="0.2">
      <c r="A4269" s="18" t="str">
        <f>IFERROR(INDEX(Sheet1!F:F,MATCH(ROWS($1:4268),$L:$L,0)),"")</f>
        <v/>
      </c>
      <c r="B4269" s="15" t="str">
        <f>IFERROR(INDEX(Sheet1!L:L,MATCH(ROWS($1:4268),$L:$L,0)),"")</f>
        <v/>
      </c>
      <c r="D4269" s="18" t="str">
        <f>IFERROR(INDEX(Sheet1!F:F,MATCH(ROWS($1:4268),$M:$M,0)),"")</f>
        <v/>
      </c>
      <c r="E4269" t="str">
        <f>IFERROR(INDEX(Sheet1!L:L,MATCH(ROWS($1:4268),$M:$M,0)),"")</f>
        <v/>
      </c>
      <c r="L4269" t="str">
        <f>IF(ISNA(MATCH(Sheet1!F4269,{"successful"},0)),"-",MAX(Sheet6!L$1:L4268)+1)</f>
        <v>-</v>
      </c>
      <c r="M4269" t="str">
        <f>IF(ISNA(MATCH(Sheet1!F4269,{"failed","canceled"},0)),"-",MAX(Sheet6!M$1:M4268)+1)</f>
        <v>-</v>
      </c>
    </row>
    <row r="4270" spans="1:13" ht="16" x14ac:dyDescent="0.2">
      <c r="A4270" s="18" t="str">
        <f>IFERROR(INDEX(Sheet1!F:F,MATCH(ROWS($1:4269),$L:$L,0)),"")</f>
        <v/>
      </c>
      <c r="B4270" s="15" t="str">
        <f>IFERROR(INDEX(Sheet1!L:L,MATCH(ROWS($1:4269),$L:$L,0)),"")</f>
        <v/>
      </c>
      <c r="D4270" s="18" t="str">
        <f>IFERROR(INDEX(Sheet1!F:F,MATCH(ROWS($1:4269),$M:$M,0)),"")</f>
        <v/>
      </c>
      <c r="E4270" t="str">
        <f>IFERROR(INDEX(Sheet1!L:L,MATCH(ROWS($1:4269),$M:$M,0)),"")</f>
        <v/>
      </c>
      <c r="L4270" t="str">
        <f>IF(ISNA(MATCH(Sheet1!F4270,{"successful"},0)),"-",MAX(Sheet6!L$1:L4269)+1)</f>
        <v>-</v>
      </c>
      <c r="M4270" t="str">
        <f>IF(ISNA(MATCH(Sheet1!F4270,{"failed","canceled"},0)),"-",MAX(Sheet6!M$1:M4269)+1)</f>
        <v>-</v>
      </c>
    </row>
    <row r="4271" spans="1:13" ht="16" x14ac:dyDescent="0.2">
      <c r="A4271" s="18" t="str">
        <f>IFERROR(INDEX(Sheet1!F:F,MATCH(ROWS($1:4270),$L:$L,0)),"")</f>
        <v/>
      </c>
      <c r="B4271" s="15" t="str">
        <f>IFERROR(INDEX(Sheet1!L:L,MATCH(ROWS($1:4270),$L:$L,0)),"")</f>
        <v/>
      </c>
      <c r="D4271" s="18" t="str">
        <f>IFERROR(INDEX(Sheet1!F:F,MATCH(ROWS($1:4270),$M:$M,0)),"")</f>
        <v/>
      </c>
      <c r="E4271" t="str">
        <f>IFERROR(INDEX(Sheet1!L:L,MATCH(ROWS($1:4270),$M:$M,0)),"")</f>
        <v/>
      </c>
      <c r="L4271" t="str">
        <f>IF(ISNA(MATCH(Sheet1!F4271,{"successful"},0)),"-",MAX(Sheet6!L$1:L4270)+1)</f>
        <v>-</v>
      </c>
      <c r="M4271" t="str">
        <f>IF(ISNA(MATCH(Sheet1!F4271,{"failed","canceled"},0)),"-",MAX(Sheet6!M$1:M4270)+1)</f>
        <v>-</v>
      </c>
    </row>
    <row r="4272" spans="1:13" ht="16" x14ac:dyDescent="0.2">
      <c r="A4272" s="18" t="str">
        <f>IFERROR(INDEX(Sheet1!F:F,MATCH(ROWS($1:4271),$L:$L,0)),"")</f>
        <v/>
      </c>
      <c r="B4272" s="15" t="str">
        <f>IFERROR(INDEX(Sheet1!L:L,MATCH(ROWS($1:4271),$L:$L,0)),"")</f>
        <v/>
      </c>
      <c r="D4272" s="18" t="str">
        <f>IFERROR(INDEX(Sheet1!F:F,MATCH(ROWS($1:4271),$M:$M,0)),"")</f>
        <v/>
      </c>
      <c r="E4272" t="str">
        <f>IFERROR(INDEX(Sheet1!L:L,MATCH(ROWS($1:4271),$M:$M,0)),"")</f>
        <v/>
      </c>
      <c r="L4272" t="str">
        <f>IF(ISNA(MATCH(Sheet1!F4272,{"successful"},0)),"-",MAX(Sheet6!L$1:L4271)+1)</f>
        <v>-</v>
      </c>
      <c r="M4272" t="str">
        <f>IF(ISNA(MATCH(Sheet1!F4272,{"failed","canceled"},0)),"-",MAX(Sheet6!M$1:M4271)+1)</f>
        <v>-</v>
      </c>
    </row>
    <row r="4273" spans="1:13" ht="16" x14ac:dyDescent="0.2">
      <c r="A4273" s="18" t="str">
        <f>IFERROR(INDEX(Sheet1!F:F,MATCH(ROWS($1:4272),$L:$L,0)),"")</f>
        <v/>
      </c>
      <c r="B4273" s="15" t="str">
        <f>IFERROR(INDEX(Sheet1!L:L,MATCH(ROWS($1:4272),$L:$L,0)),"")</f>
        <v/>
      </c>
      <c r="D4273" s="18" t="str">
        <f>IFERROR(INDEX(Sheet1!F:F,MATCH(ROWS($1:4272),$M:$M,0)),"")</f>
        <v/>
      </c>
      <c r="E4273" t="str">
        <f>IFERROR(INDEX(Sheet1!L:L,MATCH(ROWS($1:4272),$M:$M,0)),"")</f>
        <v/>
      </c>
      <c r="L4273" t="str">
        <f>IF(ISNA(MATCH(Sheet1!F4273,{"successful"},0)),"-",MAX(Sheet6!L$1:L4272)+1)</f>
        <v>-</v>
      </c>
      <c r="M4273" t="str">
        <f>IF(ISNA(MATCH(Sheet1!F4273,{"failed","canceled"},0)),"-",MAX(Sheet6!M$1:M4272)+1)</f>
        <v>-</v>
      </c>
    </row>
    <row r="4274" spans="1:13" ht="16" x14ac:dyDescent="0.2">
      <c r="A4274" s="18" t="str">
        <f>IFERROR(INDEX(Sheet1!F:F,MATCH(ROWS($1:4273),$L:$L,0)),"")</f>
        <v/>
      </c>
      <c r="B4274" s="15" t="str">
        <f>IFERROR(INDEX(Sheet1!L:L,MATCH(ROWS($1:4273),$L:$L,0)),"")</f>
        <v/>
      </c>
      <c r="D4274" s="18" t="str">
        <f>IFERROR(INDEX(Sheet1!F:F,MATCH(ROWS($1:4273),$M:$M,0)),"")</f>
        <v/>
      </c>
      <c r="E4274" t="str">
        <f>IFERROR(INDEX(Sheet1!L:L,MATCH(ROWS($1:4273),$M:$M,0)),"")</f>
        <v/>
      </c>
      <c r="L4274" t="str">
        <f>IF(ISNA(MATCH(Sheet1!F4274,{"successful"},0)),"-",MAX(Sheet6!L$1:L4273)+1)</f>
        <v>-</v>
      </c>
      <c r="M4274" t="str">
        <f>IF(ISNA(MATCH(Sheet1!F4274,{"failed","canceled"},0)),"-",MAX(Sheet6!M$1:M4273)+1)</f>
        <v>-</v>
      </c>
    </row>
    <row r="4275" spans="1:13" ht="16" x14ac:dyDescent="0.2">
      <c r="A4275" s="18" t="str">
        <f>IFERROR(INDEX(Sheet1!F:F,MATCH(ROWS($1:4274),$L:$L,0)),"")</f>
        <v/>
      </c>
      <c r="B4275" s="15" t="str">
        <f>IFERROR(INDEX(Sheet1!L:L,MATCH(ROWS($1:4274),$L:$L,0)),"")</f>
        <v/>
      </c>
      <c r="D4275" s="18" t="str">
        <f>IFERROR(INDEX(Sheet1!F:F,MATCH(ROWS($1:4274),$M:$M,0)),"")</f>
        <v/>
      </c>
      <c r="E4275" t="str">
        <f>IFERROR(INDEX(Sheet1!L:L,MATCH(ROWS($1:4274),$M:$M,0)),"")</f>
        <v/>
      </c>
      <c r="L4275" t="str">
        <f>IF(ISNA(MATCH(Sheet1!F4275,{"successful"},0)),"-",MAX(Sheet6!L$1:L4274)+1)</f>
        <v>-</v>
      </c>
      <c r="M4275" t="str">
        <f>IF(ISNA(MATCH(Sheet1!F4275,{"failed","canceled"},0)),"-",MAX(Sheet6!M$1:M4274)+1)</f>
        <v>-</v>
      </c>
    </row>
    <row r="4276" spans="1:13" ht="16" x14ac:dyDescent="0.2">
      <c r="A4276" s="18" t="str">
        <f>IFERROR(INDEX(Sheet1!F:F,MATCH(ROWS($1:4275),$L:$L,0)),"")</f>
        <v/>
      </c>
      <c r="B4276" s="15" t="str">
        <f>IFERROR(INDEX(Sheet1!L:L,MATCH(ROWS($1:4275),$L:$L,0)),"")</f>
        <v/>
      </c>
      <c r="D4276" s="18" t="str">
        <f>IFERROR(INDEX(Sheet1!F:F,MATCH(ROWS($1:4275),$M:$M,0)),"")</f>
        <v/>
      </c>
      <c r="E4276" t="str">
        <f>IFERROR(INDEX(Sheet1!L:L,MATCH(ROWS($1:4275),$M:$M,0)),"")</f>
        <v/>
      </c>
      <c r="L4276" t="str">
        <f>IF(ISNA(MATCH(Sheet1!F4276,{"successful"},0)),"-",MAX(Sheet6!L$1:L4275)+1)</f>
        <v>-</v>
      </c>
      <c r="M4276" t="str">
        <f>IF(ISNA(MATCH(Sheet1!F4276,{"failed","canceled"},0)),"-",MAX(Sheet6!M$1:M4275)+1)</f>
        <v>-</v>
      </c>
    </row>
    <row r="4277" spans="1:13" ht="16" x14ac:dyDescent="0.2">
      <c r="A4277" s="18" t="str">
        <f>IFERROR(INDEX(Sheet1!F:F,MATCH(ROWS($1:4276),$L:$L,0)),"")</f>
        <v/>
      </c>
      <c r="B4277" s="15" t="str">
        <f>IFERROR(INDEX(Sheet1!L:L,MATCH(ROWS($1:4276),$L:$L,0)),"")</f>
        <v/>
      </c>
      <c r="D4277" s="18" t="str">
        <f>IFERROR(INDEX(Sheet1!F:F,MATCH(ROWS($1:4276),$M:$M,0)),"")</f>
        <v/>
      </c>
      <c r="E4277" t="str">
        <f>IFERROR(INDEX(Sheet1!L:L,MATCH(ROWS($1:4276),$M:$M,0)),"")</f>
        <v/>
      </c>
      <c r="L4277" t="str">
        <f>IF(ISNA(MATCH(Sheet1!F4277,{"successful"},0)),"-",MAX(Sheet6!L$1:L4276)+1)</f>
        <v>-</v>
      </c>
      <c r="M4277" t="str">
        <f>IF(ISNA(MATCH(Sheet1!F4277,{"failed","canceled"},0)),"-",MAX(Sheet6!M$1:M4276)+1)</f>
        <v>-</v>
      </c>
    </row>
    <row r="4278" spans="1:13" ht="16" x14ac:dyDescent="0.2">
      <c r="A4278" s="18" t="str">
        <f>IFERROR(INDEX(Sheet1!F:F,MATCH(ROWS($1:4277),$L:$L,0)),"")</f>
        <v/>
      </c>
      <c r="B4278" s="15" t="str">
        <f>IFERROR(INDEX(Sheet1!L:L,MATCH(ROWS($1:4277),$L:$L,0)),"")</f>
        <v/>
      </c>
      <c r="D4278" s="18" t="str">
        <f>IFERROR(INDEX(Sheet1!F:F,MATCH(ROWS($1:4277),$M:$M,0)),"")</f>
        <v/>
      </c>
      <c r="E4278" t="str">
        <f>IFERROR(INDEX(Sheet1!L:L,MATCH(ROWS($1:4277),$M:$M,0)),"")</f>
        <v/>
      </c>
      <c r="L4278" t="str">
        <f>IF(ISNA(MATCH(Sheet1!F4278,{"successful"},0)),"-",MAX(Sheet6!L$1:L4277)+1)</f>
        <v>-</v>
      </c>
      <c r="M4278" t="str">
        <f>IF(ISNA(MATCH(Sheet1!F4278,{"failed","canceled"},0)),"-",MAX(Sheet6!M$1:M4277)+1)</f>
        <v>-</v>
      </c>
    </row>
    <row r="4279" spans="1:13" ht="16" x14ac:dyDescent="0.2">
      <c r="A4279" s="18" t="str">
        <f>IFERROR(INDEX(Sheet1!F:F,MATCH(ROWS($1:4278),$L:$L,0)),"")</f>
        <v/>
      </c>
      <c r="B4279" s="15" t="str">
        <f>IFERROR(INDEX(Sheet1!L:L,MATCH(ROWS($1:4278),$L:$L,0)),"")</f>
        <v/>
      </c>
      <c r="D4279" s="18" t="str">
        <f>IFERROR(INDEX(Sheet1!F:F,MATCH(ROWS($1:4278),$M:$M,0)),"")</f>
        <v/>
      </c>
      <c r="E4279" t="str">
        <f>IFERROR(INDEX(Sheet1!L:L,MATCH(ROWS($1:4278),$M:$M,0)),"")</f>
        <v/>
      </c>
      <c r="L4279" t="str">
        <f>IF(ISNA(MATCH(Sheet1!F4279,{"successful"},0)),"-",MAX(Sheet6!L$1:L4278)+1)</f>
        <v>-</v>
      </c>
      <c r="M4279" t="str">
        <f>IF(ISNA(MATCH(Sheet1!F4279,{"failed","canceled"},0)),"-",MAX(Sheet6!M$1:M4278)+1)</f>
        <v>-</v>
      </c>
    </row>
    <row r="4280" spans="1:13" ht="16" x14ac:dyDescent="0.2">
      <c r="A4280" s="18" t="str">
        <f>IFERROR(INDEX(Sheet1!F:F,MATCH(ROWS($1:4279),$L:$L,0)),"")</f>
        <v/>
      </c>
      <c r="B4280" s="15" t="str">
        <f>IFERROR(INDEX(Sheet1!L:L,MATCH(ROWS($1:4279),$L:$L,0)),"")</f>
        <v/>
      </c>
      <c r="D4280" s="18" t="str">
        <f>IFERROR(INDEX(Sheet1!F:F,MATCH(ROWS($1:4279),$M:$M,0)),"")</f>
        <v/>
      </c>
      <c r="E4280" t="str">
        <f>IFERROR(INDEX(Sheet1!L:L,MATCH(ROWS($1:4279),$M:$M,0)),"")</f>
        <v/>
      </c>
    </row>
    <row r="4281" spans="1:13" ht="16" x14ac:dyDescent="0.2">
      <c r="A4281" s="18" t="str">
        <f>IFERROR(INDEX(Sheet1!F:F,MATCH(ROWS($1:4280),$L:$L,0)),"")</f>
        <v/>
      </c>
      <c r="B4281" s="15" t="str">
        <f>IFERROR(INDEX(Sheet1!L:L,MATCH(ROWS($1:4280),$L:$L,0)),"")</f>
        <v/>
      </c>
      <c r="D4281" s="18" t="str">
        <f>IFERROR(INDEX(Sheet1!F:F,MATCH(ROWS($1:4280),$M:$M,0)),"")</f>
        <v/>
      </c>
      <c r="E4281" t="str">
        <f>IFERROR(INDEX(Sheet1!L:L,MATCH(ROWS($1:4280),$M:$M,0)),"")</f>
        <v/>
      </c>
    </row>
    <row r="4282" spans="1:13" ht="16" x14ac:dyDescent="0.2">
      <c r="A4282" s="18" t="str">
        <f>IFERROR(INDEX(Sheet1!F:F,MATCH(ROWS($1:4281),$L:$L,0)),"")</f>
        <v/>
      </c>
      <c r="B4282" s="15" t="str">
        <f>IFERROR(INDEX(Sheet1!L:L,MATCH(ROWS($1:4281),$L:$L,0)),"")</f>
        <v/>
      </c>
      <c r="D4282" s="18" t="str">
        <f>IFERROR(INDEX(Sheet1!F:F,MATCH(ROWS($1:4281),$M:$M,0)),"")</f>
        <v/>
      </c>
      <c r="E4282" t="str">
        <f>IFERROR(INDEX(Sheet1!L:L,MATCH(ROWS($1:4281),$M:$M,0)),"")</f>
        <v/>
      </c>
    </row>
    <row r="4283" spans="1:13" ht="16" x14ac:dyDescent="0.2">
      <c r="A4283" s="18" t="str">
        <f>IFERROR(INDEX(Sheet1!F:F,MATCH(ROWS($1:4282),$L:$L,0)),"")</f>
        <v/>
      </c>
      <c r="B4283" s="15" t="str">
        <f>IFERROR(INDEX(Sheet1!L:L,MATCH(ROWS($1:4282),$L:$L,0)),"")</f>
        <v/>
      </c>
      <c r="D4283" s="18" t="str">
        <f>IFERROR(INDEX(Sheet1!F:F,MATCH(ROWS($1:4282),$M:$M,0)),"")</f>
        <v/>
      </c>
      <c r="E4283" t="str">
        <f>IFERROR(INDEX(Sheet1!L:L,MATCH(ROWS($1:4282),$M:$M,0)),"")</f>
        <v/>
      </c>
    </row>
    <row r="4284" spans="1:13" ht="16" x14ac:dyDescent="0.2">
      <c r="A4284" s="18" t="str">
        <f>IFERROR(INDEX(Sheet1!F:F,MATCH(ROWS($1:4283),$L:$L,0)),"")</f>
        <v/>
      </c>
      <c r="B4284" s="15" t="str">
        <f>IFERROR(INDEX(Sheet1!L:L,MATCH(ROWS($1:4283),$L:$L,0)),"")</f>
        <v/>
      </c>
      <c r="D4284" s="18" t="str">
        <f>IFERROR(INDEX(Sheet1!F:F,MATCH(ROWS($1:4283),$M:$M,0)),"")</f>
        <v/>
      </c>
      <c r="E4284" t="str">
        <f>IFERROR(INDEX(Sheet1!L:L,MATCH(ROWS($1:4283),$M:$M,0)),"")</f>
        <v/>
      </c>
    </row>
    <row r="4285" spans="1:13" ht="16" x14ac:dyDescent="0.2">
      <c r="A4285" s="18" t="str">
        <f>IFERROR(INDEX(Sheet1!F:F,MATCH(ROWS($1:4284),$L:$L,0)),"")</f>
        <v/>
      </c>
      <c r="B4285" s="15" t="str">
        <f>IFERROR(INDEX(Sheet1!L:L,MATCH(ROWS($1:4284),$L:$L,0)),"")</f>
        <v/>
      </c>
      <c r="D4285" s="18" t="str">
        <f>IFERROR(INDEX(Sheet1!F:F,MATCH(ROWS($1:4284),$M:$M,0)),"")</f>
        <v/>
      </c>
      <c r="E4285" t="str">
        <f>IFERROR(INDEX(Sheet1!L:L,MATCH(ROWS($1:4284),$M:$M,0)),"")</f>
        <v/>
      </c>
    </row>
    <row r="4286" spans="1:13" ht="16" x14ac:dyDescent="0.2">
      <c r="A4286" s="18" t="str">
        <f>IFERROR(INDEX(Sheet1!F:F,MATCH(ROWS($1:4285),$L:$L,0)),"")</f>
        <v/>
      </c>
      <c r="B4286" s="15" t="str">
        <f>IFERROR(INDEX(Sheet1!L:L,MATCH(ROWS($1:4285),$L:$L,0)),"")</f>
        <v/>
      </c>
      <c r="D4286" s="18" t="str">
        <f>IFERROR(INDEX(Sheet1!F:F,MATCH(ROWS($1:4285),$M:$M,0)),"")</f>
        <v/>
      </c>
      <c r="E4286" t="str">
        <f>IFERROR(INDEX(Sheet1!L:L,MATCH(ROWS($1:4285),$M:$M,0)),"")</f>
        <v/>
      </c>
    </row>
    <row r="4287" spans="1:13" ht="16" x14ac:dyDescent="0.2">
      <c r="A4287" s="18" t="str">
        <f>IFERROR(INDEX(Sheet1!F:F,MATCH(ROWS($1:4286),$L:$L,0)),"")</f>
        <v/>
      </c>
      <c r="B4287" s="15" t="str">
        <f>IFERROR(INDEX(Sheet1!L:L,MATCH(ROWS($1:4286),$L:$L,0)),"")</f>
        <v/>
      </c>
      <c r="D4287" s="18" t="str">
        <f>IFERROR(INDEX(Sheet1!F:F,MATCH(ROWS($1:4286),$M:$M,0)),"")</f>
        <v/>
      </c>
      <c r="E4287" t="str">
        <f>IFERROR(INDEX(Sheet1!L:L,MATCH(ROWS($1:4286),$M:$M,0)),"")</f>
        <v/>
      </c>
    </row>
    <row r="4288" spans="1:13" ht="16" x14ac:dyDescent="0.2">
      <c r="A4288" s="18" t="str">
        <f>IFERROR(INDEX(Sheet1!F:F,MATCH(ROWS($1:4287),$L:$L,0)),"")</f>
        <v/>
      </c>
      <c r="B4288" s="15" t="str">
        <f>IFERROR(INDEX(Sheet1!L:L,MATCH(ROWS($1:4287),$L:$L,0)),"")</f>
        <v/>
      </c>
      <c r="D4288" s="18" t="str">
        <f>IFERROR(INDEX(Sheet1!F:F,MATCH(ROWS($1:4287),$M:$M,0)),"")</f>
        <v/>
      </c>
      <c r="E4288" t="str">
        <f>IFERROR(INDEX(Sheet1!L:L,MATCH(ROWS($1:4287),$M:$M,0)),"")</f>
        <v/>
      </c>
    </row>
    <row r="4289" spans="1:5" ht="16" x14ac:dyDescent="0.2">
      <c r="A4289" s="18" t="str">
        <f>IFERROR(INDEX(Sheet1!F:F,MATCH(ROWS($1:4288),$L:$L,0)),"")</f>
        <v/>
      </c>
      <c r="B4289" s="15" t="str">
        <f>IFERROR(INDEX(Sheet1!L:L,MATCH(ROWS($1:4288),$L:$L,0)),"")</f>
        <v/>
      </c>
      <c r="D4289" s="18" t="str">
        <f>IFERROR(INDEX(Sheet1!F:F,MATCH(ROWS($1:4288),$M:$M,0)),"")</f>
        <v/>
      </c>
      <c r="E4289" t="str">
        <f>IFERROR(INDEX(Sheet1!L:L,MATCH(ROWS($1:4288),$M:$M,0)),"")</f>
        <v/>
      </c>
    </row>
    <row r="4290" spans="1:5" ht="16" x14ac:dyDescent="0.2">
      <c r="A4290" s="18" t="str">
        <f>IFERROR(INDEX(Sheet1!F:F,MATCH(ROWS($1:4289),$L:$L,0)),"")</f>
        <v/>
      </c>
      <c r="B4290" s="15" t="str">
        <f>IFERROR(INDEX(Sheet1!L:L,MATCH(ROWS($1:4289),$L:$L,0)),"")</f>
        <v/>
      </c>
      <c r="D4290" s="18" t="str">
        <f>IFERROR(INDEX(Sheet1!F:F,MATCH(ROWS($1:4289),$M:$M,0)),"")</f>
        <v/>
      </c>
      <c r="E4290" t="str">
        <f>IFERROR(INDEX(Sheet1!L:L,MATCH(ROWS($1:4289),$M:$M,0)),"")</f>
        <v/>
      </c>
    </row>
    <row r="4291" spans="1:5" ht="16" x14ac:dyDescent="0.2">
      <c r="A4291" s="18" t="str">
        <f>IFERROR(INDEX(Sheet1!F:F,MATCH(ROWS($1:4290),$L:$L,0)),"")</f>
        <v/>
      </c>
      <c r="B4291" s="15" t="str">
        <f>IFERROR(INDEX(Sheet1!L:L,MATCH(ROWS($1:4290),$L:$L,0)),"")</f>
        <v/>
      </c>
      <c r="D4291" s="18" t="str">
        <f>IFERROR(INDEX(Sheet1!F:F,MATCH(ROWS($1:4290),$M:$M,0)),"")</f>
        <v/>
      </c>
      <c r="E4291" t="str">
        <f>IFERROR(INDEX(Sheet1!L:L,MATCH(ROWS($1:4290),$M:$M,0)),"")</f>
        <v/>
      </c>
    </row>
    <row r="4292" spans="1:5" ht="16" x14ac:dyDescent="0.2">
      <c r="A4292" s="18" t="str">
        <f>IFERROR(INDEX(Sheet1!F:F,MATCH(ROWS($1:4291),$L:$L,0)),"")</f>
        <v/>
      </c>
      <c r="B4292" s="15" t="str">
        <f>IFERROR(INDEX(Sheet1!L:L,MATCH(ROWS($1:4291),$L:$L,0)),"")</f>
        <v/>
      </c>
      <c r="D4292" s="18" t="str">
        <f>IFERROR(INDEX(Sheet1!F:F,MATCH(ROWS($1:4291),$M:$M,0)),"")</f>
        <v/>
      </c>
      <c r="E4292" t="str">
        <f>IFERROR(INDEX(Sheet1!L:L,MATCH(ROWS($1:4291),$M:$M,0)),"")</f>
        <v/>
      </c>
    </row>
    <row r="4293" spans="1:5" ht="16" x14ac:dyDescent="0.2">
      <c r="A4293" s="18" t="str">
        <f>IFERROR(INDEX(Sheet1!F:F,MATCH(ROWS($1:4292),$L:$L,0)),"")</f>
        <v/>
      </c>
      <c r="B4293" s="15" t="str">
        <f>IFERROR(INDEX(Sheet1!L:L,MATCH(ROWS($1:4292),$L:$L,0)),"")</f>
        <v/>
      </c>
      <c r="D4293" s="18" t="str">
        <f>IFERROR(INDEX(Sheet1!F:F,MATCH(ROWS($1:4292),$M:$M,0)),"")</f>
        <v/>
      </c>
      <c r="E4293" t="str">
        <f>IFERROR(INDEX(Sheet1!L:L,MATCH(ROWS($1:4292),$M:$M,0)),"")</f>
        <v/>
      </c>
    </row>
    <row r="4294" spans="1:5" ht="16" x14ac:dyDescent="0.2">
      <c r="A4294" s="18" t="str">
        <f>IFERROR(INDEX(Sheet1!F:F,MATCH(ROWS($1:4293),$L:$L,0)),"")</f>
        <v/>
      </c>
      <c r="B4294" s="15" t="str">
        <f>IFERROR(INDEX(Sheet1!L:L,MATCH(ROWS($1:4293),$L:$L,0)),"")</f>
        <v/>
      </c>
      <c r="D4294" s="18" t="str">
        <f>IFERROR(INDEX(Sheet1!F:F,MATCH(ROWS($1:4293),$M:$M,0)),"")</f>
        <v/>
      </c>
      <c r="E4294" t="str">
        <f>IFERROR(INDEX(Sheet1!L:L,MATCH(ROWS($1:4293),$M:$M,0)),"")</f>
        <v/>
      </c>
    </row>
    <row r="4295" spans="1:5" ht="16" x14ac:dyDescent="0.2">
      <c r="A4295" s="18" t="str">
        <f>IFERROR(INDEX(Sheet1!F:F,MATCH(ROWS($1:4294),$L:$L,0)),"")</f>
        <v/>
      </c>
      <c r="B4295" s="15" t="str">
        <f>IFERROR(INDEX(Sheet1!L:L,MATCH(ROWS($1:4294),$L:$L,0)),"")</f>
        <v/>
      </c>
      <c r="D4295" s="18" t="str">
        <f>IFERROR(INDEX(Sheet1!F:F,MATCH(ROWS($1:4294),$M:$M,0)),"")</f>
        <v/>
      </c>
      <c r="E4295" t="str">
        <f>IFERROR(INDEX(Sheet1!L:L,MATCH(ROWS($1:4294),$M:$M,0)),"")</f>
        <v/>
      </c>
    </row>
    <row r="4296" spans="1:5" ht="16" x14ac:dyDescent="0.2">
      <c r="A4296" s="18" t="str">
        <f>IFERROR(INDEX(Sheet1!F:F,MATCH(ROWS($1:4295),$L:$L,0)),"")</f>
        <v/>
      </c>
      <c r="B4296" s="15" t="str">
        <f>IFERROR(INDEX(Sheet1!L:L,MATCH(ROWS($1:4295),$L:$L,0)),"")</f>
        <v/>
      </c>
      <c r="D4296" s="18" t="str">
        <f>IFERROR(INDEX(Sheet1!F:F,MATCH(ROWS($1:4295),$M:$M,0)),"")</f>
        <v/>
      </c>
      <c r="E4296" t="str">
        <f>IFERROR(INDEX(Sheet1!L:L,MATCH(ROWS($1:4295),$M:$M,0)),"")</f>
        <v/>
      </c>
    </row>
    <row r="4297" spans="1:5" ht="16" x14ac:dyDescent="0.2">
      <c r="A4297" s="18" t="str">
        <f>IFERROR(INDEX(Sheet1!F:F,MATCH(ROWS($1:4296),$L:$L,0)),"")</f>
        <v/>
      </c>
      <c r="B4297" s="15" t="str">
        <f>IFERROR(INDEX(Sheet1!L:L,MATCH(ROWS($1:4296),$L:$L,0)),"")</f>
        <v/>
      </c>
      <c r="D4297" s="18" t="str">
        <f>IFERROR(INDEX(Sheet1!F:F,MATCH(ROWS($1:4296),$M:$M,0)),"")</f>
        <v/>
      </c>
      <c r="E4297" t="str">
        <f>IFERROR(INDEX(Sheet1!L:L,MATCH(ROWS($1:4296),$M:$M,0)),"")</f>
        <v/>
      </c>
    </row>
    <row r="4298" spans="1:5" ht="16" x14ac:dyDescent="0.2">
      <c r="A4298" s="18" t="str">
        <f>IFERROR(INDEX(Sheet1!F:F,MATCH(ROWS($1:4297),$L:$L,0)),"")</f>
        <v/>
      </c>
      <c r="B4298" s="15" t="str">
        <f>IFERROR(INDEX(Sheet1!L:L,MATCH(ROWS($1:4297),$L:$L,0)),"")</f>
        <v/>
      </c>
      <c r="D4298" s="18" t="str">
        <f>IFERROR(INDEX(Sheet1!F:F,MATCH(ROWS($1:4297),$M:$M,0)),"")</f>
        <v/>
      </c>
      <c r="E4298" t="str">
        <f>IFERROR(INDEX(Sheet1!L:L,MATCH(ROWS($1:4297),$M:$M,0)),"")</f>
        <v/>
      </c>
    </row>
    <row r="4299" spans="1:5" ht="16" x14ac:dyDescent="0.2">
      <c r="A4299" s="18" t="str">
        <f>IFERROR(INDEX(Sheet1!F:F,MATCH(ROWS($1:4298),$L:$L,0)),"")</f>
        <v/>
      </c>
      <c r="B4299" s="15" t="str">
        <f>IFERROR(INDEX(Sheet1!L:L,MATCH(ROWS($1:4298),$L:$L,0)),"")</f>
        <v/>
      </c>
      <c r="D4299" s="18" t="str">
        <f>IFERROR(INDEX(Sheet1!F:F,MATCH(ROWS($1:4298),$M:$M,0)),"")</f>
        <v/>
      </c>
      <c r="E4299" t="str">
        <f>IFERROR(INDEX(Sheet1!L:L,MATCH(ROWS($1:4298),$M:$M,0)),"")</f>
        <v/>
      </c>
    </row>
    <row r="4300" spans="1:5" ht="16" x14ac:dyDescent="0.2">
      <c r="A4300" s="18" t="str">
        <f>IFERROR(INDEX(Sheet1!F:F,MATCH(ROWS($1:4299),$L:$L,0)),"")</f>
        <v/>
      </c>
      <c r="B4300" s="15" t="str">
        <f>IFERROR(INDEX(Sheet1!L:L,MATCH(ROWS($1:4299),$L:$L,0)),"")</f>
        <v/>
      </c>
      <c r="D4300" s="18" t="str">
        <f>IFERROR(INDEX(Sheet1!F:F,MATCH(ROWS($1:4299),$M:$M,0)),"")</f>
        <v/>
      </c>
      <c r="E4300" t="str">
        <f>IFERROR(INDEX(Sheet1!L:L,MATCH(ROWS($1:4299),$M:$M,0)),"")</f>
        <v/>
      </c>
    </row>
    <row r="4301" spans="1:5" ht="16" x14ac:dyDescent="0.2">
      <c r="A4301" s="18" t="str">
        <f>IFERROR(INDEX(Sheet1!F:F,MATCH(ROWS($1:4300),$L:$L,0)),"")</f>
        <v/>
      </c>
      <c r="B4301" s="15" t="str">
        <f>IFERROR(INDEX(Sheet1!L:L,MATCH(ROWS($1:4300),$L:$L,0)),"")</f>
        <v/>
      </c>
      <c r="D4301" s="18" t="str">
        <f>IFERROR(INDEX(Sheet1!F:F,MATCH(ROWS($1:4300),$M:$M,0)),"")</f>
        <v/>
      </c>
      <c r="E4301" t="str">
        <f>IFERROR(INDEX(Sheet1!L:L,MATCH(ROWS($1:4300),$M:$M,0)),"")</f>
        <v/>
      </c>
    </row>
    <row r="4302" spans="1:5" ht="16" x14ac:dyDescent="0.2">
      <c r="A4302" s="18" t="str">
        <f>IFERROR(INDEX(Sheet1!F:F,MATCH(ROWS($1:4301),$L:$L,0)),"")</f>
        <v/>
      </c>
      <c r="B4302" s="15" t="str">
        <f>IFERROR(INDEX(Sheet1!L:L,MATCH(ROWS($1:4301),$L:$L,0)),"")</f>
        <v/>
      </c>
      <c r="D4302" s="18" t="str">
        <f>IFERROR(INDEX(Sheet1!F:F,MATCH(ROWS($1:4301),$M:$M,0)),"")</f>
        <v/>
      </c>
      <c r="E4302" t="str">
        <f>IFERROR(INDEX(Sheet1!L:L,MATCH(ROWS($1:4301),$M:$M,0)),"")</f>
        <v/>
      </c>
    </row>
    <row r="4303" spans="1:5" ht="16" x14ac:dyDescent="0.2">
      <c r="A4303" s="18" t="str">
        <f>IFERROR(INDEX(Sheet1!F:F,MATCH(ROWS($1:4302),$L:$L,0)),"")</f>
        <v/>
      </c>
      <c r="B4303" s="15" t="str">
        <f>IFERROR(INDEX(Sheet1!L:L,MATCH(ROWS($1:4302),$L:$L,0)),"")</f>
        <v/>
      </c>
      <c r="D4303" s="18" t="str">
        <f>IFERROR(INDEX(Sheet1!F:F,MATCH(ROWS($1:4302),$M:$M,0)),"")</f>
        <v/>
      </c>
      <c r="E4303" t="str">
        <f>IFERROR(INDEX(Sheet1!L:L,MATCH(ROWS($1:4302),$M:$M,0)),"")</f>
        <v/>
      </c>
    </row>
    <row r="4304" spans="1:5" ht="16" x14ac:dyDescent="0.2">
      <c r="A4304" s="18" t="str">
        <f>IFERROR(INDEX(Sheet1!F:F,MATCH(ROWS($1:4303),$L:$L,0)),"")</f>
        <v/>
      </c>
      <c r="B4304" s="15" t="str">
        <f>IFERROR(INDEX(Sheet1!L:L,MATCH(ROWS($1:4303),$L:$L,0)),"")</f>
        <v/>
      </c>
      <c r="D4304" s="18" t="str">
        <f>IFERROR(INDEX(Sheet1!F:F,MATCH(ROWS($1:4303),$M:$M,0)),"")</f>
        <v/>
      </c>
      <c r="E4304" t="str">
        <f>IFERROR(INDEX(Sheet1!L:L,MATCH(ROWS($1:4303),$M:$M,0)),"")</f>
        <v/>
      </c>
    </row>
    <row r="4305" spans="1:5" ht="16" x14ac:dyDescent="0.2">
      <c r="A4305" s="18" t="str">
        <f>IFERROR(INDEX(Sheet1!F:F,MATCH(ROWS($1:4304),$L:$L,0)),"")</f>
        <v/>
      </c>
      <c r="B4305" s="15" t="str">
        <f>IFERROR(INDEX(Sheet1!L:L,MATCH(ROWS($1:4304),$L:$L,0)),"")</f>
        <v/>
      </c>
      <c r="D4305" s="18" t="str">
        <f>IFERROR(INDEX(Sheet1!F:F,MATCH(ROWS($1:4304),$M:$M,0)),"")</f>
        <v/>
      </c>
      <c r="E4305" t="str">
        <f>IFERROR(INDEX(Sheet1!L:L,MATCH(ROWS($1:4304),$M:$M,0)),"")</f>
        <v/>
      </c>
    </row>
    <row r="4306" spans="1:5" ht="16" x14ac:dyDescent="0.2">
      <c r="A4306" s="18" t="str">
        <f>IFERROR(INDEX(Sheet1!F:F,MATCH(ROWS($1:4305),$L:$L,0)),"")</f>
        <v/>
      </c>
      <c r="B4306" s="15" t="str">
        <f>IFERROR(INDEX(Sheet1!L:L,MATCH(ROWS($1:4305),$L:$L,0)),"")</f>
        <v/>
      </c>
      <c r="D4306" s="18" t="str">
        <f>IFERROR(INDEX(Sheet1!F:F,MATCH(ROWS($1:4305),$M:$M,0)),"")</f>
        <v/>
      </c>
      <c r="E4306" t="str">
        <f>IFERROR(INDEX(Sheet1!L:L,MATCH(ROWS($1:4305),$M:$M,0)),"")</f>
        <v/>
      </c>
    </row>
    <row r="4307" spans="1:5" ht="16" x14ac:dyDescent="0.2">
      <c r="A4307" s="18" t="str">
        <f>IFERROR(INDEX(Sheet1!F:F,MATCH(ROWS($1:4306),$L:$L,0)),"")</f>
        <v/>
      </c>
      <c r="B4307" s="15" t="str">
        <f>IFERROR(INDEX(Sheet1!L:L,MATCH(ROWS($1:4306),$L:$L,0)),"")</f>
        <v/>
      </c>
      <c r="D4307" s="18" t="str">
        <f>IFERROR(INDEX(Sheet1!F:F,MATCH(ROWS($1:4306),$M:$M,0)),"")</f>
        <v/>
      </c>
      <c r="E4307" t="str">
        <f>IFERROR(INDEX(Sheet1!L:L,MATCH(ROWS($1:4306),$M:$M,0)),"")</f>
        <v/>
      </c>
    </row>
    <row r="4308" spans="1:5" ht="16" x14ac:dyDescent="0.2">
      <c r="A4308" s="18" t="str">
        <f>IFERROR(INDEX(Sheet1!F:F,MATCH(ROWS($1:4307),$L:$L,0)),"")</f>
        <v/>
      </c>
      <c r="B4308" s="15" t="str">
        <f>IFERROR(INDEX(Sheet1!L:L,MATCH(ROWS($1:4307),$L:$L,0)),"")</f>
        <v/>
      </c>
      <c r="D4308" s="18" t="str">
        <f>IFERROR(INDEX(Sheet1!F:F,MATCH(ROWS($1:4307),$M:$M,0)),"")</f>
        <v/>
      </c>
      <c r="E4308" t="str">
        <f>IFERROR(INDEX(Sheet1!L:L,MATCH(ROWS($1:4307),$M:$M,0)),"")</f>
        <v/>
      </c>
    </row>
    <row r="4309" spans="1:5" ht="16" x14ac:dyDescent="0.2">
      <c r="A4309" s="18" t="str">
        <f>IFERROR(INDEX(Sheet1!F:F,MATCH(ROWS($1:4308),$L:$L,0)),"")</f>
        <v/>
      </c>
      <c r="B4309" s="15" t="str">
        <f>IFERROR(INDEX(Sheet1!L:L,MATCH(ROWS($1:4308),$L:$L,0)),"")</f>
        <v/>
      </c>
      <c r="D4309" s="18" t="str">
        <f>IFERROR(INDEX(Sheet1!F:F,MATCH(ROWS($1:4308),$M:$M,0)),"")</f>
        <v/>
      </c>
      <c r="E4309" t="str">
        <f>IFERROR(INDEX(Sheet1!L:L,MATCH(ROWS($1:4308),$M:$M,0)),"")</f>
        <v/>
      </c>
    </row>
    <row r="4310" spans="1:5" ht="16" x14ac:dyDescent="0.2">
      <c r="A4310" s="18" t="str">
        <f>IFERROR(INDEX(Sheet1!F:F,MATCH(ROWS($1:4309),$L:$L,0)),"")</f>
        <v/>
      </c>
      <c r="B4310" s="15" t="str">
        <f>IFERROR(INDEX(Sheet1!L:L,MATCH(ROWS($1:4309),$L:$L,0)),"")</f>
        <v/>
      </c>
      <c r="D4310" s="18" t="str">
        <f>IFERROR(INDEX(Sheet1!F:F,MATCH(ROWS($1:4309),$M:$M,0)),"")</f>
        <v/>
      </c>
      <c r="E4310" t="str">
        <f>IFERROR(INDEX(Sheet1!L:L,MATCH(ROWS($1:4309),$M:$M,0)),"")</f>
        <v/>
      </c>
    </row>
    <row r="4311" spans="1:5" ht="16" x14ac:dyDescent="0.2">
      <c r="A4311" s="18" t="str">
        <f>IFERROR(INDEX(Sheet1!F:F,MATCH(ROWS($1:4310),$L:$L,0)),"")</f>
        <v/>
      </c>
      <c r="B4311" s="15" t="str">
        <f>IFERROR(INDEX(Sheet1!L:L,MATCH(ROWS($1:4310),$L:$L,0)),"")</f>
        <v/>
      </c>
      <c r="D4311" s="18" t="str">
        <f>IFERROR(INDEX(Sheet1!F:F,MATCH(ROWS($1:4310),$M:$M,0)),"")</f>
        <v/>
      </c>
      <c r="E4311" t="str">
        <f>IFERROR(INDEX(Sheet1!L:L,MATCH(ROWS($1:4310),$M:$M,0)),"")</f>
        <v/>
      </c>
    </row>
    <row r="4312" spans="1:5" ht="16" x14ac:dyDescent="0.2">
      <c r="A4312" s="18" t="str">
        <f>IFERROR(INDEX(Sheet1!F:F,MATCH(ROWS($1:4311),$L:$L,0)),"")</f>
        <v/>
      </c>
      <c r="B4312" s="15" t="str">
        <f>IFERROR(INDEX(Sheet1!L:L,MATCH(ROWS($1:4311),$L:$L,0)),"")</f>
        <v/>
      </c>
      <c r="D4312" s="18" t="str">
        <f>IFERROR(INDEX(Sheet1!F:F,MATCH(ROWS($1:4311),$M:$M,0)),"")</f>
        <v/>
      </c>
      <c r="E4312" t="str">
        <f>IFERROR(INDEX(Sheet1!L:L,MATCH(ROWS($1:4311),$M:$M,0)),"")</f>
        <v/>
      </c>
    </row>
    <row r="4313" spans="1:5" ht="16" x14ac:dyDescent="0.2">
      <c r="A4313" s="18" t="str">
        <f>IFERROR(INDEX(Sheet1!F:F,MATCH(ROWS($1:4312),$L:$L,0)),"")</f>
        <v/>
      </c>
      <c r="B4313" s="15" t="str">
        <f>IFERROR(INDEX(Sheet1!L:L,MATCH(ROWS($1:4312),$L:$L,0)),"")</f>
        <v/>
      </c>
      <c r="D4313" s="18" t="str">
        <f>IFERROR(INDEX(Sheet1!F:F,MATCH(ROWS($1:4312),$M:$M,0)),"")</f>
        <v/>
      </c>
      <c r="E4313" t="str">
        <f>IFERROR(INDEX(Sheet1!L:L,MATCH(ROWS($1:4312),$M:$M,0)),"")</f>
        <v/>
      </c>
    </row>
    <row r="4314" spans="1:5" ht="16" x14ac:dyDescent="0.2">
      <c r="A4314" s="18" t="str">
        <f>IFERROR(INDEX(Sheet1!F:F,MATCH(ROWS($1:4313),$L:$L,0)),"")</f>
        <v/>
      </c>
      <c r="B4314" s="15" t="str">
        <f>IFERROR(INDEX(Sheet1!L:L,MATCH(ROWS($1:4313),$L:$L,0)),"")</f>
        <v/>
      </c>
      <c r="D4314" s="18" t="str">
        <f>IFERROR(INDEX(Sheet1!F:F,MATCH(ROWS($1:4313),$M:$M,0)),"")</f>
        <v/>
      </c>
      <c r="E4314" t="str">
        <f>IFERROR(INDEX(Sheet1!L:L,MATCH(ROWS($1:4313),$M:$M,0)),"")</f>
        <v/>
      </c>
    </row>
    <row r="4315" spans="1:5" ht="16" x14ac:dyDescent="0.2">
      <c r="A4315" s="18" t="str">
        <f>IFERROR(INDEX(Sheet1!F:F,MATCH(ROWS($1:4314),$L:$L,0)),"")</f>
        <v/>
      </c>
      <c r="B4315" s="15" t="str">
        <f>IFERROR(INDEX(Sheet1!L:L,MATCH(ROWS($1:4314),$L:$L,0)),"")</f>
        <v/>
      </c>
      <c r="D4315" s="18" t="str">
        <f>IFERROR(INDEX(Sheet1!F:F,MATCH(ROWS($1:4314),$M:$M,0)),"")</f>
        <v/>
      </c>
      <c r="E4315" t="str">
        <f>IFERROR(INDEX(Sheet1!L:L,MATCH(ROWS($1:4314),$M:$M,0)),"")</f>
        <v/>
      </c>
    </row>
    <row r="4316" spans="1:5" ht="16" x14ac:dyDescent="0.2">
      <c r="A4316" s="18" t="str">
        <f>IFERROR(INDEX(Sheet1!F:F,MATCH(ROWS($1:4315),$L:$L,0)),"")</f>
        <v/>
      </c>
      <c r="B4316" s="15" t="str">
        <f>IFERROR(INDEX(Sheet1!L:L,MATCH(ROWS($1:4315),$L:$L,0)),"")</f>
        <v/>
      </c>
      <c r="D4316" s="18" t="str">
        <f>IFERROR(INDEX(Sheet1!F:F,MATCH(ROWS($1:4315),$M:$M,0)),"")</f>
        <v/>
      </c>
      <c r="E4316" t="str">
        <f>IFERROR(INDEX(Sheet1!L:L,MATCH(ROWS($1:4315),$M:$M,0)),"")</f>
        <v/>
      </c>
    </row>
    <row r="4317" spans="1:5" ht="16" x14ac:dyDescent="0.2">
      <c r="A4317" s="18" t="str">
        <f>IFERROR(INDEX(Sheet1!F:F,MATCH(ROWS($1:4316),$L:$L,0)),"")</f>
        <v/>
      </c>
      <c r="B4317" s="15" t="str">
        <f>IFERROR(INDEX(Sheet1!L:L,MATCH(ROWS($1:4316),$L:$L,0)),"")</f>
        <v/>
      </c>
      <c r="D4317" s="18" t="str">
        <f>IFERROR(INDEX(Sheet1!F:F,MATCH(ROWS($1:4316),$M:$M,0)),"")</f>
        <v/>
      </c>
      <c r="E4317" t="str">
        <f>IFERROR(INDEX(Sheet1!L:L,MATCH(ROWS($1:4316),$M:$M,0)),"")</f>
        <v/>
      </c>
    </row>
    <row r="4318" spans="1:5" ht="16" x14ac:dyDescent="0.2">
      <c r="A4318" s="18" t="str">
        <f>IFERROR(INDEX(Sheet1!F:F,MATCH(ROWS($1:4317),$L:$L,0)),"")</f>
        <v/>
      </c>
      <c r="B4318" s="15" t="str">
        <f>IFERROR(INDEX(Sheet1!L:L,MATCH(ROWS($1:4317),$L:$L,0)),"")</f>
        <v/>
      </c>
      <c r="D4318" s="18" t="str">
        <f>IFERROR(INDEX(Sheet1!F:F,MATCH(ROWS($1:4317),$M:$M,0)),"")</f>
        <v/>
      </c>
      <c r="E4318" t="str">
        <f>IFERROR(INDEX(Sheet1!L:L,MATCH(ROWS($1:4317),$M:$M,0)),"")</f>
        <v/>
      </c>
    </row>
    <row r="4319" spans="1:5" ht="16" x14ac:dyDescent="0.2">
      <c r="A4319" s="18" t="str">
        <f>IFERROR(INDEX(Sheet1!F:F,MATCH(ROWS($1:4318),$L:$L,0)),"")</f>
        <v/>
      </c>
      <c r="B4319" s="15" t="str">
        <f>IFERROR(INDEX(Sheet1!L:L,MATCH(ROWS($1:4318),$L:$L,0)),"")</f>
        <v/>
      </c>
      <c r="D4319" s="18" t="str">
        <f>IFERROR(INDEX(Sheet1!F:F,MATCH(ROWS($1:4318),$M:$M,0)),"")</f>
        <v/>
      </c>
      <c r="E4319" t="str">
        <f>IFERROR(INDEX(Sheet1!L:L,MATCH(ROWS($1:4318),$M:$M,0)),"")</f>
        <v/>
      </c>
    </row>
  </sheetData>
  <autoFilter ref="A1:E4319" xr:uid="{058E52DA-4DE5-C54C-9851-A8960B4FC6E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2020-04-12T04:16:24Z</dcterms:modified>
</cp:coreProperties>
</file>