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imon\devel\VATogglReport\templates\"/>
    </mc:Choice>
  </mc:AlternateContent>
  <xr:revisionPtr revIDLastSave="0" documentId="13_ncr:1_{80DC8C29-4DC8-47EE-888F-6C2C47BB1582}" xr6:coauthVersionLast="47" xr6:coauthVersionMax="47" xr10:uidLastSave="{00000000-0000-0000-0000-000000000000}"/>
  <bookViews>
    <workbookView xWindow="-120" yWindow="-120" windowWidth="38640" windowHeight="15840" activeTab="7" xr2:uid="{00000000-000D-0000-FFFF-FFFF00000000}"/>
  </bookViews>
  <sheets>
    <sheet name="VA-NAMES" sheetId="18" r:id="rId1"/>
    <sheet name="VA-MASTER" sheetId="23" r:id="rId2"/>
    <sheet name="SETUP" sheetId="17" r:id="rId3"/>
    <sheet name="SUBMISSION" sheetId="11" r:id="rId4"/>
    <sheet name="SUMMARY" sheetId="7" r:id="rId5"/>
    <sheet name="Sheet1" sheetId="31" r:id="rId6"/>
    <sheet name="Rika Roos" sheetId="24" r:id="rId7"/>
    <sheet name="Kudzai Madzingo" sheetId="28" r:id="rId8"/>
    <sheet name="Brendan Harris" sheetId="30" r:id="rId9"/>
    <sheet name="Matthew Kannemeyer" sheetId="29" r:id="rId10"/>
  </sheets>
  <definedNames>
    <definedName name="_xlnm._FilterDatabase" localSheetId="1" hidden="1">'VA-MASTER'!$A$1:$H$131</definedName>
    <definedName name="col_client">SETUP!$B$5</definedName>
    <definedName name="col_date">SETUP!$B$8</definedName>
    <definedName name="col_duration">SETUP!$B$9</definedName>
    <definedName name="col_project">SETUP!$B$6</definedName>
    <definedName name="col_tag">SETUP!$B$7</definedName>
    <definedName name="col_user">SETUP!$B$4</definedName>
    <definedName name="index_clientname">SUBMISSION!$B$4</definedName>
    <definedName name="index_enddate">SUBMISSION!$B$7</definedName>
    <definedName name="index_entity">SUBMISSION!$B$3</definedName>
    <definedName name="index_invoicekey">SUBMISSION!$B$2</definedName>
    <definedName name="index_startdate">SUBMISSION!$B$6</definedName>
    <definedName name="index_vachampion">SUBMISSION!$B$5</definedName>
    <definedName name="q?s_goog_2" localSheetId="1">'VA-MASTER'!$A$1:$F$269</definedName>
    <definedName name="q?s_goog_2" localSheetId="0">'VA-NAMES'!$A$1:$D$76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7" l="1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H1" i="7"/>
  <c r="H2" i="7" s="1"/>
  <c r="G1" i="7"/>
  <c r="A4" i="11"/>
  <c r="B4" i="11" s="1"/>
  <c r="B4" i="7" s="1"/>
  <c r="A3" i="11"/>
  <c r="B3" i="11" s="1"/>
  <c r="A4" i="7" s="1"/>
  <c r="A2" i="11"/>
  <c r="C1" i="7" s="1"/>
  <c r="B5" i="11"/>
  <c r="D3" i="7" s="1"/>
  <c r="B14" i="1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F16" i="7"/>
  <c r="E16" i="7"/>
  <c r="D16" i="7"/>
  <c r="C16" i="7"/>
  <c r="B16" i="7"/>
  <c r="A16" i="7"/>
  <c r="F15" i="7"/>
  <c r="E15" i="7"/>
  <c r="D15" i="7"/>
  <c r="C15" i="7"/>
  <c r="B15" i="7"/>
  <c r="A15" i="7"/>
  <c r="F14" i="7"/>
  <c r="E14" i="7"/>
  <c r="D14" i="7"/>
  <c r="C14" i="7"/>
  <c r="B14" i="7"/>
  <c r="A14" i="7"/>
  <c r="F13" i="7"/>
  <c r="E13" i="7"/>
  <c r="D13" i="7"/>
  <c r="C13" i="7"/>
  <c r="B13" i="7"/>
  <c r="A13" i="7"/>
  <c r="F12" i="7"/>
  <c r="E12" i="7"/>
  <c r="D12" i="7"/>
  <c r="C12" i="7"/>
  <c r="B12" i="7"/>
  <c r="A12" i="7"/>
  <c r="F11" i="7"/>
  <c r="E11" i="7"/>
  <c r="D11" i="7"/>
  <c r="C11" i="7"/>
  <c r="B11" i="7"/>
  <c r="A11" i="7"/>
  <c r="F10" i="7"/>
  <c r="E10" i="7"/>
  <c r="D10" i="7"/>
  <c r="C10" i="7"/>
  <c r="B10" i="7"/>
  <c r="A10" i="7"/>
  <c r="F9" i="7"/>
  <c r="E9" i="7"/>
  <c r="D9" i="7"/>
  <c r="C9" i="7"/>
  <c r="B9" i="7"/>
  <c r="A9" i="7"/>
  <c r="F8" i="7"/>
  <c r="E8" i="7"/>
  <c r="D8" i="7"/>
  <c r="C8" i="7"/>
  <c r="B8" i="7"/>
  <c r="A8" i="7"/>
  <c r="F7" i="7"/>
  <c r="E7" i="7"/>
  <c r="D7" i="7"/>
  <c r="C7" i="7"/>
  <c r="B7" i="7"/>
  <c r="A7" i="7"/>
  <c r="F6" i="7"/>
  <c r="E6" i="7"/>
  <c r="D6" i="7"/>
  <c r="C6" i="7"/>
  <c r="B6" i="7"/>
  <c r="A6" i="7"/>
  <c r="F5" i="7"/>
  <c r="F4" i="7"/>
  <c r="F3" i="7"/>
  <c r="F2" i="7"/>
  <c r="F1" i="7"/>
  <c r="E1" i="7"/>
  <c r="E5" i="7"/>
  <c r="C5" i="7"/>
  <c r="E4" i="7"/>
  <c r="E3" i="7"/>
  <c r="E2" i="7"/>
  <c r="B18" i="17"/>
  <c r="K1" i="7" s="1"/>
  <c r="B15" i="17"/>
  <c r="C17" i="17" s="1"/>
  <c r="D1" i="7"/>
  <c r="C3" i="7"/>
  <c r="I6" i="7"/>
  <c r="C4" i="7"/>
  <c r="C2" i="7"/>
  <c r="K4" i="7"/>
  <c r="H3" i="7" l="1"/>
  <c r="H5" i="7"/>
  <c r="D5" i="7"/>
  <c r="B5" i="7"/>
  <c r="A5" i="7"/>
  <c r="B1" i="7"/>
  <c r="D4" i="7"/>
  <c r="H4" i="7"/>
  <c r="D2" i="7"/>
  <c r="A3" i="7"/>
  <c r="A2" i="7"/>
  <c r="C18" i="17"/>
  <c r="L1" i="7" s="1"/>
  <c r="D17" i="17"/>
  <c r="B2" i="7"/>
  <c r="B3" i="7"/>
  <c r="A1" i="7"/>
  <c r="K5" i="7"/>
  <c r="K2" i="7"/>
  <c r="K3" i="7"/>
  <c r="L5" i="7"/>
  <c r="E17" i="17" l="1"/>
  <c r="D18" i="17"/>
  <c r="M1" i="7" s="1"/>
  <c r="K24" i="7"/>
  <c r="L4" i="7"/>
  <c r="L3" i="7"/>
  <c r="L2" i="7"/>
  <c r="L24" i="7" l="1"/>
  <c r="E18" i="17"/>
  <c r="N1" i="7" s="1"/>
  <c r="F17" i="17"/>
  <c r="M2" i="7"/>
  <c r="M4" i="7"/>
  <c r="M3" i="7"/>
  <c r="M5" i="7"/>
  <c r="M24" i="7" l="1"/>
  <c r="N4" i="7"/>
  <c r="N5" i="7"/>
  <c r="G17" i="17"/>
  <c r="F18" i="17"/>
  <c r="O1" i="7" s="1"/>
  <c r="N3" i="7"/>
  <c r="N24" i="7"/>
  <c r="N2" i="7"/>
  <c r="O4" i="7" l="1"/>
  <c r="O5" i="7"/>
  <c r="G18" i="17"/>
  <c r="P1" i="7" s="1"/>
  <c r="H17" i="17"/>
  <c r="O3" i="7"/>
  <c r="O24" i="7"/>
  <c r="O2" i="7"/>
  <c r="P4" i="7" l="1"/>
  <c r="P5" i="7"/>
  <c r="I17" i="17"/>
  <c r="H18" i="17"/>
  <c r="Q1" i="7" s="1"/>
  <c r="P24" i="7"/>
  <c r="P2" i="7"/>
  <c r="P3" i="7"/>
  <c r="Q4" i="7" l="1"/>
  <c r="Q5" i="7"/>
  <c r="Q3" i="7"/>
  <c r="Q2" i="7"/>
  <c r="Q24" i="7"/>
  <c r="I18" i="17"/>
  <c r="R1" i="7" s="1"/>
  <c r="J17" i="17"/>
  <c r="R4" i="7" l="1"/>
  <c r="R5" i="7"/>
  <c r="K17" i="17"/>
  <c r="J18" i="17"/>
  <c r="S1" i="7" s="1"/>
  <c r="R24" i="7"/>
  <c r="R3" i="7"/>
  <c r="R2" i="7"/>
  <c r="S4" i="7" l="1"/>
  <c r="S5" i="7"/>
  <c r="S2" i="7"/>
  <c r="S24" i="7"/>
  <c r="S3" i="7"/>
  <c r="K18" i="17"/>
  <c r="T1" i="7" s="1"/>
  <c r="L17" i="17"/>
  <c r="T4" i="7" l="1"/>
  <c r="T5" i="7"/>
  <c r="T24" i="7"/>
  <c r="T3" i="7"/>
  <c r="T2" i="7"/>
  <c r="L18" i="17"/>
  <c r="U1" i="7" s="1"/>
  <c r="M17" i="17"/>
  <c r="U4" i="7" l="1"/>
  <c r="U5" i="7"/>
  <c r="N17" i="17"/>
  <c r="M18" i="17"/>
  <c r="V1" i="7" s="1"/>
  <c r="U24" i="7"/>
  <c r="U3" i="7"/>
  <c r="U2" i="7"/>
  <c r="V4" i="7" l="1"/>
  <c r="I4" i="7" s="1"/>
  <c r="V5" i="7"/>
  <c r="I5" i="7" s="1"/>
  <c r="V3" i="7"/>
  <c r="I3" i="7" s="1"/>
  <c r="V24" i="7"/>
  <c r="V2" i="7"/>
  <c r="I2" i="7" s="1"/>
  <c r="O17" i="17"/>
  <c r="N18" i="17"/>
  <c r="W1" i="7" s="1"/>
  <c r="W4" i="7" l="1"/>
  <c r="W5" i="7"/>
  <c r="I24" i="7"/>
  <c r="W2" i="7"/>
  <c r="W3" i="7"/>
  <c r="W24" i="7"/>
  <c r="O18" i="17"/>
  <c r="X1" i="7" s="1"/>
  <c r="P17" i="17"/>
  <c r="P18" i="17" s="1"/>
  <c r="Y1" i="7" s="1"/>
  <c r="Y4" i="7" l="1"/>
  <c r="Y5" i="7"/>
  <c r="X4" i="7"/>
  <c r="X5" i="7"/>
  <c r="Y24" i="7"/>
  <c r="Y2" i="7"/>
  <c r="Y3" i="7"/>
  <c r="X3" i="7"/>
  <c r="X24" i="7"/>
  <c r="X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4D126B-C6DE-43B5-B701-21F89607E025}" interval="1" name="VAMasterSheetsConnection" type="4" refreshedVersion="8" background="1" refreshOnLoad="1" saveData="1">
    <webPr sourceData="1" parsePre="1" consecutive="1" xl2000="1" url="https://docs.google.com/spreadsheets/d/1qDRsFMWnSVI1JUH5zzB1sYP55sNMJTgR59AUm2ENbk4/gviz/tq?tqx=out:html&amp;tq&amp;gid=0"/>
  </connection>
  <connection id="2" xr16:uid="{94B9A641-EC00-4BE5-B734-BA10DEE115B3}" interval="1" name="VANamesSheetsConnection" type="4" refreshedVersion="8" background="1" refreshOnLoad="1" saveData="1">
    <webPr sourceData="1" parsePre="1" consecutive="1" xl2000="1" url="https://spreadsheets.google.com/tq?tqx=out:html&amp;tq=&amp;key=1S6b4PofFTrwtYCIzpm35v32zhj-UoHGDmWiPxF2Txcw&amp;gid=0" htmlTables="1">
      <tables count="2">
        <x v="1"/>
        <x v="2"/>
      </tables>
    </webPr>
  </connection>
</connections>
</file>

<file path=xl/sharedStrings.xml><?xml version="1.0" encoding="utf-8"?>
<sst xmlns="http://schemas.openxmlformats.org/spreadsheetml/2006/main" count="5232" uniqueCount="668">
  <si>
    <t>RMA</t>
  </si>
  <si>
    <t>Luca Martignone</t>
  </si>
  <si>
    <t>VA entity</t>
  </si>
  <si>
    <t>Invoice key</t>
  </si>
  <si>
    <t>Total time</t>
  </si>
  <si>
    <t>Virtual Actuary (Pty) Ltd</t>
  </si>
  <si>
    <t>INV-RMA-00001</t>
  </si>
  <si>
    <t>VA Champion</t>
  </si>
  <si>
    <t>user</t>
  </si>
  <si>
    <t>toggl_id</t>
  </si>
  <si>
    <t>toggl_email</t>
  </si>
  <si>
    <t>client</t>
  </si>
  <si>
    <t>project</t>
  </si>
  <si>
    <t>week_starting</t>
  </si>
  <si>
    <t>description</t>
  </si>
  <si>
    <t>date</t>
  </si>
  <si>
    <t>duration</t>
  </si>
  <si>
    <t>retrieval_date</t>
  </si>
  <si>
    <t>Month-end: start date</t>
  </si>
  <si>
    <t>Month-end: end date</t>
  </si>
  <si>
    <t>Column: user</t>
  </si>
  <si>
    <t>Column: client</t>
  </si>
  <si>
    <t>Column: project</t>
  </si>
  <si>
    <t>Column: duration</t>
  </si>
  <si>
    <t>A</t>
  </si>
  <si>
    <t>E</t>
  </si>
  <si>
    <t>F</t>
  </si>
  <si>
    <t>Column: date</t>
  </si>
  <si>
    <t>Template version</t>
  </si>
  <si>
    <t>column</t>
  </si>
  <si>
    <t>Virtual Actuary name</t>
  </si>
  <si>
    <t>Project name</t>
  </si>
  <si>
    <t>Project name →</t>
  </si>
  <si>
    <t>J</t>
  </si>
  <si>
    <t>Sanlam</t>
  </si>
  <si>
    <t>INV-SLM-00001</t>
  </si>
  <si>
    <t>Leon Fourie</t>
  </si>
  <si>
    <t>SRA_Support</t>
  </si>
  <si>
    <t>SDM_Support</t>
  </si>
  <si>
    <t>SEM_Transition</t>
  </si>
  <si>
    <t>INV-SLM-00006</t>
  </si>
  <si>
    <t>ORSA</t>
  </si>
  <si>
    <t>INV-SLM-00007</t>
  </si>
  <si>
    <t>Safrican_Assistance</t>
  </si>
  <si>
    <t>MMI</t>
  </si>
  <si>
    <t>INV-MMI-00001</t>
  </si>
  <si>
    <t>IFRS17-General</t>
  </si>
  <si>
    <t>Timothy Daniel</t>
  </si>
  <si>
    <t>INV-MMI-00002</t>
  </si>
  <si>
    <t>BAU-Myriad_Booster</t>
  </si>
  <si>
    <t>Integrated_Data_Solution</t>
  </si>
  <si>
    <t>Virtual Actuary ID</t>
  </si>
  <si>
    <t>Number of projects</t>
  </si>
  <si>
    <t>Project number</t>
  </si>
  <si>
    <t>Timesheet columns</t>
  </si>
  <si>
    <t>Project name fields in SUMMARY</t>
  </si>
  <si>
    <t>INV-NIA-00001</t>
  </si>
  <si>
    <t>NIAC</t>
  </si>
  <si>
    <t>OJA</t>
  </si>
  <si>
    <t>Andre Erasmus</t>
  </si>
  <si>
    <t>INV-NIA-00002</t>
  </si>
  <si>
    <t>SOW04</t>
  </si>
  <si>
    <t>INV-NIA-00003</t>
  </si>
  <si>
    <t>SOW05</t>
  </si>
  <si>
    <t>INV-ATR-00001</t>
  </si>
  <si>
    <t>Atradius</t>
  </si>
  <si>
    <t>Pieter Edwards</t>
  </si>
  <si>
    <t>Lusitania Vida</t>
  </si>
  <si>
    <t>INV-FRK-00001</t>
  </si>
  <si>
    <t>Frank</t>
  </si>
  <si>
    <t>BAU</t>
  </si>
  <si>
    <t>Christo Luttig</t>
  </si>
  <si>
    <t>Development</t>
  </si>
  <si>
    <t>INV-NBK-00001</t>
  </si>
  <si>
    <t>Nedbank</t>
  </si>
  <si>
    <t>BAU-BrendanHarris</t>
  </si>
  <si>
    <t>Rika Roos</t>
  </si>
  <si>
    <t>INV-NBK-00002</t>
  </si>
  <si>
    <t>BAU-EckardvanReenen</t>
  </si>
  <si>
    <t>INV-NBK-00003</t>
  </si>
  <si>
    <t>BAU-AndrePretorius</t>
  </si>
  <si>
    <t>INV-NBK-00004</t>
  </si>
  <si>
    <t>INV-MUN-00001</t>
  </si>
  <si>
    <t>Munich Re</t>
  </si>
  <si>
    <t>Brian Muneri</t>
  </si>
  <si>
    <t>INV-TFK-00001</t>
  </si>
  <si>
    <t>Traficc</t>
  </si>
  <si>
    <t>Nimita Bhoora</t>
  </si>
  <si>
    <t>INV-HOL-00001</t>
  </si>
  <si>
    <t>Hollard</t>
  </si>
  <si>
    <t>Report</t>
  </si>
  <si>
    <t>Process</t>
  </si>
  <si>
    <t>INV-EUA-00001</t>
  </si>
  <si>
    <t>Europ Assistance</t>
  </si>
  <si>
    <t>INV-OMI-00001</t>
  </si>
  <si>
    <t>Old Mutual Insure</t>
  </si>
  <si>
    <t>INV-OML-00001</t>
  </si>
  <si>
    <t>Old Mutual</t>
  </si>
  <si>
    <t>Ruan de Lange</t>
  </si>
  <si>
    <t>INV-OML-00002</t>
  </si>
  <si>
    <t>RASTA002</t>
  </si>
  <si>
    <t>Malan Kriel</t>
  </si>
  <si>
    <t>INV-OML-00003</t>
  </si>
  <si>
    <t>RASTA003</t>
  </si>
  <si>
    <t>Jessica Blignaut</t>
  </si>
  <si>
    <t>INV-OML-00004</t>
  </si>
  <si>
    <t>INV-OML-00005</t>
  </si>
  <si>
    <t>RASTA005</t>
  </si>
  <si>
    <t>INV-OML-00006</t>
  </si>
  <si>
    <t>BAU-DriesCronje</t>
  </si>
  <si>
    <t>INV-OML-00007</t>
  </si>
  <si>
    <t>TA001</t>
  </si>
  <si>
    <t>Neel Rambaran</t>
  </si>
  <si>
    <t>INV-OML-00009</t>
  </si>
  <si>
    <t>Michael van Schalkwyk</t>
  </si>
  <si>
    <t>INV-CPS-00001</t>
  </si>
  <si>
    <t>Capsource</t>
  </si>
  <si>
    <t>INV-CPS-00002</t>
  </si>
  <si>
    <t>INV-ALL-00001</t>
  </si>
  <si>
    <t>INV-ALL-00002</t>
  </si>
  <si>
    <t>Forecasting_Model</t>
  </si>
  <si>
    <t>INV-SAF-00001</t>
  </si>
  <si>
    <t>SAfrican</t>
  </si>
  <si>
    <t>INV-RMA-00002</t>
  </si>
  <si>
    <t>BAU-Generating_Quotes</t>
  </si>
  <si>
    <t>BAU-Sales_And_Distribution</t>
  </si>
  <si>
    <t>BAU-Quote_Tool_Build</t>
  </si>
  <si>
    <t>BAU-Valuations</t>
  </si>
  <si>
    <t>INV-AIA-00002</t>
  </si>
  <si>
    <t>AIA</t>
  </si>
  <si>
    <t>Madre Kotze</t>
  </si>
  <si>
    <t>INV-AIA-00003</t>
  </si>
  <si>
    <t>W003</t>
  </si>
  <si>
    <t>INV-AIA-00004</t>
  </si>
  <si>
    <t>W004</t>
  </si>
  <si>
    <t>INV-AIA-00005</t>
  </si>
  <si>
    <t>W005</t>
  </si>
  <si>
    <t>INV-IDM-00001</t>
  </si>
  <si>
    <t>IDM</t>
  </si>
  <si>
    <t>INV-LHC-00001</t>
  </si>
  <si>
    <t>Life Health Care</t>
  </si>
  <si>
    <t>IFRS2</t>
  </si>
  <si>
    <t>Kudzai Madzingo</t>
  </si>
  <si>
    <t>INV-ECE-00001</t>
  </si>
  <si>
    <t>Ecentric</t>
  </si>
  <si>
    <t>INV-CFA-00001</t>
  </si>
  <si>
    <t>CFAO</t>
  </si>
  <si>
    <t>INV-TER-00001</t>
  </si>
  <si>
    <t>Terassan</t>
  </si>
  <si>
    <t>INV-LNG-00001</t>
  </si>
  <si>
    <t>Legal and General</t>
  </si>
  <si>
    <t>INV-SOT-00001</t>
  </si>
  <si>
    <t>Soterion</t>
  </si>
  <si>
    <t>INV-LAR-00001</t>
  </si>
  <si>
    <t>INV-AXI-00001</t>
  </si>
  <si>
    <t>Axiomatic</t>
  </si>
  <si>
    <t>INV-SIC-00001</t>
  </si>
  <si>
    <t>SIC</t>
  </si>
  <si>
    <t>IBNR</t>
  </si>
  <si>
    <t>INV-SIC-00002</t>
  </si>
  <si>
    <t>Solvency</t>
  </si>
  <si>
    <t>INV-SIC-00003</t>
  </si>
  <si>
    <t>Enterprise_Valuation</t>
  </si>
  <si>
    <t>Beazley</t>
  </si>
  <si>
    <t>SOW4</t>
  </si>
  <si>
    <t>INV-ZAQ-00001</t>
  </si>
  <si>
    <t>ZAQ</t>
  </si>
  <si>
    <t>Audit-Sygnia</t>
  </si>
  <si>
    <t>INV-ZAQ-00002</t>
  </si>
  <si>
    <t>Audit-LoA</t>
  </si>
  <si>
    <t>INV-ZAQ-00003</t>
  </si>
  <si>
    <t>Audit-SCOR</t>
  </si>
  <si>
    <t>INV-ZAQ-00005</t>
  </si>
  <si>
    <t>Audit-27Four</t>
  </si>
  <si>
    <t>INV-ZAQ-00004</t>
  </si>
  <si>
    <t>Audit-Steinhoff</t>
  </si>
  <si>
    <t>INV-ZAQ-00006</t>
  </si>
  <si>
    <t>IFRS9-Elite_Group</t>
  </si>
  <si>
    <t>INV-ZAQ-00007</t>
  </si>
  <si>
    <t>IFRS9-Efora</t>
  </si>
  <si>
    <t>INV-ZAQ-00008</t>
  </si>
  <si>
    <t>IFRS9-Forever_Fuel</t>
  </si>
  <si>
    <t>INV-ZAQ-00009</t>
  </si>
  <si>
    <t>IFRS9-Afric_Oil</t>
  </si>
  <si>
    <t>INV-ZAQ-00010</t>
  </si>
  <si>
    <t>IFRS9-Rebosis</t>
  </si>
  <si>
    <t>INV-ZAQ-00011</t>
  </si>
  <si>
    <t>IFRS9-Sentech</t>
  </si>
  <si>
    <t>INV-ZAQ-00012</t>
  </si>
  <si>
    <t>IFRS9-Broll</t>
  </si>
  <si>
    <t>Shoprite</t>
  </si>
  <si>
    <t>INV-SOV-00001</t>
  </si>
  <si>
    <t>Soviet</t>
  </si>
  <si>
    <t>IFRS9</t>
  </si>
  <si>
    <t>INV-TEX-00001</t>
  </si>
  <si>
    <t>Texton</t>
  </si>
  <si>
    <t>INV-TAM-00001</t>
  </si>
  <si>
    <t>Tamela Capital</t>
  </si>
  <si>
    <t>INV-SWA-00001</t>
  </si>
  <si>
    <t>Shielders</t>
  </si>
  <si>
    <t>IFRS9-Wataniya</t>
  </si>
  <si>
    <t>INV-SLT-00001</t>
  </si>
  <si>
    <t>IFRS9-LTSE</t>
  </si>
  <si>
    <t>Row ID</t>
  </si>
  <si>
    <t>VA-SID-00001</t>
  </si>
  <si>
    <t>VA-SID-00003</t>
  </si>
  <si>
    <t>VA-SID-00004</t>
  </si>
  <si>
    <t>VA-SID-00006</t>
  </si>
  <si>
    <t>INV-LUT-00001</t>
  </si>
  <si>
    <t>Robert Baker</t>
  </si>
  <si>
    <t>Johan Vrolijk</t>
  </si>
  <si>
    <t>Column: tag</t>
  </si>
  <si>
    <t>tags</t>
  </si>
  <si>
    <t>INV-BEA-00001</t>
  </si>
  <si>
    <t>SOW3</t>
  </si>
  <si>
    <t>INV-BEA-00002</t>
  </si>
  <si>
    <t>Karli Leonard</t>
  </si>
  <si>
    <t>INV-FNB-00001</t>
  </si>
  <si>
    <t>FNB</t>
  </si>
  <si>
    <t>INV-SWI-00001</t>
  </si>
  <si>
    <t>Swiss-Re</t>
  </si>
  <si>
    <t>Darroch Faught</t>
  </si>
  <si>
    <t>Adam Jacobson</t>
  </si>
  <si>
    <t>Adi Hazan</t>
  </si>
  <si>
    <t>VA-SID-00002</t>
  </si>
  <si>
    <t>Adi Kaimowitz</t>
  </si>
  <si>
    <t>Aliya Kaimowitz</t>
  </si>
  <si>
    <t>VA-SID-00005</t>
  </si>
  <si>
    <t>Andre Pretorius</t>
  </si>
  <si>
    <t>Andries Cronje</t>
  </si>
  <si>
    <t>VA-SID-00007</t>
  </si>
  <si>
    <t>Bart-Jan Hulsman</t>
  </si>
  <si>
    <t>VA-SID-00008</t>
  </si>
  <si>
    <t>Bernard Stals</t>
  </si>
  <si>
    <t>VA-SID-00009</t>
  </si>
  <si>
    <t>Brendan Harris</t>
  </si>
  <si>
    <t>VA-SID-00010</t>
  </si>
  <si>
    <t>VA-SID-00011</t>
  </si>
  <si>
    <t>Carin Vrolijk</t>
  </si>
  <si>
    <t>VA-SID-00012</t>
  </si>
  <si>
    <t>VA-SID-00013</t>
  </si>
  <si>
    <t>Colin Hamilton</t>
  </si>
  <si>
    <t>VA-SID-00014</t>
  </si>
  <si>
    <t>Eckard van Reenen</t>
  </si>
  <si>
    <t>VA-SID-00015</t>
  </si>
  <si>
    <t>VA-SID-00016</t>
  </si>
  <si>
    <t>Guy Elad</t>
  </si>
  <si>
    <t>VA-SID-00017</t>
  </si>
  <si>
    <t>Haseena Essa</t>
  </si>
  <si>
    <t>VA-SID-00018</t>
  </si>
  <si>
    <t>Jaco Pienaar</t>
  </si>
  <si>
    <t>VA-SID-00019</t>
  </si>
  <si>
    <t>Jake Olivier</t>
  </si>
  <si>
    <t>VA-SID-00020</t>
  </si>
  <si>
    <t>VA-SID-00021</t>
  </si>
  <si>
    <t>Johan Du Plessis</t>
  </si>
  <si>
    <t>VA-SID-00022</t>
  </si>
  <si>
    <t>VA-SID-00023</t>
  </si>
  <si>
    <t>Jonathan Kleiman</t>
  </si>
  <si>
    <t>VA-SID-00024</t>
  </si>
  <si>
    <t>Julika Pahl</t>
  </si>
  <si>
    <t>VA-SID-00025</t>
  </si>
  <si>
    <t>VA-SID-00026</t>
  </si>
  <si>
    <t>Kartik Goel</t>
  </si>
  <si>
    <t>VA-SID-00027</t>
  </si>
  <si>
    <t>Kirty Mistry</t>
  </si>
  <si>
    <t>VA-SID-00028</t>
  </si>
  <si>
    <t>VA-SID-00029</t>
  </si>
  <si>
    <t>Leandri Streicher</t>
  </si>
  <si>
    <t>VA-SID-00030</t>
  </si>
  <si>
    <t>VA-SID-00031</t>
  </si>
  <si>
    <t>VA-SID-00032</t>
  </si>
  <si>
    <t>VA-SID-00033</t>
  </si>
  <si>
    <t>VA-SID-00034</t>
  </si>
  <si>
    <t>Michael Hammerschlag</t>
  </si>
  <si>
    <t>VA-SID-00035</t>
  </si>
  <si>
    <t>VA-SID-00036</t>
  </si>
  <si>
    <t>Michael Yang</t>
  </si>
  <si>
    <t>VA-SID-00037</t>
  </si>
  <si>
    <t>Motlatsi Rasephali</t>
  </si>
  <si>
    <t>VA-SID-00038</t>
  </si>
  <si>
    <t>VA-SID-00039</t>
  </si>
  <si>
    <t>Nicky Holtzhausen</t>
  </si>
  <si>
    <t>VA-SID-00040</t>
  </si>
  <si>
    <t>VA-SID-00041</t>
  </si>
  <si>
    <t>VA-SID-00042</t>
  </si>
  <si>
    <t>Pranay Doolabh</t>
  </si>
  <si>
    <t>VA-SID-00043</t>
  </si>
  <si>
    <t>Rebecca Rust</t>
  </si>
  <si>
    <t>VA-SID-00044</t>
  </si>
  <si>
    <t>VA-SID-00045</t>
  </si>
  <si>
    <t>VA-SID-00046</t>
  </si>
  <si>
    <t>Ruan De Lange</t>
  </si>
  <si>
    <t>VA-SID-00047</t>
  </si>
  <si>
    <t>Rudolf Byker</t>
  </si>
  <si>
    <t>VA-SID-00048</t>
  </si>
  <si>
    <t>Shira Sobel</t>
  </si>
  <si>
    <t>VA-SID-00049</t>
  </si>
  <si>
    <t>Simon Streicher</t>
  </si>
  <si>
    <t>VA-SID-00050</t>
  </si>
  <si>
    <t>Stefan Strydom</t>
  </si>
  <si>
    <t>VA-SID-00051</t>
  </si>
  <si>
    <t>VA-SID-00052</t>
  </si>
  <si>
    <t>Sumane Kotze</t>
  </si>
  <si>
    <t>VA-SID-00053</t>
  </si>
  <si>
    <t>Tania van der Merwe</t>
  </si>
  <si>
    <t>VA-SID-00054</t>
  </si>
  <si>
    <t>Theo Winter</t>
  </si>
  <si>
    <t>VA-SID-00055</t>
  </si>
  <si>
    <t>VA-SID-00056</t>
  </si>
  <si>
    <t>Walter Kusel</t>
  </si>
  <si>
    <t>VA-SID-00057</t>
  </si>
  <si>
    <t>Zena Tahwa</t>
  </si>
  <si>
    <t>VA-SID-00058</t>
  </si>
  <si>
    <t>VA-SID-00059</t>
  </si>
  <si>
    <t>D</t>
  </si>
  <si>
    <t>I</t>
  </si>
  <si>
    <t>V1.0.0</t>
  </si>
  <si>
    <t>INV-SLM-00008</t>
  </si>
  <si>
    <t>SEM_GI_Support</t>
  </si>
  <si>
    <t>INV-SLM-00009</t>
  </si>
  <si>
    <t>SEM_GI_Regulatory</t>
  </si>
  <si>
    <t>INV-SLM-00010</t>
  </si>
  <si>
    <t>JacoPienaar</t>
  </si>
  <si>
    <t>IFRS17-Admin</t>
  </si>
  <si>
    <t>IFRS17-Standups</t>
  </si>
  <si>
    <t>IFRS17-Transition</t>
  </si>
  <si>
    <t>IFRS17-ProphetDev</t>
  </si>
  <si>
    <t>IFRS17-Toolkit</t>
  </si>
  <si>
    <t>BAU-General</t>
  </si>
  <si>
    <t>BAU-Tooling</t>
  </si>
  <si>
    <t>BAU-Pricing</t>
  </si>
  <si>
    <t>BAU-Premium_Review</t>
  </si>
  <si>
    <t>BAU-Claims_Experience</t>
  </si>
  <si>
    <t>TA020-MFC</t>
  </si>
  <si>
    <t>TA020-Central</t>
  </si>
  <si>
    <t>INV-OML-00010</t>
  </si>
  <si>
    <t>iWyze-BAU_Experience_Investigations</t>
  </si>
  <si>
    <t>iWyze-BAU_Product_Pricing</t>
  </si>
  <si>
    <t>iWyze-BAU_Admin</t>
  </si>
  <si>
    <t>iWyze-BAU_Progress_Meeting</t>
  </si>
  <si>
    <t>General-RnD</t>
  </si>
  <si>
    <t>General-Business_case</t>
  </si>
  <si>
    <t>Other</t>
  </si>
  <si>
    <t>AllLife</t>
  </si>
  <si>
    <t>BAU-Experience_investigations</t>
  </si>
  <si>
    <t>BAU-Queries</t>
  </si>
  <si>
    <t>IFRS17-LIC</t>
  </si>
  <si>
    <t>IFRS17-GMM_General</t>
  </si>
  <si>
    <t>IFRS17-GMM_ActuarialModels</t>
  </si>
  <si>
    <t>IFRS17-GMM_P&amp;M</t>
  </si>
  <si>
    <t>W002-Claims_Accruals_Automation</t>
  </si>
  <si>
    <t>W002-Other</t>
  </si>
  <si>
    <t>INV-ARO-00001</t>
  </si>
  <si>
    <t>Arom Grips</t>
  </si>
  <si>
    <t>LRE-IFRS17_phase1</t>
  </si>
  <si>
    <t>Adhoc</t>
  </si>
  <si>
    <t>IFRS17</t>
  </si>
  <si>
    <t>ProdDev</t>
  </si>
  <si>
    <t>ForecastModel</t>
  </si>
  <si>
    <t>IFRS9-Agri_Bank</t>
  </si>
  <si>
    <t>INV-LOA-00001</t>
  </si>
  <si>
    <t>Loadsure</t>
  </si>
  <si>
    <t>INV-TRS-00001</t>
  </si>
  <si>
    <t>Truesouth</t>
  </si>
  <si>
    <t>Carmia Potgieter</t>
  </si>
  <si>
    <t>VA-SID-00061</t>
  </si>
  <si>
    <t>Nic Esterhuysen</t>
  </si>
  <si>
    <t>VA-SID-00060</t>
  </si>
  <si>
    <t>Stijn Laenen</t>
  </si>
  <si>
    <t>Syed Danish Ali</t>
  </si>
  <si>
    <t>VA-SID-00062</t>
  </si>
  <si>
    <t>Erich Maritz</t>
  </si>
  <si>
    <t>VA-SID-00063</t>
  </si>
  <si>
    <t>Matthew Kannemeyer</t>
  </si>
  <si>
    <t>VA-SID-00064</t>
  </si>
  <si>
    <t>BAU-PieterEdwards</t>
  </si>
  <si>
    <t>INV-ATR-00002</t>
  </si>
  <si>
    <t>BAU-KarliLeonard</t>
  </si>
  <si>
    <t>GCTT_Support</t>
  </si>
  <si>
    <t>INV-SLM-00011</t>
  </si>
  <si>
    <t>Retail_Acquisition</t>
  </si>
  <si>
    <t>INV-MMI-00003</t>
  </si>
  <si>
    <t>Calibre</t>
  </si>
  <si>
    <t>WorldVision_DRC_IBNR</t>
  </si>
  <si>
    <t>INV-ZAQ-00013</t>
  </si>
  <si>
    <t>INV-ZAQ-00014</t>
  </si>
  <si>
    <t>IFRS9-Lucky_Star</t>
  </si>
  <si>
    <t>IFRS9-General</t>
  </si>
  <si>
    <t>INV-TAM-00002</t>
  </si>
  <si>
    <t>IFRS9-Boodle</t>
  </si>
  <si>
    <t>HAF</t>
  </si>
  <si>
    <t>INV-SWI-00002</t>
  </si>
  <si>
    <t>BAU_Pricing-Support</t>
  </si>
  <si>
    <t>IFRS17_Software_Admin</t>
  </si>
  <si>
    <t>IFRS17_Software_Config</t>
  </si>
  <si>
    <t>IFRS17_Software_Training</t>
  </si>
  <si>
    <t>IFRS17_Software_CoA</t>
  </si>
  <si>
    <t>kudzai@virtualactuary.com</t>
  </si>
  <si>
    <t>Actuarial catch-up</t>
  </si>
  <si>
    <t>INV-ATR-00003</t>
  </si>
  <si>
    <t>BAU-MichaelvanSchalkwyk</t>
  </si>
  <si>
    <t>INV-SLM-00012</t>
  </si>
  <si>
    <t>SAM_Assistance</t>
  </si>
  <si>
    <t>INV-SLM-00013</t>
  </si>
  <si>
    <t>Reinsurance_Assistance</t>
  </si>
  <si>
    <t>INV-OML-00011</t>
  </si>
  <si>
    <t>RASTA006</t>
  </si>
  <si>
    <t>INV-RMA-00003</t>
  </si>
  <si>
    <t>BAU-BusinessCase_Projections</t>
  </si>
  <si>
    <t>BAU-Rem_Models</t>
  </si>
  <si>
    <t>LRE-IFRS17_phase2</t>
  </si>
  <si>
    <t>INV-SHI-00001</t>
  </si>
  <si>
    <t>Software_fees</t>
  </si>
  <si>
    <t>INV-CPI-00001</t>
  </si>
  <si>
    <t>Capitec Life</t>
  </si>
  <si>
    <t>IFRS17-Approach</t>
  </si>
  <si>
    <t>IFRS17-Data</t>
  </si>
  <si>
    <t>IFRS17-Calcs</t>
  </si>
  <si>
    <t>IFRS17-Results</t>
  </si>
  <si>
    <t>IFRS17-Software</t>
  </si>
  <si>
    <t>TA005</t>
  </si>
  <si>
    <t>iWyze-BAU_ProphetDevelopment_Scope</t>
  </si>
  <si>
    <t>iWyze-BAU_ProphetDevelopment_Work</t>
  </si>
  <si>
    <t>iWyze-BAU_ProphetDevelopment_Review</t>
  </si>
  <si>
    <t>IFRS17-PAA_General</t>
  </si>
  <si>
    <t>IFRS17-PAA_ActuarialModels</t>
  </si>
  <si>
    <t>IFRS17-PAA_P&amp;M</t>
  </si>
  <si>
    <t>IFRS17_Software_Admin_GMM</t>
  </si>
  <si>
    <t>IFRS17_Software_Config_GMM</t>
  </si>
  <si>
    <t>IFRS17_Software_Training_GMM</t>
  </si>
  <si>
    <t>IFRS17_Software_CoA_GMM</t>
  </si>
  <si>
    <t>Germaine Hennop</t>
  </si>
  <si>
    <t>VA-SID-00065</t>
  </si>
  <si>
    <t>INV-SHD-00001</t>
  </si>
  <si>
    <t>Training</t>
  </si>
  <si>
    <t>PM_Papers</t>
  </si>
  <si>
    <t>Data</t>
  </si>
  <si>
    <t>Models</t>
  </si>
  <si>
    <t>Results</t>
  </si>
  <si>
    <t>UAT</t>
  </si>
  <si>
    <t>SEM Check-in</t>
  </si>
  <si>
    <t>Bryan McMahon</t>
  </si>
  <si>
    <t>VA-SID-00066</t>
  </si>
  <si>
    <t>Clarissa De Jonge</t>
  </si>
  <si>
    <t>VA-SID-00067</t>
  </si>
  <si>
    <t>Gavina Balasundran</t>
  </si>
  <si>
    <t>VA-SID-00068</t>
  </si>
  <si>
    <t>Nderitu Ndegwa</t>
  </si>
  <si>
    <t>VA-SID-00070</t>
  </si>
  <si>
    <t>Sajiv Issuree</t>
  </si>
  <si>
    <t>VA-SID-00069</t>
  </si>
  <si>
    <t>Client master name</t>
  </si>
  <si>
    <t>Billing code</t>
  </si>
  <si>
    <t>INV-SLM-00014</t>
  </si>
  <si>
    <t>BAU-BryanMcMahon</t>
  </si>
  <si>
    <t>INV-SLM-00015</t>
  </si>
  <si>
    <t>SEM_Life_Support</t>
  </si>
  <si>
    <t>INV-MUN-00002</t>
  </si>
  <si>
    <t>basis_setting</t>
  </si>
  <si>
    <t>INV-HOL-00002</t>
  </si>
  <si>
    <t>HGR-IFRS17-Admin</t>
  </si>
  <si>
    <t>HGR-IFRS17-Work</t>
  </si>
  <si>
    <t>HGR-IFRS17-Training</t>
  </si>
  <si>
    <t>HGR-IFRS17-Upskill</t>
  </si>
  <si>
    <t>INV-HOL-00003</t>
  </si>
  <si>
    <t>Life_Solutions_IFRS17</t>
  </si>
  <si>
    <t>INV-HOL-00004</t>
  </si>
  <si>
    <t>HINT_Budgeting</t>
  </si>
  <si>
    <t>Investments</t>
  </si>
  <si>
    <t>INV-OML-00012</t>
  </si>
  <si>
    <t>RASTA007</t>
  </si>
  <si>
    <t>Reinsurance</t>
  </si>
  <si>
    <t>BAU-SalesSupport_Training</t>
  </si>
  <si>
    <t>INV-AIA-00006</t>
  </si>
  <si>
    <t>W006</t>
  </si>
  <si>
    <t>INV-AIA-00007</t>
  </si>
  <si>
    <t>W007</t>
  </si>
  <si>
    <t>YE-EV</t>
  </si>
  <si>
    <t>INV-SHP-00001</t>
  </si>
  <si>
    <t>IFRS17-DarrochFaught</t>
  </si>
  <si>
    <t>IFRS17-Prophet</t>
  </si>
  <si>
    <t>INV-VOL-00001</t>
  </si>
  <si>
    <t>Volvo Switzerland</t>
  </si>
  <si>
    <t>Warranty_Fund_Valuation</t>
  </si>
  <si>
    <t>INV-ALT-00001</t>
  </si>
  <si>
    <t>AltVest</t>
  </si>
  <si>
    <t>INV-ZAZ-00001</t>
  </si>
  <si>
    <t>Zazu Life</t>
  </si>
  <si>
    <t>FuneralPricing</t>
  </si>
  <si>
    <t>INV-LIB-00001</t>
  </si>
  <si>
    <t>Liberty</t>
  </si>
  <si>
    <t>BAU_General</t>
  </si>
  <si>
    <t>BAU_Other</t>
  </si>
  <si>
    <t>BAU_AnnualBonuses</t>
  </si>
  <si>
    <t>BAU_Rem_Modelling</t>
  </si>
  <si>
    <t>BAU_Training</t>
  </si>
  <si>
    <t>INV-OZO-00001</t>
  </si>
  <si>
    <t>Ozow</t>
  </si>
  <si>
    <t>Fraud_InsuranceFeasibilityStudy</t>
  </si>
  <si>
    <t>INV-YRD-00001</t>
  </si>
  <si>
    <t>Yard Insurance</t>
  </si>
  <si>
    <t>INV-AFB-00001</t>
  </si>
  <si>
    <t>African Bank</t>
  </si>
  <si>
    <t>INV-BAY-00001</t>
  </si>
  <si>
    <t>Bayport</t>
  </si>
  <si>
    <t>IFRS17_Initial</t>
  </si>
  <si>
    <t>IFRS17_Papers</t>
  </si>
  <si>
    <t>IFRS17_Models</t>
  </si>
  <si>
    <t>IFRS17_Software</t>
  </si>
  <si>
    <t>IFRS17_Data</t>
  </si>
  <si>
    <t>IFRS17_Transition</t>
  </si>
  <si>
    <t>IFRS17_UAT</t>
  </si>
  <si>
    <t>IFRS17_Operating</t>
  </si>
  <si>
    <t>IFRS17_Parallel</t>
  </si>
  <si>
    <t>Hanno Snyman</t>
  </si>
  <si>
    <t>VA-SID-00071</t>
  </si>
  <si>
    <t>Support</t>
  </si>
  <si>
    <t>HGR-IFRS17-Autory</t>
  </si>
  <si>
    <t>GI</t>
  </si>
  <si>
    <t>SCR</t>
  </si>
  <si>
    <t>Reserving</t>
  </si>
  <si>
    <t>New Business</t>
  </si>
  <si>
    <t>INV-ARE-00001</t>
  </si>
  <si>
    <t>AfricaRe</t>
  </si>
  <si>
    <t>QRT</t>
  </si>
  <si>
    <t>Technical_Provisions</t>
  </si>
  <si>
    <t>Pricing</t>
  </si>
  <si>
    <t>2023-05-29</t>
  </si>
  <si>
    <t>INV-NBK-00006</t>
  </si>
  <si>
    <t>Project-ChannelPricing</t>
  </si>
  <si>
    <t>BAU-Expense_Investigation</t>
  </si>
  <si>
    <t>INV-LIB-00002</t>
  </si>
  <si>
    <t>Liberty Retail Solutions</t>
  </si>
  <si>
    <t>BAU-Product_Research</t>
  </si>
  <si>
    <t>BAU-Product_Docs</t>
  </si>
  <si>
    <t>BAU-Business_Specs</t>
  </si>
  <si>
    <t>Admin</t>
  </si>
  <si>
    <t>INV-3SL-00001</t>
  </si>
  <si>
    <t>P1-Management</t>
  </si>
  <si>
    <t>P1-Systems</t>
  </si>
  <si>
    <t>P1-Data</t>
  </si>
  <si>
    <t>P1-Reports</t>
  </si>
  <si>
    <t>Bernard Taute</t>
  </si>
  <si>
    <t>VA-SID-00072</t>
  </si>
  <si>
    <t>brendan@virtualactuary.com</t>
  </si>
  <si>
    <t>IC results recon</t>
  </si>
  <si>
    <t>matt@virtualactuary.com</t>
  </si>
  <si>
    <t>Client meeting</t>
  </si>
  <si>
    <t>SEM_Life_TDM</t>
  </si>
  <si>
    <t>SEM_Life_Data</t>
  </si>
  <si>
    <t>INV-SLM-00016</t>
  </si>
  <si>
    <t>SEM_Valuations</t>
  </si>
  <si>
    <t>INV-NBK-00007</t>
  </si>
  <si>
    <t>Investment Prod Review</t>
  </si>
  <si>
    <t>INV-NBK-00008</t>
  </si>
  <si>
    <t>BAUSupport_GI-Valuations</t>
  </si>
  <si>
    <t>INV-HOL-00005</t>
  </si>
  <si>
    <t>Pricing_data</t>
  </si>
  <si>
    <t>INV-RMA-00004</t>
  </si>
  <si>
    <t>INV-RMA-00005</t>
  </si>
  <si>
    <t>INV-RMA-00006</t>
  </si>
  <si>
    <t>INV-RMA-00007</t>
  </si>
  <si>
    <t>BAU-Premium_Upload_Automation</t>
  </si>
  <si>
    <t>INV-RMA-00008</t>
  </si>
  <si>
    <t>LRE-IFRS17_phase1.1</t>
  </si>
  <si>
    <t>LRE-IFRS17_phase2_SOP</t>
  </si>
  <si>
    <t>LRE-IFRS17_phase1.2</t>
  </si>
  <si>
    <t>LRE-IFRS17_phase2_FS</t>
  </si>
  <si>
    <t>LRE-IFRS17_phase2_ADMIN</t>
  </si>
  <si>
    <t>Life_Model</t>
  </si>
  <si>
    <t>3Sixty Life</t>
  </si>
  <si>
    <t>P1-Exploration&amp;Analysis</t>
  </si>
  <si>
    <t>INV-VOL-00002</t>
  </si>
  <si>
    <t>Volvo SA</t>
  </si>
  <si>
    <t>OnceOffBuild</t>
  </si>
  <si>
    <t>AnnualCalibration</t>
  </si>
  <si>
    <t>QuarterlyReport</t>
  </si>
  <si>
    <t>MonthlyRun</t>
  </si>
  <si>
    <t>INV-INL-00001</t>
  </si>
  <si>
    <t>Investec Life</t>
  </si>
  <si>
    <t>EV_Design</t>
  </si>
  <si>
    <t>EV_Model-build</t>
  </si>
  <si>
    <t>EV_Report</t>
  </si>
  <si>
    <t>EV_Project-admin</t>
  </si>
  <si>
    <t>Aubrey Muller</t>
  </si>
  <si>
    <t>VA-SID-00073</t>
  </si>
  <si>
    <t>Fungai Munodawafa</t>
  </si>
  <si>
    <t>rika@virtualactuary.com</t>
  </si>
  <si>
    <t>2023-06-26</t>
  </si>
  <si>
    <t>May run</t>
  </si>
  <si>
    <t>2023-06-19</t>
  </si>
  <si>
    <t>June 2022 - Zimbabwe</t>
  </si>
  <si>
    <t>May 2023 run = IC</t>
  </si>
  <si>
    <t>May 2023 run = Saham Re</t>
  </si>
  <si>
    <t>May 2023 run</t>
  </si>
  <si>
    <t>May 2023 run - IC</t>
  </si>
  <si>
    <t>2023-06-12</t>
  </si>
  <si>
    <t>Build new template</t>
  </si>
  <si>
    <t>April 23</t>
  </si>
  <si>
    <t>IC audit</t>
  </si>
  <si>
    <t>Build new template &amp; audit</t>
  </si>
  <si>
    <t>Catch-up</t>
  </si>
  <si>
    <t>2023-06-05</t>
  </si>
  <si>
    <t>April template -BF</t>
  </si>
  <si>
    <t>Audit Queries &amp; Recon</t>
  </si>
  <si>
    <t>Data recon</t>
  </si>
  <si>
    <t>April 2023 IBNR Calcs</t>
  </si>
  <si>
    <t>Ivory Coast Update</t>
  </si>
  <si>
    <t>Ivory Coast TM1 - DFs</t>
  </si>
  <si>
    <t>IC Check-in</t>
  </si>
  <si>
    <t>IC forward Rate disclosures</t>
  </si>
  <si>
    <t>IC Spot Rate disclosures</t>
  </si>
  <si>
    <t>IC TM1 202112 Fix</t>
  </si>
  <si>
    <t>Angola file update for Ranesh auditors</t>
  </si>
  <si>
    <t>Ivory Coast 202112 TM1</t>
  </si>
  <si>
    <t>Auditors meetiong with Amina</t>
  </si>
  <si>
    <t>Angola 202112 audit queries</t>
  </si>
  <si>
    <t>Auditors assistance meeting</t>
  </si>
  <si>
    <t>Senegal and IC</t>
  </si>
  <si>
    <t>Cameroon May 23</t>
  </si>
  <si>
    <t>Meeting with SEM</t>
  </si>
  <si>
    <t>IFRS17 support</t>
  </si>
  <si>
    <t>LFRC disclosure template design</t>
  </si>
  <si>
    <t>Meet and greet with Sanlam</t>
  </si>
  <si>
    <t>Travel to Sanlam</t>
  </si>
  <si>
    <t>IFRS17 reinsurance research</t>
  </si>
  <si>
    <t>Meeting prep</t>
  </si>
  <si>
    <t>Henk Kotze</t>
  </si>
  <si>
    <t>VA-SID-00074</t>
  </si>
  <si>
    <t>Larika Naidoo</t>
  </si>
  <si>
    <t>VA-SID-00075</t>
  </si>
  <si>
    <t>Virtual Actuary International (Pty) Ltd</t>
  </si>
  <si>
    <t>SEM_GI_TM1Testing</t>
  </si>
  <si>
    <t>SEM_GI_ActuarialBAU</t>
  </si>
  <si>
    <t>Virtual Actuary Financial (Pty) Ltd</t>
  </si>
  <si>
    <t>Life_Solutions_IFRS17_General</t>
  </si>
  <si>
    <t>Life_Solutions_IFRS17_Software</t>
  </si>
  <si>
    <t>Life_Solutions_IFRS17_Approach</t>
  </si>
  <si>
    <t>Life_Solutions_IFRS17_Config</t>
  </si>
  <si>
    <t>Life_Solutions_IFRS17_Data</t>
  </si>
  <si>
    <t>Life_Solutions_IFRS17_Calcs</t>
  </si>
  <si>
    <t>Life_Solutions_IFRS17_Results</t>
  </si>
  <si>
    <t>HINT_Valuation</t>
  </si>
  <si>
    <t>HINT_IFRS17_Transition</t>
  </si>
  <si>
    <t>INV-HOL-00006</t>
  </si>
  <si>
    <t>Prod-General</t>
  </si>
  <si>
    <t>Prod-Product_Queries</t>
  </si>
  <si>
    <t>Prod-Product_Analysis</t>
  </si>
  <si>
    <t>INV-HOL-00007</t>
  </si>
  <si>
    <t>GI-Pricing</t>
  </si>
  <si>
    <t>INV-RMA-00009</t>
  </si>
  <si>
    <t>Val-Proc_Workshops</t>
  </si>
  <si>
    <t>Val-Proc_Processes</t>
  </si>
  <si>
    <t>Val-Proc_Solution&amp;Arch</t>
  </si>
  <si>
    <t>Val-Proc_ImplementationPlan</t>
  </si>
  <si>
    <t>Val-Proc_Management</t>
  </si>
  <si>
    <t>INV-RMA-00010</t>
  </si>
  <si>
    <t>Proj-Man-General</t>
  </si>
  <si>
    <t>Proj-Man-ProcessMapping</t>
  </si>
  <si>
    <t>Proj-Man-Planning_Workstreams</t>
  </si>
  <si>
    <t>INV-AIA-00008</t>
  </si>
  <si>
    <t>W008</t>
  </si>
  <si>
    <t>VA Regulatory Services (Pty) Ltd</t>
  </si>
  <si>
    <t>P1-SummaryReport</t>
  </si>
  <si>
    <t>P2-Data</t>
  </si>
  <si>
    <t>3SL-ORMSAQ</t>
  </si>
  <si>
    <t>Project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</si>
</sst>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yyyy\-mm\-dd"/>
    <numFmt numFmtId="166" formatCode="yyyy\-mm\-dd\ h:mm:ss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16" fillId="0" borderId="0" xfId="0" applyFont="1"/>
    <xf numFmtId="0" fontId="0" fillId="0" borderId="0" xfId="0" applyAlignment="1">
      <alignment horizontal="right"/>
    </xf>
    <xf numFmtId="164" fontId="0" fillId="0" borderId="0" xfId="42" applyFont="1" applyAlignment="1">
      <alignment horizontal="right"/>
    </xf>
    <xf numFmtId="0" fontId="18" fillId="0" borderId="0" xfId="0" quotePrefix="1" applyFont="1" applyAlignment="1">
      <alignment horizontal="left"/>
    </xf>
    <xf numFmtId="0" fontId="16" fillId="0" borderId="0" xfId="0" applyFont="1" applyAlignment="1">
      <alignment horizontal="left"/>
    </xf>
    <xf numFmtId="15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4" fontId="0" fillId="0" borderId="0" xfId="42" applyNumberFormat="1" applyFont="1" applyAlignment="1">
      <alignment horizontal="right"/>
    </xf>
    <xf numFmtId="2" fontId="0" fillId="0" borderId="0" xfId="0" applyNumberFormat="1" applyAlignment="1">
      <alignment horizontal="right"/>
    </xf>
    <xf numFmtId="4" fontId="16" fillId="0" borderId="10" xfId="42" applyNumberFormat="1" applyFont="1" applyBorder="1" applyAlignment="1">
      <alignment horizontal="center"/>
    </xf>
    <xf numFmtId="4" fontId="16" fillId="0" borderId="10" xfId="42" applyNumberFormat="1" applyFont="1" applyBorder="1" applyAlignment="1">
      <alignment horizontal="right"/>
    </xf>
    <xf numFmtId="0" fontId="19" fillId="0" borderId="0" xfId="0" applyFont="1"/>
    <xf numFmtId="0" fontId="16" fillId="0" borderId="0" xfId="0" applyFont="1" applyAlignment="1">
      <alignment horizontal="right"/>
    </xf>
    <xf numFmtId="0" fontId="20" fillId="0" borderId="0" xfId="0" quotePrefix="1" applyFont="1"/>
    <xf numFmtId="15" fontId="17" fillId="33" borderId="0" xfId="0" applyNumberFormat="1" applyFont="1" applyFill="1" applyAlignment="1" applyProtection="1">
      <alignment horizontal="right"/>
      <protection locked="0"/>
    </xf>
    <xf numFmtId="0" fontId="17" fillId="33" borderId="0" xfId="0" applyFont="1" applyFill="1" applyProtection="1">
      <protection locked="0"/>
    </xf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4" fontId="0" fillId="0" borderId="0" xfId="42" applyFont="1" applyProtection="1">
      <protection locked="0"/>
    </xf>
    <xf numFmtId="43" fontId="0" fillId="0" borderId="0" xfId="0" applyNumberFormat="1" applyProtection="1">
      <protection locked="0"/>
    </xf>
    <xf numFmtId="165" fontId="0" fillId="0" borderId="0" xfId="0" applyNumberFormat="1"/>
    <xf numFmtId="166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omma 2" xfId="43" xr:uid="{3122317E-EE6B-485C-9766-81230E06D200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?s=goog_2" refreshOnLoad="1" connectionId="2" xr16:uid="{3E048D81-14FE-45B2-B0AC-A63482B7454E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?s=goog_2" refreshOnLoad="1" connectionId="1" xr16:uid="{FF883963-EF52-4D8B-8C6F-9D4265D5D72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482E8-2984-4429-A7C2-9F2E819B07DC}">
  <sheetPr codeName="Sheet1"/>
  <dimension ref="A1:C76"/>
  <sheetViews>
    <sheetView zoomScale="80" zoomScaleNormal="80" workbookViewId="0">
      <selection activeCell="B2" sqref="B2"/>
    </sheetView>
  </sheetViews>
  <sheetFormatPr defaultRowHeight="15" x14ac:dyDescent="0.25"/>
  <cols>
    <col min="1" max="1" width="8" bestFit="1" customWidth="1"/>
    <col min="2" max="2" width="24.5703125" bestFit="1" customWidth="1"/>
    <col min="3" max="3" width="18.140625" bestFit="1" customWidth="1"/>
    <col min="4" max="4" width="18.140625" customWidth="1"/>
    <col min="5" max="5" width="26.42578125" bestFit="1" customWidth="1"/>
    <col min="6" max="6" width="24.28515625" bestFit="1" customWidth="1"/>
  </cols>
  <sheetData>
    <row r="1" spans="1:3" x14ac:dyDescent="0.25">
      <c r="A1" s="8" t="s">
        <v>203</v>
      </c>
      <c r="B1" t="s">
        <v>30</v>
      </c>
      <c r="C1" t="s">
        <v>51</v>
      </c>
    </row>
    <row r="2" spans="1:3" x14ac:dyDescent="0.25">
      <c r="A2" s="8">
        <v>2</v>
      </c>
      <c r="B2" t="s">
        <v>222</v>
      </c>
      <c r="C2" t="s">
        <v>204</v>
      </c>
    </row>
    <row r="3" spans="1:3" x14ac:dyDescent="0.25">
      <c r="A3" s="8">
        <v>3</v>
      </c>
      <c r="B3" t="s">
        <v>223</v>
      </c>
      <c r="C3" t="s">
        <v>224</v>
      </c>
    </row>
    <row r="4" spans="1:3" x14ac:dyDescent="0.25">
      <c r="A4" s="8">
        <v>4</v>
      </c>
      <c r="B4" t="s">
        <v>225</v>
      </c>
      <c r="C4" t="s">
        <v>205</v>
      </c>
    </row>
    <row r="5" spans="1:3" x14ac:dyDescent="0.25">
      <c r="A5" s="8">
        <v>5</v>
      </c>
      <c r="B5" t="s">
        <v>226</v>
      </c>
      <c r="C5" t="s">
        <v>206</v>
      </c>
    </row>
    <row r="6" spans="1:3" x14ac:dyDescent="0.25">
      <c r="A6" s="8">
        <v>6</v>
      </c>
      <c r="B6" t="s">
        <v>59</v>
      </c>
      <c r="C6" t="s">
        <v>227</v>
      </c>
    </row>
    <row r="7" spans="1:3" x14ac:dyDescent="0.25">
      <c r="A7" s="8">
        <v>7</v>
      </c>
      <c r="B7" t="s">
        <v>228</v>
      </c>
      <c r="C7" t="s">
        <v>207</v>
      </c>
    </row>
    <row r="8" spans="1:3" x14ac:dyDescent="0.25">
      <c r="A8" s="8">
        <v>8</v>
      </c>
      <c r="B8" t="s">
        <v>229</v>
      </c>
      <c r="C8" t="s">
        <v>230</v>
      </c>
    </row>
    <row r="9" spans="1:3" x14ac:dyDescent="0.25">
      <c r="A9" s="8">
        <v>9</v>
      </c>
      <c r="B9" t="s">
        <v>585</v>
      </c>
      <c r="C9" t="s">
        <v>586</v>
      </c>
    </row>
    <row r="10" spans="1:3" x14ac:dyDescent="0.25">
      <c r="A10" s="8">
        <v>10</v>
      </c>
      <c r="B10" t="s">
        <v>231</v>
      </c>
      <c r="C10" t="s">
        <v>232</v>
      </c>
    </row>
    <row r="11" spans="1:3" x14ac:dyDescent="0.25">
      <c r="A11" s="8">
        <v>11</v>
      </c>
      <c r="B11" t="s">
        <v>233</v>
      </c>
      <c r="C11" t="s">
        <v>234</v>
      </c>
    </row>
    <row r="12" spans="1:3" x14ac:dyDescent="0.25">
      <c r="A12" s="8">
        <v>12</v>
      </c>
      <c r="B12" t="s">
        <v>543</v>
      </c>
      <c r="C12" t="s">
        <v>544</v>
      </c>
    </row>
    <row r="13" spans="1:3" x14ac:dyDescent="0.25">
      <c r="A13" s="8">
        <v>13</v>
      </c>
      <c r="B13" t="s">
        <v>235</v>
      </c>
      <c r="C13" t="s">
        <v>236</v>
      </c>
    </row>
    <row r="14" spans="1:3" x14ac:dyDescent="0.25">
      <c r="A14" s="8">
        <v>14</v>
      </c>
      <c r="B14" t="s">
        <v>84</v>
      </c>
      <c r="C14" t="s">
        <v>237</v>
      </c>
    </row>
    <row r="15" spans="1:3" x14ac:dyDescent="0.25">
      <c r="A15" s="8">
        <v>15</v>
      </c>
      <c r="B15" t="s">
        <v>442</v>
      </c>
      <c r="C15" t="s">
        <v>443</v>
      </c>
    </row>
    <row r="16" spans="1:3" x14ac:dyDescent="0.25">
      <c r="A16" s="8">
        <v>16</v>
      </c>
      <c r="B16" t="s">
        <v>238</v>
      </c>
      <c r="C16" t="s">
        <v>239</v>
      </c>
    </row>
    <row r="17" spans="1:3" x14ac:dyDescent="0.25">
      <c r="A17" s="8">
        <v>17</v>
      </c>
      <c r="B17" t="s">
        <v>365</v>
      </c>
      <c r="C17" t="s">
        <v>366</v>
      </c>
    </row>
    <row r="18" spans="1:3" x14ac:dyDescent="0.25">
      <c r="A18" s="8">
        <v>18</v>
      </c>
      <c r="B18" t="s">
        <v>71</v>
      </c>
      <c r="C18" t="s">
        <v>240</v>
      </c>
    </row>
    <row r="19" spans="1:3" x14ac:dyDescent="0.25">
      <c r="A19" s="8">
        <v>19</v>
      </c>
      <c r="B19" t="s">
        <v>444</v>
      </c>
      <c r="C19" t="s">
        <v>445</v>
      </c>
    </row>
    <row r="20" spans="1:3" x14ac:dyDescent="0.25">
      <c r="A20" s="8">
        <v>20</v>
      </c>
      <c r="B20" t="s">
        <v>241</v>
      </c>
      <c r="C20" t="s">
        <v>242</v>
      </c>
    </row>
    <row r="21" spans="1:3" x14ac:dyDescent="0.25">
      <c r="A21" s="8">
        <v>21</v>
      </c>
      <c r="B21" t="s">
        <v>221</v>
      </c>
      <c r="C21" t="s">
        <v>244</v>
      </c>
    </row>
    <row r="22" spans="1:3" x14ac:dyDescent="0.25">
      <c r="A22" s="8">
        <v>22</v>
      </c>
      <c r="B22" t="s">
        <v>243</v>
      </c>
      <c r="C22" t="s">
        <v>245</v>
      </c>
    </row>
    <row r="23" spans="1:3" x14ac:dyDescent="0.25">
      <c r="A23" s="8">
        <v>23</v>
      </c>
      <c r="B23" t="s">
        <v>372</v>
      </c>
      <c r="C23" t="s">
        <v>373</v>
      </c>
    </row>
    <row r="24" spans="1:3" x14ac:dyDescent="0.25">
      <c r="A24" s="8">
        <v>24</v>
      </c>
      <c r="B24" t="s">
        <v>587</v>
      </c>
      <c r="C24" t="s">
        <v>247</v>
      </c>
    </row>
    <row r="25" spans="1:3" x14ac:dyDescent="0.25">
      <c r="A25" s="8">
        <v>25</v>
      </c>
      <c r="B25" t="s">
        <v>446</v>
      </c>
      <c r="C25" t="s">
        <v>447</v>
      </c>
    </row>
    <row r="26" spans="1:3" x14ac:dyDescent="0.25">
      <c r="A26" s="8">
        <v>26</v>
      </c>
      <c r="B26" t="s">
        <v>432</v>
      </c>
      <c r="C26" t="s">
        <v>433</v>
      </c>
    </row>
    <row r="27" spans="1:3" x14ac:dyDescent="0.25">
      <c r="A27" s="8">
        <v>27</v>
      </c>
      <c r="B27" t="s">
        <v>246</v>
      </c>
      <c r="C27" t="s">
        <v>249</v>
      </c>
    </row>
    <row r="28" spans="1:3" x14ac:dyDescent="0.25">
      <c r="A28" s="8">
        <v>28</v>
      </c>
      <c r="B28" t="s">
        <v>515</v>
      </c>
      <c r="C28" t="s">
        <v>516</v>
      </c>
    </row>
    <row r="29" spans="1:3" x14ac:dyDescent="0.25">
      <c r="A29" s="8">
        <v>29</v>
      </c>
      <c r="B29" t="s">
        <v>248</v>
      </c>
      <c r="C29" t="s">
        <v>251</v>
      </c>
    </row>
    <row r="30" spans="1:3" x14ac:dyDescent="0.25">
      <c r="A30" s="8">
        <v>30</v>
      </c>
      <c r="B30" t="s">
        <v>628</v>
      </c>
      <c r="C30" t="s">
        <v>629</v>
      </c>
    </row>
    <row r="31" spans="1:3" x14ac:dyDescent="0.25">
      <c r="A31" s="8">
        <v>31</v>
      </c>
      <c r="B31" t="s">
        <v>250</v>
      </c>
      <c r="C31" t="s">
        <v>253</v>
      </c>
    </row>
    <row r="32" spans="1:3" x14ac:dyDescent="0.25">
      <c r="A32" s="8">
        <v>32</v>
      </c>
      <c r="B32" t="s">
        <v>252</v>
      </c>
      <c r="C32" t="s">
        <v>254</v>
      </c>
    </row>
    <row r="33" spans="1:3" x14ac:dyDescent="0.25">
      <c r="A33" s="8">
        <v>33</v>
      </c>
      <c r="B33" t="s">
        <v>104</v>
      </c>
      <c r="C33" t="s">
        <v>256</v>
      </c>
    </row>
    <row r="34" spans="1:3" x14ac:dyDescent="0.25">
      <c r="A34" s="8">
        <v>34</v>
      </c>
      <c r="B34" t="s">
        <v>255</v>
      </c>
      <c r="C34" t="s">
        <v>257</v>
      </c>
    </row>
    <row r="35" spans="1:3" x14ac:dyDescent="0.25">
      <c r="A35" s="8">
        <v>35</v>
      </c>
      <c r="B35" t="s">
        <v>210</v>
      </c>
      <c r="C35" t="s">
        <v>259</v>
      </c>
    </row>
    <row r="36" spans="1:3" x14ac:dyDescent="0.25">
      <c r="A36" s="8">
        <v>36</v>
      </c>
      <c r="B36" t="s">
        <v>258</v>
      </c>
      <c r="C36" t="s">
        <v>261</v>
      </c>
    </row>
    <row r="37" spans="1:3" x14ac:dyDescent="0.25">
      <c r="A37" s="8">
        <v>37</v>
      </c>
      <c r="B37" t="s">
        <v>260</v>
      </c>
      <c r="C37" t="s">
        <v>262</v>
      </c>
    </row>
    <row r="38" spans="1:3" x14ac:dyDescent="0.25">
      <c r="A38" s="8">
        <v>38</v>
      </c>
      <c r="B38" t="s">
        <v>216</v>
      </c>
      <c r="C38" t="s">
        <v>264</v>
      </c>
    </row>
    <row r="39" spans="1:3" x14ac:dyDescent="0.25">
      <c r="A39" s="8">
        <v>39</v>
      </c>
      <c r="B39" t="s">
        <v>263</v>
      </c>
      <c r="C39" t="s">
        <v>266</v>
      </c>
    </row>
    <row r="40" spans="1:3" x14ac:dyDescent="0.25">
      <c r="A40" s="8">
        <v>40</v>
      </c>
      <c r="B40" t="s">
        <v>265</v>
      </c>
      <c r="C40" t="s">
        <v>267</v>
      </c>
    </row>
    <row r="41" spans="1:3" x14ac:dyDescent="0.25">
      <c r="A41" s="8">
        <v>41</v>
      </c>
      <c r="B41" t="s">
        <v>142</v>
      </c>
      <c r="C41" t="s">
        <v>269</v>
      </c>
    </row>
    <row r="42" spans="1:3" x14ac:dyDescent="0.25">
      <c r="A42" s="8">
        <v>42</v>
      </c>
      <c r="B42" t="s">
        <v>630</v>
      </c>
      <c r="C42" t="s">
        <v>631</v>
      </c>
    </row>
    <row r="43" spans="1:3" x14ac:dyDescent="0.25">
      <c r="A43" s="8">
        <v>43</v>
      </c>
      <c r="B43" t="s">
        <v>268</v>
      </c>
      <c r="C43" t="s">
        <v>270</v>
      </c>
    </row>
    <row r="44" spans="1:3" x14ac:dyDescent="0.25">
      <c r="A44" s="8">
        <v>44</v>
      </c>
      <c r="B44" t="s">
        <v>36</v>
      </c>
      <c r="C44" t="s">
        <v>271</v>
      </c>
    </row>
    <row r="45" spans="1:3" x14ac:dyDescent="0.25">
      <c r="A45" s="8">
        <v>45</v>
      </c>
      <c r="B45" t="s">
        <v>1</v>
      </c>
      <c r="C45" t="s">
        <v>272</v>
      </c>
    </row>
    <row r="46" spans="1:3" x14ac:dyDescent="0.25">
      <c r="A46" s="8">
        <v>46</v>
      </c>
      <c r="B46" t="s">
        <v>130</v>
      </c>
      <c r="C46" t="s">
        <v>273</v>
      </c>
    </row>
    <row r="47" spans="1:3" x14ac:dyDescent="0.25">
      <c r="A47" s="8">
        <v>47</v>
      </c>
      <c r="B47" t="s">
        <v>101</v>
      </c>
      <c r="C47" t="s">
        <v>275</v>
      </c>
    </row>
    <row r="48" spans="1:3" x14ac:dyDescent="0.25">
      <c r="A48" s="8">
        <v>48</v>
      </c>
      <c r="B48" t="s">
        <v>374</v>
      </c>
      <c r="C48" t="s">
        <v>375</v>
      </c>
    </row>
    <row r="49" spans="1:3" x14ac:dyDescent="0.25">
      <c r="A49" s="8">
        <v>49</v>
      </c>
      <c r="B49" t="s">
        <v>274</v>
      </c>
      <c r="C49" t="s">
        <v>276</v>
      </c>
    </row>
    <row r="50" spans="1:3" x14ac:dyDescent="0.25">
      <c r="A50" s="8">
        <v>50</v>
      </c>
      <c r="B50" t="s">
        <v>114</v>
      </c>
      <c r="C50" t="s">
        <v>278</v>
      </c>
    </row>
    <row r="51" spans="1:3" x14ac:dyDescent="0.25">
      <c r="A51" s="8">
        <v>51</v>
      </c>
      <c r="B51" t="s">
        <v>277</v>
      </c>
      <c r="C51" t="s">
        <v>280</v>
      </c>
    </row>
    <row r="52" spans="1:3" x14ac:dyDescent="0.25">
      <c r="A52" s="8">
        <v>52</v>
      </c>
      <c r="B52" t="s">
        <v>279</v>
      </c>
      <c r="C52" t="s">
        <v>281</v>
      </c>
    </row>
    <row r="53" spans="1:3" x14ac:dyDescent="0.25">
      <c r="A53" s="8">
        <v>53</v>
      </c>
      <c r="B53" t="s">
        <v>448</v>
      </c>
      <c r="C53" t="s">
        <v>449</v>
      </c>
    </row>
    <row r="54" spans="1:3" x14ac:dyDescent="0.25">
      <c r="A54" s="8">
        <v>54</v>
      </c>
      <c r="B54" t="s">
        <v>112</v>
      </c>
      <c r="C54" t="s">
        <v>283</v>
      </c>
    </row>
    <row r="55" spans="1:3" x14ac:dyDescent="0.25">
      <c r="A55" s="8">
        <v>55</v>
      </c>
      <c r="B55" t="s">
        <v>282</v>
      </c>
      <c r="C55" t="s">
        <v>284</v>
      </c>
    </row>
    <row r="56" spans="1:3" x14ac:dyDescent="0.25">
      <c r="A56" s="8">
        <v>56</v>
      </c>
      <c r="B56" t="s">
        <v>367</v>
      </c>
      <c r="C56" t="s">
        <v>368</v>
      </c>
    </row>
    <row r="57" spans="1:3" x14ac:dyDescent="0.25">
      <c r="A57" s="8">
        <v>57</v>
      </c>
      <c r="B57" t="s">
        <v>87</v>
      </c>
      <c r="C57" t="s">
        <v>285</v>
      </c>
    </row>
    <row r="58" spans="1:3" x14ac:dyDescent="0.25">
      <c r="A58" s="8">
        <v>58</v>
      </c>
      <c r="B58" t="s">
        <v>66</v>
      </c>
      <c r="C58" t="s">
        <v>287</v>
      </c>
    </row>
    <row r="59" spans="1:3" x14ac:dyDescent="0.25">
      <c r="A59" s="8">
        <v>59</v>
      </c>
      <c r="B59" t="s">
        <v>286</v>
      </c>
      <c r="C59" t="s">
        <v>289</v>
      </c>
    </row>
    <row r="60" spans="1:3" x14ac:dyDescent="0.25">
      <c r="A60" s="8">
        <v>60</v>
      </c>
      <c r="B60" t="s">
        <v>288</v>
      </c>
      <c r="C60" t="s">
        <v>290</v>
      </c>
    </row>
    <row r="61" spans="1:3" x14ac:dyDescent="0.25">
      <c r="A61" s="8">
        <v>61</v>
      </c>
      <c r="B61" t="s">
        <v>76</v>
      </c>
      <c r="C61" t="s">
        <v>291</v>
      </c>
    </row>
    <row r="62" spans="1:3" x14ac:dyDescent="0.25">
      <c r="A62" s="8">
        <v>62</v>
      </c>
      <c r="B62" t="s">
        <v>209</v>
      </c>
      <c r="C62" t="s">
        <v>293</v>
      </c>
    </row>
    <row r="63" spans="1:3" x14ac:dyDescent="0.25">
      <c r="A63" s="8">
        <v>63</v>
      </c>
      <c r="B63" t="s">
        <v>292</v>
      </c>
      <c r="C63" t="s">
        <v>295</v>
      </c>
    </row>
    <row r="64" spans="1:3" x14ac:dyDescent="0.25">
      <c r="A64" s="8">
        <v>64</v>
      </c>
      <c r="B64" t="s">
        <v>294</v>
      </c>
      <c r="C64" t="s">
        <v>297</v>
      </c>
    </row>
    <row r="65" spans="1:3" x14ac:dyDescent="0.25">
      <c r="A65" s="8">
        <v>65</v>
      </c>
      <c r="B65" t="s">
        <v>450</v>
      </c>
      <c r="C65" t="s">
        <v>451</v>
      </c>
    </row>
    <row r="66" spans="1:3" x14ac:dyDescent="0.25">
      <c r="A66" s="8">
        <v>66</v>
      </c>
      <c r="B66" t="s">
        <v>296</v>
      </c>
      <c r="C66" t="s">
        <v>299</v>
      </c>
    </row>
    <row r="67" spans="1:3" x14ac:dyDescent="0.25">
      <c r="A67" s="8">
        <v>67</v>
      </c>
      <c r="B67" t="s">
        <v>298</v>
      </c>
      <c r="C67" t="s">
        <v>301</v>
      </c>
    </row>
    <row r="68" spans="1:3" x14ac:dyDescent="0.25">
      <c r="A68" s="8">
        <v>68</v>
      </c>
      <c r="B68" t="s">
        <v>300</v>
      </c>
      <c r="C68" t="s">
        <v>302</v>
      </c>
    </row>
    <row r="69" spans="1:3" x14ac:dyDescent="0.25">
      <c r="A69" s="8">
        <v>69</v>
      </c>
      <c r="B69" t="s">
        <v>369</v>
      </c>
      <c r="C69" t="s">
        <v>304</v>
      </c>
    </row>
    <row r="70" spans="1:3" x14ac:dyDescent="0.25">
      <c r="A70" s="8">
        <v>70</v>
      </c>
      <c r="B70" t="s">
        <v>303</v>
      </c>
      <c r="C70" t="s">
        <v>306</v>
      </c>
    </row>
    <row r="71" spans="1:3" x14ac:dyDescent="0.25">
      <c r="A71" s="8">
        <v>71</v>
      </c>
      <c r="B71" t="s">
        <v>370</v>
      </c>
      <c r="C71" t="s">
        <v>371</v>
      </c>
    </row>
    <row r="72" spans="1:3" x14ac:dyDescent="0.25">
      <c r="A72" s="8">
        <v>72</v>
      </c>
      <c r="B72" t="s">
        <v>305</v>
      </c>
      <c r="C72" t="s">
        <v>308</v>
      </c>
    </row>
    <row r="73" spans="1:3" x14ac:dyDescent="0.25">
      <c r="A73" s="8">
        <v>73</v>
      </c>
      <c r="B73" t="s">
        <v>307</v>
      </c>
      <c r="C73" t="s">
        <v>309</v>
      </c>
    </row>
    <row r="74" spans="1:3" x14ac:dyDescent="0.25">
      <c r="A74" s="8">
        <v>74</v>
      </c>
      <c r="B74" t="s">
        <v>47</v>
      </c>
      <c r="C74" t="s">
        <v>311</v>
      </c>
    </row>
    <row r="75" spans="1:3" x14ac:dyDescent="0.25">
      <c r="A75" s="8">
        <v>75</v>
      </c>
      <c r="B75" t="s">
        <v>310</v>
      </c>
      <c r="C75" t="s">
        <v>313</v>
      </c>
    </row>
    <row r="76" spans="1:3" x14ac:dyDescent="0.25">
      <c r="A76" s="8">
        <v>76</v>
      </c>
      <c r="B76" t="s">
        <v>312</v>
      </c>
      <c r="C76" t="s">
        <v>314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41A1-BFC7-4A18-9CB1-D297AFD29D26}">
  <sheetPr codeName="Sheet8"/>
  <dimension ref="A1:K148"/>
  <sheetViews>
    <sheetView zoomScale="80" zoomScaleNormal="80" workbookViewId="0">
      <selection activeCell="B2" sqref="B2"/>
    </sheetView>
  </sheetViews>
  <sheetFormatPr defaultColWidth="9.140625" defaultRowHeight="15" x14ac:dyDescent="0.25"/>
  <cols>
    <col min="1" max="7" width="25.28515625" style="21" customWidth="1"/>
    <col min="8" max="8" width="41.5703125" style="21" customWidth="1"/>
    <col min="9" max="9" width="25.28515625" style="21" customWidth="1"/>
    <col min="10" max="10" width="25.28515625" style="24" customWidth="1"/>
    <col min="11" max="11" width="25.28515625" style="21" customWidth="1"/>
    <col min="12" max="12" width="24.7109375" style="21" customWidth="1"/>
    <col min="13" max="16384" width="9.140625" style="21"/>
  </cols>
  <sheetData>
    <row r="1" spans="1:11" x14ac:dyDescent="0.25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212</v>
      </c>
      <c r="G1" s="21" t="s">
        <v>13</v>
      </c>
      <c r="H1" s="21" t="s">
        <v>14</v>
      </c>
      <c r="I1" s="21" t="s">
        <v>15</v>
      </c>
      <c r="J1" s="24" t="s">
        <v>16</v>
      </c>
      <c r="K1" s="21" t="s">
        <v>17</v>
      </c>
    </row>
    <row r="2" spans="1:11" x14ac:dyDescent="0.25">
      <c r="A2" s="21" t="s">
        <v>374</v>
      </c>
      <c r="B2" s="21">
        <v>8890533</v>
      </c>
      <c r="C2" s="21" t="s">
        <v>547</v>
      </c>
      <c r="D2" s="21" t="s">
        <v>34</v>
      </c>
      <c r="E2" s="21" t="s">
        <v>319</v>
      </c>
      <c r="G2" s="21" t="s">
        <v>591</v>
      </c>
      <c r="H2" s="21" t="s">
        <v>622</v>
      </c>
      <c r="I2" s="22">
        <v>45100</v>
      </c>
      <c r="J2" s="24">
        <v>0.2277777777777778</v>
      </c>
      <c r="K2" s="22">
        <v>45107.687894783739</v>
      </c>
    </row>
    <row r="3" spans="1:11" x14ac:dyDescent="0.25">
      <c r="A3" s="21" t="s">
        <v>374</v>
      </c>
      <c r="B3" s="21">
        <v>8890533</v>
      </c>
      <c r="C3" s="21" t="s">
        <v>547</v>
      </c>
      <c r="D3" s="21" t="s">
        <v>34</v>
      </c>
      <c r="E3" s="21" t="s">
        <v>319</v>
      </c>
      <c r="G3" s="21" t="s">
        <v>591</v>
      </c>
      <c r="H3" s="21" t="s">
        <v>622</v>
      </c>
      <c r="I3" s="22">
        <v>45099</v>
      </c>
      <c r="J3" s="24">
        <v>0.105</v>
      </c>
      <c r="K3" s="22">
        <v>45107.687894783739</v>
      </c>
    </row>
    <row r="4" spans="1:11" x14ac:dyDescent="0.25">
      <c r="A4" s="21" t="s">
        <v>374</v>
      </c>
      <c r="B4" s="21">
        <v>8890533</v>
      </c>
      <c r="C4" s="21" t="s">
        <v>547</v>
      </c>
      <c r="D4" s="21" t="s">
        <v>34</v>
      </c>
      <c r="E4" s="21" t="s">
        <v>319</v>
      </c>
      <c r="G4" s="21" t="s">
        <v>591</v>
      </c>
      <c r="H4" s="21" t="s">
        <v>623</v>
      </c>
      <c r="I4" s="22">
        <v>45099</v>
      </c>
      <c r="J4" s="24">
        <v>0.50138888888888888</v>
      </c>
      <c r="K4" s="22">
        <v>45107.687894783739</v>
      </c>
    </row>
    <row r="5" spans="1:11" x14ac:dyDescent="0.25">
      <c r="A5" s="21" t="s">
        <v>374</v>
      </c>
      <c r="B5" s="21">
        <v>8890533</v>
      </c>
      <c r="C5" s="21" t="s">
        <v>547</v>
      </c>
      <c r="D5" s="21" t="s">
        <v>34</v>
      </c>
      <c r="E5" s="21" t="s">
        <v>319</v>
      </c>
      <c r="G5" s="21" t="s">
        <v>591</v>
      </c>
      <c r="H5" s="21" t="s">
        <v>622</v>
      </c>
      <c r="I5" s="22">
        <v>45099</v>
      </c>
      <c r="J5" s="24">
        <v>0.5</v>
      </c>
      <c r="K5" s="22">
        <v>45107.687894783739</v>
      </c>
    </row>
    <row r="6" spans="1:11" x14ac:dyDescent="0.25">
      <c r="A6" s="21" t="s">
        <v>374</v>
      </c>
      <c r="B6" s="21">
        <v>8890533</v>
      </c>
      <c r="C6" s="21" t="s">
        <v>547</v>
      </c>
      <c r="D6" s="21" t="s">
        <v>34</v>
      </c>
      <c r="E6" s="21" t="s">
        <v>319</v>
      </c>
      <c r="G6" s="21" t="s">
        <v>591</v>
      </c>
      <c r="H6" s="21" t="s">
        <v>624</v>
      </c>
      <c r="I6" s="22">
        <v>45099</v>
      </c>
      <c r="J6" s="24">
        <v>1</v>
      </c>
      <c r="K6" s="22">
        <v>45107.687894783739</v>
      </c>
    </row>
    <row r="7" spans="1:11" x14ac:dyDescent="0.25">
      <c r="A7" s="21" t="s">
        <v>374</v>
      </c>
      <c r="B7" s="21">
        <v>8890533</v>
      </c>
      <c r="C7" s="21" t="s">
        <v>547</v>
      </c>
      <c r="D7" s="21" t="s">
        <v>34</v>
      </c>
      <c r="E7" s="21" t="s">
        <v>319</v>
      </c>
      <c r="G7" s="21" t="s">
        <v>591</v>
      </c>
      <c r="H7" s="21" t="s">
        <v>625</v>
      </c>
      <c r="I7" s="22">
        <v>45099</v>
      </c>
      <c r="J7" s="24">
        <v>0.5</v>
      </c>
      <c r="K7" s="22">
        <v>45107.687894783739</v>
      </c>
    </row>
    <row r="8" spans="1:11" x14ac:dyDescent="0.25">
      <c r="A8" s="21" t="s">
        <v>374</v>
      </c>
      <c r="B8" s="21">
        <v>8890533</v>
      </c>
      <c r="C8" s="21" t="s">
        <v>547</v>
      </c>
      <c r="D8" s="21" t="s">
        <v>34</v>
      </c>
      <c r="E8" s="21" t="s">
        <v>319</v>
      </c>
      <c r="G8" s="21" t="s">
        <v>591</v>
      </c>
      <c r="H8" s="21" t="s">
        <v>622</v>
      </c>
      <c r="I8" s="22">
        <v>45098</v>
      </c>
      <c r="J8" s="24">
        <v>0.1075</v>
      </c>
      <c r="K8" s="22">
        <v>45107.687894783739</v>
      </c>
    </row>
    <row r="9" spans="1:11" x14ac:dyDescent="0.25">
      <c r="A9" s="21" t="s">
        <v>374</v>
      </c>
      <c r="B9" s="21">
        <v>8890533</v>
      </c>
      <c r="C9" s="21" t="s">
        <v>547</v>
      </c>
      <c r="D9" s="21" t="s">
        <v>34</v>
      </c>
      <c r="E9" s="21" t="s">
        <v>319</v>
      </c>
      <c r="G9" s="21" t="s">
        <v>591</v>
      </c>
      <c r="H9" s="21" t="s">
        <v>622</v>
      </c>
      <c r="I9" s="22">
        <v>45098</v>
      </c>
      <c r="J9" s="24">
        <v>7.9444444444444443E-2</v>
      </c>
      <c r="K9" s="22">
        <v>45107.687894783739</v>
      </c>
    </row>
    <row r="10" spans="1:11" x14ac:dyDescent="0.25">
      <c r="A10" s="21" t="s">
        <v>374</v>
      </c>
      <c r="B10" s="21">
        <v>8890533</v>
      </c>
      <c r="C10" s="21" t="s">
        <v>547</v>
      </c>
      <c r="D10" s="21" t="s">
        <v>34</v>
      </c>
      <c r="E10" s="21" t="s">
        <v>319</v>
      </c>
      <c r="G10" s="21" t="s">
        <v>591</v>
      </c>
      <c r="H10" s="21" t="s">
        <v>622</v>
      </c>
      <c r="I10" s="22">
        <v>45098</v>
      </c>
      <c r="J10" s="24">
        <v>0.35833333333333328</v>
      </c>
      <c r="K10" s="22">
        <v>45107.687894783739</v>
      </c>
    </row>
    <row r="11" spans="1:11" x14ac:dyDescent="0.25">
      <c r="A11" s="21" t="s">
        <v>374</v>
      </c>
      <c r="B11" s="21">
        <v>8890533</v>
      </c>
      <c r="C11" s="21" t="s">
        <v>547</v>
      </c>
      <c r="D11" s="21" t="s">
        <v>34</v>
      </c>
      <c r="E11" s="21" t="s">
        <v>319</v>
      </c>
      <c r="G11" s="21" t="s">
        <v>591</v>
      </c>
      <c r="H11" s="21" t="s">
        <v>622</v>
      </c>
      <c r="I11" s="22">
        <v>45098</v>
      </c>
      <c r="J11" s="24">
        <v>0.1236111111111111</v>
      </c>
      <c r="K11" s="22">
        <v>45107.687894783739</v>
      </c>
    </row>
    <row r="12" spans="1:11" x14ac:dyDescent="0.25">
      <c r="A12" s="21" t="s">
        <v>374</v>
      </c>
      <c r="B12" s="21">
        <v>8890533</v>
      </c>
      <c r="C12" s="21" t="s">
        <v>547</v>
      </c>
      <c r="D12" s="21" t="s">
        <v>34</v>
      </c>
      <c r="E12" s="21" t="s">
        <v>319</v>
      </c>
      <c r="G12" s="21" t="s">
        <v>591</v>
      </c>
      <c r="H12" s="21" t="s">
        <v>622</v>
      </c>
      <c r="I12" s="22">
        <v>45098</v>
      </c>
      <c r="J12" s="24">
        <v>0.63333333333333341</v>
      </c>
      <c r="K12" s="22">
        <v>45107.687894783739</v>
      </c>
    </row>
    <row r="13" spans="1:11" x14ac:dyDescent="0.25">
      <c r="A13" s="21" t="s">
        <v>374</v>
      </c>
      <c r="B13" s="21">
        <v>8890533</v>
      </c>
      <c r="C13" s="21" t="s">
        <v>547</v>
      </c>
      <c r="D13" s="21" t="s">
        <v>34</v>
      </c>
      <c r="E13" s="21" t="s">
        <v>319</v>
      </c>
      <c r="G13" s="21" t="s">
        <v>591</v>
      </c>
      <c r="H13" s="21" t="s">
        <v>622</v>
      </c>
      <c r="I13" s="22">
        <v>45098</v>
      </c>
      <c r="J13" s="24">
        <v>0.26972222222222231</v>
      </c>
      <c r="K13" s="22">
        <v>45107.687894783739</v>
      </c>
    </row>
    <row r="14" spans="1:11" x14ac:dyDescent="0.25">
      <c r="A14" s="21" t="s">
        <v>374</v>
      </c>
      <c r="B14" s="21">
        <v>8890533</v>
      </c>
      <c r="C14" s="21" t="s">
        <v>547</v>
      </c>
      <c r="D14" s="21" t="s">
        <v>34</v>
      </c>
      <c r="E14" s="21" t="s">
        <v>319</v>
      </c>
      <c r="G14" s="21" t="s">
        <v>591</v>
      </c>
      <c r="H14" s="21" t="s">
        <v>622</v>
      </c>
      <c r="I14" s="22">
        <v>45098</v>
      </c>
      <c r="J14" s="24">
        <v>0.115</v>
      </c>
      <c r="K14" s="22">
        <v>45107.687894783739</v>
      </c>
    </row>
    <row r="15" spans="1:11" x14ac:dyDescent="0.25">
      <c r="A15" s="21" t="s">
        <v>374</v>
      </c>
      <c r="B15" s="21">
        <v>8890533</v>
      </c>
      <c r="C15" s="21" t="s">
        <v>547</v>
      </c>
      <c r="D15" s="21" t="s">
        <v>34</v>
      </c>
      <c r="E15" s="21" t="s">
        <v>319</v>
      </c>
      <c r="G15" s="21" t="s">
        <v>591</v>
      </c>
      <c r="H15" s="21" t="s">
        <v>622</v>
      </c>
      <c r="I15" s="22">
        <v>45097</v>
      </c>
      <c r="J15" s="24">
        <v>0.39944444444444438</v>
      </c>
      <c r="K15" s="22">
        <v>45107.687894783739</v>
      </c>
    </row>
    <row r="16" spans="1:11" x14ac:dyDescent="0.25">
      <c r="A16" s="21" t="s">
        <v>374</v>
      </c>
      <c r="B16" s="21">
        <v>8890533</v>
      </c>
      <c r="C16" s="21" t="s">
        <v>547</v>
      </c>
      <c r="D16" s="21" t="s">
        <v>34</v>
      </c>
      <c r="E16" s="21" t="s">
        <v>319</v>
      </c>
      <c r="G16" s="21" t="s">
        <v>591</v>
      </c>
      <c r="H16" s="21" t="s">
        <v>626</v>
      </c>
      <c r="I16" s="22">
        <v>45097</v>
      </c>
      <c r="J16" s="24">
        <v>0.43333333333333329</v>
      </c>
      <c r="K16" s="22">
        <v>45107.687894783739</v>
      </c>
    </row>
    <row r="17" spans="1:11" x14ac:dyDescent="0.25">
      <c r="A17" s="21" t="s">
        <v>374</v>
      </c>
      <c r="B17" s="21">
        <v>8890533</v>
      </c>
      <c r="C17" s="21" t="s">
        <v>547</v>
      </c>
      <c r="D17" s="21" t="s">
        <v>34</v>
      </c>
      <c r="E17" s="21" t="s">
        <v>319</v>
      </c>
      <c r="G17" s="21" t="s">
        <v>591</v>
      </c>
      <c r="H17" s="21" t="s">
        <v>622</v>
      </c>
      <c r="I17" s="22">
        <v>45097</v>
      </c>
      <c r="J17" s="24">
        <v>0.55500000000000005</v>
      </c>
      <c r="K17" s="22">
        <v>45107.687894783739</v>
      </c>
    </row>
    <row r="18" spans="1:11" x14ac:dyDescent="0.25">
      <c r="A18" s="21" t="s">
        <v>374</v>
      </c>
      <c r="B18" s="21">
        <v>8890533</v>
      </c>
      <c r="C18" s="21" t="s">
        <v>547</v>
      </c>
      <c r="D18" s="21" t="s">
        <v>34</v>
      </c>
      <c r="E18" s="21" t="s">
        <v>319</v>
      </c>
      <c r="G18" s="21" t="s">
        <v>597</v>
      </c>
      <c r="H18" s="21" t="s">
        <v>622</v>
      </c>
      <c r="I18" s="22">
        <v>45091</v>
      </c>
      <c r="J18" s="24">
        <v>0.59027777777777768</v>
      </c>
      <c r="K18" s="22">
        <v>45107.687894783739</v>
      </c>
    </row>
    <row r="19" spans="1:11" x14ac:dyDescent="0.25">
      <c r="A19" s="21" t="s">
        <v>374</v>
      </c>
      <c r="B19" s="21">
        <v>8890533</v>
      </c>
      <c r="C19" s="21" t="s">
        <v>547</v>
      </c>
      <c r="D19" s="21" t="s">
        <v>34</v>
      </c>
      <c r="E19" s="21" t="s">
        <v>319</v>
      </c>
      <c r="G19" s="21" t="s">
        <v>597</v>
      </c>
      <c r="H19" s="21" t="s">
        <v>622</v>
      </c>
      <c r="I19" s="22">
        <v>45090</v>
      </c>
      <c r="J19" s="24">
        <v>0.31527777777777782</v>
      </c>
      <c r="K19" s="22">
        <v>45107.687894783739</v>
      </c>
    </row>
    <row r="20" spans="1:11" x14ac:dyDescent="0.25">
      <c r="A20" s="21" t="s">
        <v>374</v>
      </c>
      <c r="B20" s="21">
        <v>8890533</v>
      </c>
      <c r="C20" s="21" t="s">
        <v>547</v>
      </c>
      <c r="D20" s="21" t="s">
        <v>34</v>
      </c>
      <c r="E20" s="21" t="s">
        <v>319</v>
      </c>
      <c r="G20" s="21" t="s">
        <v>597</v>
      </c>
      <c r="H20" s="21" t="s">
        <v>622</v>
      </c>
      <c r="I20" s="22">
        <v>45090</v>
      </c>
      <c r="J20" s="24">
        <v>0.69222222222222229</v>
      </c>
      <c r="K20" s="22">
        <v>45107.687894783739</v>
      </c>
    </row>
    <row r="21" spans="1:11" x14ac:dyDescent="0.25">
      <c r="A21" s="21" t="s">
        <v>374</v>
      </c>
      <c r="B21" s="21">
        <v>8890533</v>
      </c>
      <c r="C21" s="21" t="s">
        <v>547</v>
      </c>
      <c r="D21" s="21" t="s">
        <v>34</v>
      </c>
      <c r="E21" s="21" t="s">
        <v>319</v>
      </c>
      <c r="G21" s="21" t="s">
        <v>597</v>
      </c>
      <c r="H21" s="21" t="s">
        <v>622</v>
      </c>
      <c r="I21" s="22">
        <v>45090</v>
      </c>
      <c r="J21" s="24">
        <v>0.24638888888888891</v>
      </c>
      <c r="K21" s="22">
        <v>45107.687894783739</v>
      </c>
    </row>
    <row r="22" spans="1:11" x14ac:dyDescent="0.25">
      <c r="A22" s="21" t="s">
        <v>374</v>
      </c>
      <c r="B22" s="21">
        <v>8890533</v>
      </c>
      <c r="C22" s="21" t="s">
        <v>547</v>
      </c>
      <c r="D22" s="21" t="s">
        <v>34</v>
      </c>
      <c r="E22" s="21" t="s">
        <v>319</v>
      </c>
      <c r="G22" s="21" t="s">
        <v>597</v>
      </c>
      <c r="H22" s="21" t="s">
        <v>622</v>
      </c>
      <c r="I22" s="22">
        <v>45090</v>
      </c>
      <c r="J22" s="24">
        <v>0.57916666666666661</v>
      </c>
      <c r="K22" s="22">
        <v>45107.687894783739</v>
      </c>
    </row>
    <row r="23" spans="1:11" x14ac:dyDescent="0.25">
      <c r="A23" s="21" t="s">
        <v>374</v>
      </c>
      <c r="B23" s="21">
        <v>8890533</v>
      </c>
      <c r="C23" s="21" t="s">
        <v>547</v>
      </c>
      <c r="D23" s="21" t="s">
        <v>34</v>
      </c>
      <c r="E23" s="21" t="s">
        <v>319</v>
      </c>
      <c r="G23" s="21" t="s">
        <v>597</v>
      </c>
      <c r="H23" s="21" t="s">
        <v>622</v>
      </c>
      <c r="I23" s="22">
        <v>45090</v>
      </c>
      <c r="J23" s="24">
        <v>0.2397222222222222</v>
      </c>
      <c r="K23" s="22">
        <v>45107.687894783739</v>
      </c>
    </row>
    <row r="24" spans="1:11" x14ac:dyDescent="0.25">
      <c r="A24" s="21" t="s">
        <v>374</v>
      </c>
      <c r="B24" s="21">
        <v>8890533</v>
      </c>
      <c r="C24" s="21" t="s">
        <v>547</v>
      </c>
      <c r="D24" s="21" t="s">
        <v>34</v>
      </c>
      <c r="E24" s="21" t="s">
        <v>319</v>
      </c>
      <c r="G24" s="21" t="s">
        <v>597</v>
      </c>
      <c r="H24" s="21" t="s">
        <v>622</v>
      </c>
      <c r="I24" s="22">
        <v>45090</v>
      </c>
      <c r="J24" s="24">
        <v>0.62083333333333335</v>
      </c>
      <c r="K24" s="22">
        <v>45107.687894783739</v>
      </c>
    </row>
    <row r="25" spans="1:11" x14ac:dyDescent="0.25">
      <c r="A25" s="21" t="s">
        <v>374</v>
      </c>
      <c r="B25" s="21">
        <v>8890533</v>
      </c>
      <c r="C25" s="21" t="s">
        <v>547</v>
      </c>
      <c r="D25" s="21" t="s">
        <v>34</v>
      </c>
      <c r="E25" s="21" t="s">
        <v>319</v>
      </c>
      <c r="G25" s="21" t="s">
        <v>597</v>
      </c>
      <c r="H25" s="21" t="s">
        <v>622</v>
      </c>
      <c r="I25" s="22">
        <v>45090</v>
      </c>
      <c r="J25" s="24">
        <v>0.69361111111111107</v>
      </c>
      <c r="K25" s="22">
        <v>45107.687894783739</v>
      </c>
    </row>
    <row r="26" spans="1:11" x14ac:dyDescent="0.25">
      <c r="A26" s="21" t="s">
        <v>374</v>
      </c>
      <c r="B26" s="21">
        <v>8890533</v>
      </c>
      <c r="C26" s="21" t="s">
        <v>547</v>
      </c>
      <c r="D26" s="21" t="s">
        <v>34</v>
      </c>
      <c r="E26" s="21" t="s">
        <v>319</v>
      </c>
      <c r="G26" s="21" t="s">
        <v>597</v>
      </c>
      <c r="H26" s="21" t="s">
        <v>622</v>
      </c>
      <c r="I26" s="22">
        <v>45090</v>
      </c>
      <c r="J26" s="24">
        <v>0.4647222222222222</v>
      </c>
      <c r="K26" s="22">
        <v>45107.687894783739</v>
      </c>
    </row>
    <row r="27" spans="1:11" x14ac:dyDescent="0.25">
      <c r="A27" s="21" t="s">
        <v>374</v>
      </c>
      <c r="B27" s="21">
        <v>8890533</v>
      </c>
      <c r="C27" s="21" t="s">
        <v>547</v>
      </c>
      <c r="D27" s="21" t="s">
        <v>34</v>
      </c>
      <c r="E27" s="21" t="s">
        <v>319</v>
      </c>
      <c r="G27" s="21" t="s">
        <v>597</v>
      </c>
      <c r="H27" s="21" t="s">
        <v>622</v>
      </c>
      <c r="I27" s="22">
        <v>45090</v>
      </c>
      <c r="J27" s="24">
        <v>0.29333333333333328</v>
      </c>
      <c r="K27" s="22">
        <v>45107.687894783739</v>
      </c>
    </row>
    <row r="28" spans="1:11" x14ac:dyDescent="0.25">
      <c r="A28" s="21" t="s">
        <v>374</v>
      </c>
      <c r="B28" s="21">
        <v>8890533</v>
      </c>
      <c r="C28" s="21" t="s">
        <v>547</v>
      </c>
      <c r="D28" s="21" t="s">
        <v>34</v>
      </c>
      <c r="E28" s="21" t="s">
        <v>319</v>
      </c>
      <c r="G28" s="21" t="s">
        <v>597</v>
      </c>
      <c r="H28" s="21" t="s">
        <v>622</v>
      </c>
      <c r="I28" s="22">
        <v>45090</v>
      </c>
      <c r="J28" s="24">
        <v>0.28583333333333327</v>
      </c>
      <c r="K28" s="22">
        <v>45107.687894783739</v>
      </c>
    </row>
    <row r="29" spans="1:11" x14ac:dyDescent="0.25">
      <c r="A29" s="21" t="s">
        <v>374</v>
      </c>
      <c r="B29" s="21">
        <v>8890533</v>
      </c>
      <c r="C29" s="21" t="s">
        <v>547</v>
      </c>
      <c r="D29" s="21" t="s">
        <v>34</v>
      </c>
      <c r="E29" s="21" t="s">
        <v>319</v>
      </c>
      <c r="G29" s="21" t="s">
        <v>597</v>
      </c>
      <c r="H29" s="21" t="s">
        <v>622</v>
      </c>
      <c r="I29" s="22">
        <v>45090</v>
      </c>
      <c r="J29" s="24">
        <v>0.43972222222222218</v>
      </c>
      <c r="K29" s="22">
        <v>45107.687894783739</v>
      </c>
    </row>
    <row r="30" spans="1:11" x14ac:dyDescent="0.25">
      <c r="A30" s="21" t="s">
        <v>374</v>
      </c>
      <c r="B30" s="21">
        <v>8890533</v>
      </c>
      <c r="C30" s="21" t="s">
        <v>547</v>
      </c>
      <c r="D30" s="21" t="s">
        <v>34</v>
      </c>
      <c r="E30" s="21" t="s">
        <v>319</v>
      </c>
      <c r="G30" s="21" t="s">
        <v>597</v>
      </c>
      <c r="H30" s="21" t="s">
        <v>622</v>
      </c>
      <c r="I30" s="22">
        <v>45090</v>
      </c>
      <c r="J30" s="24">
        <v>0.25361111111111112</v>
      </c>
      <c r="K30" s="22">
        <v>45107.687894783739</v>
      </c>
    </row>
    <row r="31" spans="1:11" x14ac:dyDescent="0.25">
      <c r="A31" s="21" t="s">
        <v>374</v>
      </c>
      <c r="B31" s="21">
        <v>8890533</v>
      </c>
      <c r="C31" s="21" t="s">
        <v>547</v>
      </c>
      <c r="D31" s="21" t="s">
        <v>34</v>
      </c>
      <c r="E31" s="21" t="s">
        <v>319</v>
      </c>
      <c r="G31" s="21" t="s">
        <v>597</v>
      </c>
      <c r="H31" s="21" t="s">
        <v>622</v>
      </c>
      <c r="I31" s="22">
        <v>45089</v>
      </c>
      <c r="J31" s="24">
        <v>0.1652777777777778</v>
      </c>
      <c r="K31" s="22">
        <v>45107.687894783739</v>
      </c>
    </row>
    <row r="32" spans="1:11" x14ac:dyDescent="0.25">
      <c r="A32" s="21" t="s">
        <v>374</v>
      </c>
      <c r="B32" s="21">
        <v>8890533</v>
      </c>
      <c r="C32" s="21" t="s">
        <v>547</v>
      </c>
      <c r="D32" s="21" t="s">
        <v>34</v>
      </c>
      <c r="E32" s="21" t="s">
        <v>319</v>
      </c>
      <c r="G32" s="21" t="s">
        <v>597</v>
      </c>
      <c r="H32" s="21" t="s">
        <v>622</v>
      </c>
      <c r="I32" s="22">
        <v>45089</v>
      </c>
      <c r="J32" s="24">
        <v>0.16</v>
      </c>
      <c r="K32" s="22">
        <v>45107.687894783739</v>
      </c>
    </row>
    <row r="33" spans="1:11" x14ac:dyDescent="0.25">
      <c r="A33" s="21" t="s">
        <v>374</v>
      </c>
      <c r="B33" s="21">
        <v>8890533</v>
      </c>
      <c r="C33" s="21" t="s">
        <v>547</v>
      </c>
      <c r="D33" s="21" t="s">
        <v>34</v>
      </c>
      <c r="E33" s="21" t="s">
        <v>319</v>
      </c>
      <c r="G33" s="21" t="s">
        <v>597</v>
      </c>
      <c r="H33" s="21" t="s">
        <v>622</v>
      </c>
      <c r="I33" s="22">
        <v>45089</v>
      </c>
      <c r="J33" s="24">
        <v>0.66694444444444445</v>
      </c>
      <c r="K33" s="22">
        <v>45107.687894783739</v>
      </c>
    </row>
    <row r="34" spans="1:11" x14ac:dyDescent="0.25">
      <c r="A34" s="21" t="s">
        <v>374</v>
      </c>
      <c r="B34" s="21">
        <v>8890533</v>
      </c>
      <c r="C34" s="21" t="s">
        <v>547</v>
      </c>
      <c r="D34" s="21" t="s">
        <v>34</v>
      </c>
      <c r="E34" s="21" t="s">
        <v>319</v>
      </c>
      <c r="G34" s="21" t="s">
        <v>597</v>
      </c>
      <c r="H34" s="21" t="s">
        <v>622</v>
      </c>
      <c r="I34" s="22">
        <v>45089</v>
      </c>
      <c r="J34" s="24">
        <v>0.2277777777777778</v>
      </c>
      <c r="K34" s="22">
        <v>45107.687894783739</v>
      </c>
    </row>
    <row r="35" spans="1:11" x14ac:dyDescent="0.25">
      <c r="A35" s="21" t="s">
        <v>374</v>
      </c>
      <c r="B35" s="21">
        <v>8890533</v>
      </c>
      <c r="C35" s="21" t="s">
        <v>547</v>
      </c>
      <c r="D35" s="21" t="s">
        <v>34</v>
      </c>
      <c r="E35" s="21" t="s">
        <v>319</v>
      </c>
      <c r="G35" s="21" t="s">
        <v>597</v>
      </c>
      <c r="H35" s="21" t="s">
        <v>622</v>
      </c>
      <c r="I35" s="22">
        <v>45089</v>
      </c>
      <c r="J35" s="24">
        <v>0.45972222222222231</v>
      </c>
      <c r="K35" s="22">
        <v>45107.687894783739</v>
      </c>
    </row>
    <row r="36" spans="1:11" x14ac:dyDescent="0.25">
      <c r="A36" s="21" t="s">
        <v>374</v>
      </c>
      <c r="B36" s="21">
        <v>8890533</v>
      </c>
      <c r="C36" s="21" t="s">
        <v>547</v>
      </c>
      <c r="D36" s="21" t="s">
        <v>34</v>
      </c>
      <c r="E36" s="21" t="s">
        <v>319</v>
      </c>
      <c r="G36" s="21" t="s">
        <v>597</v>
      </c>
      <c r="H36" s="21" t="s">
        <v>622</v>
      </c>
      <c r="I36" s="22">
        <v>45089</v>
      </c>
      <c r="J36" s="24">
        <v>1.5216666666666669</v>
      </c>
      <c r="K36" s="22">
        <v>45107.687894783739</v>
      </c>
    </row>
    <row r="37" spans="1:11" x14ac:dyDescent="0.25">
      <c r="A37" s="21" t="s">
        <v>374</v>
      </c>
      <c r="B37" s="21">
        <v>8890533</v>
      </c>
      <c r="C37" s="21" t="s">
        <v>547</v>
      </c>
      <c r="D37" s="21" t="s">
        <v>34</v>
      </c>
      <c r="E37" s="21" t="s">
        <v>319</v>
      </c>
      <c r="G37" s="21" t="s">
        <v>597</v>
      </c>
      <c r="H37" s="21" t="s">
        <v>622</v>
      </c>
      <c r="I37" s="22">
        <v>45089</v>
      </c>
      <c r="J37" s="24">
        <v>0.5427777777777778</v>
      </c>
      <c r="K37" s="22">
        <v>45107.687894783739</v>
      </c>
    </row>
    <row r="38" spans="1:11" x14ac:dyDescent="0.25">
      <c r="A38" s="21" t="s">
        <v>374</v>
      </c>
      <c r="B38" s="21">
        <v>8890533</v>
      </c>
      <c r="C38" s="21" t="s">
        <v>547</v>
      </c>
      <c r="D38" s="21" t="s">
        <v>34</v>
      </c>
      <c r="E38" s="21" t="s">
        <v>319</v>
      </c>
      <c r="G38" s="21" t="s">
        <v>597</v>
      </c>
      <c r="H38" s="21" t="s">
        <v>622</v>
      </c>
      <c r="I38" s="22">
        <v>45089</v>
      </c>
      <c r="J38" s="24">
        <v>0.52</v>
      </c>
      <c r="K38" s="22">
        <v>45107.687894783739</v>
      </c>
    </row>
    <row r="39" spans="1:11" x14ac:dyDescent="0.25">
      <c r="A39" s="21" t="s">
        <v>374</v>
      </c>
      <c r="B39" s="21">
        <v>8890533</v>
      </c>
      <c r="C39" s="21" t="s">
        <v>547</v>
      </c>
      <c r="D39" s="21" t="s">
        <v>34</v>
      </c>
      <c r="E39" s="21" t="s">
        <v>319</v>
      </c>
      <c r="G39" s="21" t="s">
        <v>597</v>
      </c>
      <c r="H39" s="21" t="s">
        <v>622</v>
      </c>
      <c r="I39" s="22">
        <v>45089</v>
      </c>
      <c r="J39" s="24">
        <v>1.0811111111111109</v>
      </c>
      <c r="K39" s="22">
        <v>45107.687894783739</v>
      </c>
    </row>
    <row r="40" spans="1:11" x14ac:dyDescent="0.25">
      <c r="A40" s="21" t="s">
        <v>374</v>
      </c>
      <c r="B40" s="21">
        <v>8890533</v>
      </c>
      <c r="C40" s="21" t="s">
        <v>547</v>
      </c>
      <c r="D40" s="21" t="s">
        <v>34</v>
      </c>
      <c r="E40" s="21" t="s">
        <v>319</v>
      </c>
      <c r="G40" s="21" t="s">
        <v>603</v>
      </c>
      <c r="H40" s="21" t="s">
        <v>548</v>
      </c>
      <c r="I40" s="22">
        <v>45086</v>
      </c>
      <c r="J40" s="24">
        <v>1.7616666666666669</v>
      </c>
      <c r="K40" s="22">
        <v>45107.687894783739</v>
      </c>
    </row>
    <row r="41" spans="1:11" x14ac:dyDescent="0.25">
      <c r="A41" s="21" t="s">
        <v>374</v>
      </c>
      <c r="B41" s="21">
        <v>8890533</v>
      </c>
      <c r="C41" s="21" t="s">
        <v>547</v>
      </c>
      <c r="D41" s="21" t="s">
        <v>34</v>
      </c>
      <c r="E41" s="21" t="s">
        <v>319</v>
      </c>
      <c r="G41" s="21" t="s">
        <v>603</v>
      </c>
      <c r="H41" s="21" t="s">
        <v>627</v>
      </c>
      <c r="I41" s="22">
        <v>45086</v>
      </c>
      <c r="J41" s="24">
        <v>5.4166666666666662E-2</v>
      </c>
      <c r="K41" s="22">
        <v>45107.687894783739</v>
      </c>
    </row>
    <row r="42" spans="1:11" x14ac:dyDescent="0.25">
      <c r="I42" s="22"/>
      <c r="K42" s="22"/>
    </row>
    <row r="43" spans="1:11" x14ac:dyDescent="0.25">
      <c r="I43" s="22"/>
      <c r="K43" s="22"/>
    </row>
    <row r="44" spans="1:11" x14ac:dyDescent="0.25">
      <c r="I44" s="22"/>
      <c r="K44" s="22"/>
    </row>
    <row r="45" spans="1:11" x14ac:dyDescent="0.25">
      <c r="I45" s="22"/>
      <c r="K45" s="22"/>
    </row>
    <row r="46" spans="1:11" x14ac:dyDescent="0.25">
      <c r="I46" s="22"/>
      <c r="K46" s="22"/>
    </row>
    <row r="47" spans="1:11" x14ac:dyDescent="0.25">
      <c r="I47" s="22"/>
      <c r="K47" s="22"/>
    </row>
    <row r="48" spans="1:11" x14ac:dyDescent="0.25">
      <c r="I48" s="22"/>
      <c r="K48" s="22"/>
    </row>
    <row r="49" spans="9:11" x14ac:dyDescent="0.25">
      <c r="I49" s="22"/>
      <c r="K49" s="22"/>
    </row>
    <row r="50" spans="9:11" x14ac:dyDescent="0.25">
      <c r="I50" s="22"/>
      <c r="K50" s="22"/>
    </row>
    <row r="51" spans="9:11" x14ac:dyDescent="0.25">
      <c r="I51" s="22"/>
      <c r="K51" s="22"/>
    </row>
    <row r="52" spans="9:11" x14ac:dyDescent="0.25">
      <c r="I52" s="22"/>
      <c r="K52" s="22"/>
    </row>
    <row r="53" spans="9:11" x14ac:dyDescent="0.25">
      <c r="I53" s="22"/>
      <c r="K53" s="22"/>
    </row>
    <row r="54" spans="9:11" x14ac:dyDescent="0.25">
      <c r="I54" s="22"/>
      <c r="K54" s="22"/>
    </row>
    <row r="55" spans="9:11" x14ac:dyDescent="0.25">
      <c r="I55" s="22"/>
      <c r="K55" s="22"/>
    </row>
    <row r="56" spans="9:11" x14ac:dyDescent="0.25">
      <c r="I56" s="22"/>
      <c r="K56" s="22"/>
    </row>
    <row r="57" spans="9:11" x14ac:dyDescent="0.25">
      <c r="I57" s="22"/>
      <c r="K57" s="22"/>
    </row>
    <row r="58" spans="9:11" x14ac:dyDescent="0.25">
      <c r="I58" s="22"/>
      <c r="K58" s="22"/>
    </row>
    <row r="59" spans="9:11" x14ac:dyDescent="0.25">
      <c r="I59" s="22"/>
      <c r="K59" s="22"/>
    </row>
    <row r="60" spans="9:11" x14ac:dyDescent="0.25">
      <c r="I60" s="22"/>
      <c r="K60" s="22"/>
    </row>
    <row r="61" spans="9:11" x14ac:dyDescent="0.25">
      <c r="I61" s="22"/>
      <c r="K61" s="22"/>
    </row>
    <row r="62" spans="9:11" x14ac:dyDescent="0.25">
      <c r="I62" s="22"/>
      <c r="K62" s="22"/>
    </row>
    <row r="63" spans="9:11" x14ac:dyDescent="0.25">
      <c r="I63" s="22"/>
      <c r="K63" s="22"/>
    </row>
    <row r="64" spans="9:11" x14ac:dyDescent="0.25">
      <c r="I64" s="22"/>
      <c r="K64" s="22"/>
    </row>
    <row r="65" spans="9:11" x14ac:dyDescent="0.25">
      <c r="I65" s="22"/>
      <c r="K65" s="22"/>
    </row>
    <row r="66" spans="9:11" x14ac:dyDescent="0.25">
      <c r="I66" s="22"/>
      <c r="K66" s="22"/>
    </row>
    <row r="67" spans="9:11" x14ac:dyDescent="0.25">
      <c r="I67" s="22"/>
      <c r="K67" s="22"/>
    </row>
    <row r="68" spans="9:11" x14ac:dyDescent="0.25">
      <c r="I68" s="22"/>
      <c r="K68" s="22"/>
    </row>
    <row r="69" spans="9:11" x14ac:dyDescent="0.25">
      <c r="I69" s="22"/>
      <c r="K69" s="22"/>
    </row>
    <row r="70" spans="9:11" x14ac:dyDescent="0.25">
      <c r="I70" s="22"/>
      <c r="K70" s="22"/>
    </row>
    <row r="71" spans="9:11" x14ac:dyDescent="0.25">
      <c r="I71" s="22"/>
      <c r="K71" s="22"/>
    </row>
    <row r="72" spans="9:11" x14ac:dyDescent="0.25">
      <c r="I72" s="22"/>
      <c r="K72" s="22"/>
    </row>
    <row r="73" spans="9:11" x14ac:dyDescent="0.25">
      <c r="I73" s="22"/>
      <c r="K73" s="22"/>
    </row>
    <row r="74" spans="9:11" x14ac:dyDescent="0.25">
      <c r="I74" s="22"/>
      <c r="K74" s="22"/>
    </row>
    <row r="75" spans="9:11" x14ac:dyDescent="0.25">
      <c r="I75" s="22"/>
      <c r="K75" s="22"/>
    </row>
    <row r="76" spans="9:11" x14ac:dyDescent="0.25">
      <c r="I76" s="22"/>
      <c r="K76" s="22"/>
    </row>
    <row r="77" spans="9:11" x14ac:dyDescent="0.25">
      <c r="I77" s="22"/>
      <c r="K77" s="22"/>
    </row>
    <row r="78" spans="9:11" x14ac:dyDescent="0.25">
      <c r="I78" s="22"/>
      <c r="K78" s="22"/>
    </row>
    <row r="79" spans="9:11" x14ac:dyDescent="0.25">
      <c r="I79" s="22"/>
      <c r="K79" s="22"/>
    </row>
    <row r="80" spans="9:11" x14ac:dyDescent="0.25">
      <c r="I80" s="22"/>
      <c r="K80" s="22"/>
    </row>
    <row r="81" spans="9:11" x14ac:dyDescent="0.25">
      <c r="I81" s="22"/>
      <c r="K81" s="22"/>
    </row>
    <row r="82" spans="9:11" x14ac:dyDescent="0.25">
      <c r="I82" s="22"/>
      <c r="K82" s="22"/>
    </row>
    <row r="83" spans="9:11" x14ac:dyDescent="0.25">
      <c r="I83" s="22"/>
      <c r="K83" s="22"/>
    </row>
    <row r="84" spans="9:11" x14ac:dyDescent="0.25">
      <c r="I84" s="22"/>
      <c r="K84" s="22"/>
    </row>
    <row r="85" spans="9:11" x14ac:dyDescent="0.25">
      <c r="I85" s="22"/>
      <c r="K85" s="22"/>
    </row>
    <row r="86" spans="9:11" x14ac:dyDescent="0.25">
      <c r="I86" s="22"/>
      <c r="K86" s="22"/>
    </row>
    <row r="87" spans="9:11" x14ac:dyDescent="0.25">
      <c r="I87" s="22"/>
      <c r="K87" s="22"/>
    </row>
    <row r="88" spans="9:11" x14ac:dyDescent="0.25">
      <c r="I88" s="22"/>
      <c r="K88" s="22"/>
    </row>
    <row r="89" spans="9:11" x14ac:dyDescent="0.25">
      <c r="I89" s="22"/>
      <c r="K89" s="22"/>
    </row>
    <row r="90" spans="9:11" x14ac:dyDescent="0.25">
      <c r="I90" s="22"/>
      <c r="K90" s="22"/>
    </row>
    <row r="91" spans="9:11" x14ac:dyDescent="0.25">
      <c r="I91" s="22"/>
      <c r="K91" s="22"/>
    </row>
    <row r="92" spans="9:11" x14ac:dyDescent="0.25">
      <c r="I92" s="22"/>
      <c r="K92" s="22"/>
    </row>
    <row r="93" spans="9:11" x14ac:dyDescent="0.25">
      <c r="I93" s="22"/>
      <c r="K93" s="22"/>
    </row>
    <row r="94" spans="9:11" x14ac:dyDescent="0.25">
      <c r="I94" s="22"/>
      <c r="K94" s="22"/>
    </row>
    <row r="95" spans="9:11" x14ac:dyDescent="0.25">
      <c r="I95" s="22"/>
      <c r="K95" s="22"/>
    </row>
    <row r="96" spans="9:11" x14ac:dyDescent="0.25">
      <c r="I96" s="22"/>
      <c r="K96" s="22"/>
    </row>
    <row r="97" spans="9:11" x14ac:dyDescent="0.25">
      <c r="I97" s="22"/>
      <c r="K97" s="22"/>
    </row>
    <row r="98" spans="9:11" x14ac:dyDescent="0.25">
      <c r="I98" s="22"/>
      <c r="K98" s="22"/>
    </row>
    <row r="99" spans="9:11" x14ac:dyDescent="0.25">
      <c r="I99" s="22"/>
      <c r="K99" s="22"/>
    </row>
    <row r="100" spans="9:11" x14ac:dyDescent="0.25">
      <c r="I100" s="22"/>
      <c r="K100" s="22"/>
    </row>
    <row r="101" spans="9:11" x14ac:dyDescent="0.25">
      <c r="I101" s="22"/>
      <c r="K101" s="22"/>
    </row>
    <row r="102" spans="9:11" x14ac:dyDescent="0.25">
      <c r="I102" s="22"/>
      <c r="K102" s="22"/>
    </row>
    <row r="103" spans="9:11" x14ac:dyDescent="0.25">
      <c r="I103" s="22"/>
      <c r="K103" s="22"/>
    </row>
    <row r="104" spans="9:11" x14ac:dyDescent="0.25">
      <c r="I104" s="22"/>
      <c r="K104" s="22"/>
    </row>
    <row r="105" spans="9:11" x14ac:dyDescent="0.25">
      <c r="I105" s="22"/>
      <c r="K105" s="22"/>
    </row>
    <row r="106" spans="9:11" x14ac:dyDescent="0.25">
      <c r="I106" s="22"/>
      <c r="K106" s="22"/>
    </row>
    <row r="107" spans="9:11" x14ac:dyDescent="0.25">
      <c r="I107" s="22"/>
      <c r="K107" s="22"/>
    </row>
    <row r="108" spans="9:11" x14ac:dyDescent="0.25">
      <c r="I108" s="22"/>
      <c r="K108" s="22"/>
    </row>
    <row r="109" spans="9:11" x14ac:dyDescent="0.25">
      <c r="I109" s="22"/>
      <c r="K109" s="22"/>
    </row>
    <row r="110" spans="9:11" x14ac:dyDescent="0.25">
      <c r="I110" s="22"/>
      <c r="K110" s="22"/>
    </row>
    <row r="111" spans="9:11" x14ac:dyDescent="0.25">
      <c r="I111" s="22"/>
      <c r="K111" s="22"/>
    </row>
    <row r="112" spans="9:11" x14ac:dyDescent="0.25">
      <c r="I112" s="22"/>
      <c r="K112" s="22"/>
    </row>
    <row r="113" spans="9:11" x14ac:dyDescent="0.25">
      <c r="I113" s="22"/>
      <c r="K113" s="22"/>
    </row>
    <row r="114" spans="9:11" x14ac:dyDescent="0.25">
      <c r="I114" s="22"/>
      <c r="K114" s="22"/>
    </row>
    <row r="115" spans="9:11" x14ac:dyDescent="0.25">
      <c r="I115" s="22"/>
      <c r="K115" s="22"/>
    </row>
    <row r="116" spans="9:11" x14ac:dyDescent="0.25">
      <c r="I116" s="22"/>
      <c r="K116" s="22"/>
    </row>
    <row r="117" spans="9:11" x14ac:dyDescent="0.25">
      <c r="I117" s="22"/>
      <c r="K117" s="22"/>
    </row>
    <row r="118" spans="9:11" x14ac:dyDescent="0.25">
      <c r="I118" s="22"/>
      <c r="K118" s="22"/>
    </row>
    <row r="119" spans="9:11" x14ac:dyDescent="0.25">
      <c r="I119" s="22"/>
      <c r="K119" s="22"/>
    </row>
    <row r="120" spans="9:11" x14ac:dyDescent="0.25">
      <c r="I120" s="22"/>
      <c r="K120" s="22"/>
    </row>
    <row r="121" spans="9:11" x14ac:dyDescent="0.25">
      <c r="I121" s="22"/>
      <c r="K121" s="22"/>
    </row>
    <row r="122" spans="9:11" x14ac:dyDescent="0.25">
      <c r="I122" s="22"/>
      <c r="K122" s="22"/>
    </row>
    <row r="123" spans="9:11" x14ac:dyDescent="0.25">
      <c r="I123" s="22"/>
      <c r="K123" s="22"/>
    </row>
    <row r="124" spans="9:11" x14ac:dyDescent="0.25">
      <c r="I124" s="22"/>
      <c r="K124" s="22"/>
    </row>
    <row r="125" spans="9:11" x14ac:dyDescent="0.25">
      <c r="I125" s="22"/>
      <c r="K125" s="22"/>
    </row>
    <row r="126" spans="9:11" x14ac:dyDescent="0.25">
      <c r="I126" s="22"/>
      <c r="K126" s="22"/>
    </row>
    <row r="127" spans="9:11" x14ac:dyDescent="0.25">
      <c r="I127" s="22"/>
      <c r="K127" s="22"/>
    </row>
    <row r="128" spans="9:11" x14ac:dyDescent="0.25">
      <c r="I128" s="22"/>
      <c r="K128" s="22"/>
    </row>
    <row r="129" spans="9:11" x14ac:dyDescent="0.25">
      <c r="I129" s="22"/>
      <c r="K129" s="22"/>
    </row>
    <row r="130" spans="9:11" x14ac:dyDescent="0.25">
      <c r="I130" s="22"/>
      <c r="K130" s="22"/>
    </row>
    <row r="131" spans="9:11" x14ac:dyDescent="0.25">
      <c r="I131" s="22"/>
      <c r="K131" s="22"/>
    </row>
    <row r="132" spans="9:11" x14ac:dyDescent="0.25">
      <c r="I132" s="22"/>
      <c r="K132" s="22"/>
    </row>
    <row r="133" spans="9:11" x14ac:dyDescent="0.25">
      <c r="I133" s="22"/>
      <c r="K133" s="22"/>
    </row>
    <row r="134" spans="9:11" x14ac:dyDescent="0.25">
      <c r="I134" s="22"/>
      <c r="K134" s="22"/>
    </row>
    <row r="135" spans="9:11" x14ac:dyDescent="0.25">
      <c r="I135" s="22"/>
      <c r="K135" s="22"/>
    </row>
    <row r="136" spans="9:11" x14ac:dyDescent="0.25">
      <c r="I136" s="22"/>
      <c r="K136" s="22"/>
    </row>
    <row r="137" spans="9:11" x14ac:dyDescent="0.25">
      <c r="I137" s="22"/>
      <c r="K137" s="22"/>
    </row>
    <row r="138" spans="9:11" x14ac:dyDescent="0.25">
      <c r="I138" s="22"/>
      <c r="K138" s="22"/>
    </row>
    <row r="139" spans="9:11" x14ac:dyDescent="0.25">
      <c r="I139" s="22"/>
      <c r="K139" s="22"/>
    </row>
    <row r="140" spans="9:11" x14ac:dyDescent="0.25">
      <c r="I140" s="22"/>
      <c r="K140" s="22"/>
    </row>
    <row r="141" spans="9:11" x14ac:dyDescent="0.25">
      <c r="I141" s="22"/>
      <c r="K141" s="22"/>
    </row>
    <row r="142" spans="9:11" x14ac:dyDescent="0.25">
      <c r="I142" s="22"/>
      <c r="K142" s="22"/>
    </row>
    <row r="143" spans="9:11" x14ac:dyDescent="0.25">
      <c r="I143" s="22"/>
      <c r="K143" s="22"/>
    </row>
    <row r="144" spans="9:11" x14ac:dyDescent="0.25">
      <c r="I144" s="22"/>
      <c r="K144" s="22"/>
    </row>
    <row r="145" spans="9:11" x14ac:dyDescent="0.25">
      <c r="I145" s="22"/>
      <c r="K145" s="22"/>
    </row>
    <row r="146" spans="9:11" x14ac:dyDescent="0.25">
      <c r="I146" s="22"/>
      <c r="K146" s="22"/>
    </row>
    <row r="147" spans="9:11" x14ac:dyDescent="0.25">
      <c r="I147" s="22"/>
      <c r="K147" s="22"/>
    </row>
    <row r="148" spans="9:11" x14ac:dyDescent="0.25">
      <c r="I148" s="22"/>
      <c r="K148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78EBD-AB93-41AE-834C-A48A62B580F9}">
  <sheetPr codeName="Sheet2"/>
  <dimension ref="A1:F269"/>
  <sheetViews>
    <sheetView zoomScale="80" zoomScaleNormal="80" workbookViewId="0"/>
  </sheetViews>
  <sheetFormatPr defaultRowHeight="15" x14ac:dyDescent="0.25"/>
  <cols>
    <col min="1" max="1" width="7.7109375" bestFit="1" customWidth="1"/>
    <col min="2" max="2" width="16.28515625" bestFit="1" customWidth="1"/>
    <col min="3" max="3" width="38" bestFit="1" customWidth="1"/>
    <col min="4" max="4" width="24.42578125" bestFit="1" customWidth="1"/>
    <col min="5" max="5" width="42.42578125" bestFit="1" customWidth="1"/>
    <col min="6" max="6" width="23.85546875" bestFit="1" customWidth="1"/>
    <col min="7" max="7" width="29.85546875" customWidth="1"/>
    <col min="8" max="8" width="16.42578125" bestFit="1" customWidth="1"/>
    <col min="9" max="9" width="29.5703125" bestFit="1" customWidth="1"/>
    <col min="10" max="10" width="23.85546875" bestFit="1" customWidth="1"/>
    <col min="11" max="11" width="2.140625" customWidth="1"/>
    <col min="12" max="12" width="16.42578125" bestFit="1" customWidth="1"/>
  </cols>
  <sheetData>
    <row r="1" spans="1:6" x14ac:dyDescent="0.25">
      <c r="A1" s="5" t="s">
        <v>203</v>
      </c>
      <c r="B1" s="5" t="s">
        <v>3</v>
      </c>
      <c r="C1" s="5" t="s">
        <v>2</v>
      </c>
      <c r="D1" s="5" t="s">
        <v>452</v>
      </c>
      <c r="E1" s="5" t="s">
        <v>453</v>
      </c>
      <c r="F1" s="5" t="s">
        <v>7</v>
      </c>
    </row>
    <row r="2" spans="1:6" x14ac:dyDescent="0.25">
      <c r="A2" s="8">
        <v>2</v>
      </c>
      <c r="B2" s="8" t="s">
        <v>56</v>
      </c>
      <c r="C2" s="8" t="s">
        <v>5</v>
      </c>
      <c r="D2" s="8" t="s">
        <v>57</v>
      </c>
      <c r="E2" s="8" t="s">
        <v>58</v>
      </c>
      <c r="F2" s="8" t="s">
        <v>59</v>
      </c>
    </row>
    <row r="3" spans="1:6" x14ac:dyDescent="0.25">
      <c r="A3" s="8">
        <v>3</v>
      </c>
      <c r="B3" s="8" t="s">
        <v>60</v>
      </c>
      <c r="C3" s="8" t="s">
        <v>5</v>
      </c>
      <c r="D3" s="8" t="s">
        <v>57</v>
      </c>
      <c r="E3" s="8" t="s">
        <v>61</v>
      </c>
      <c r="F3" s="8" t="s">
        <v>130</v>
      </c>
    </row>
    <row r="4" spans="1:6" x14ac:dyDescent="0.25">
      <c r="A4" s="8">
        <v>4</v>
      </c>
      <c r="B4" s="8" t="s">
        <v>62</v>
      </c>
      <c r="C4" s="8" t="s">
        <v>5</v>
      </c>
      <c r="D4" s="8" t="s">
        <v>57</v>
      </c>
      <c r="E4" s="8" t="s">
        <v>63</v>
      </c>
      <c r="F4" s="8" t="s">
        <v>130</v>
      </c>
    </row>
    <row r="5" spans="1:6" x14ac:dyDescent="0.25">
      <c r="A5" s="8">
        <v>5</v>
      </c>
      <c r="B5" s="8" t="s">
        <v>64</v>
      </c>
      <c r="C5" s="8" t="s">
        <v>632</v>
      </c>
      <c r="D5" s="8" t="s">
        <v>65</v>
      </c>
      <c r="E5" s="8" t="s">
        <v>376</v>
      </c>
      <c r="F5" s="8" t="s">
        <v>66</v>
      </c>
    </row>
    <row r="6" spans="1:6" x14ac:dyDescent="0.25">
      <c r="A6" s="8">
        <v>6</v>
      </c>
      <c r="B6" s="8" t="s">
        <v>377</v>
      </c>
      <c r="C6" s="8" t="s">
        <v>632</v>
      </c>
      <c r="D6" s="8" t="s">
        <v>65</v>
      </c>
      <c r="E6" s="8" t="s">
        <v>378</v>
      </c>
      <c r="F6" s="8" t="s">
        <v>66</v>
      </c>
    </row>
    <row r="7" spans="1:6" x14ac:dyDescent="0.25">
      <c r="A7" s="8">
        <v>7</v>
      </c>
      <c r="B7" s="8" t="s">
        <v>400</v>
      </c>
      <c r="C7" s="8" t="s">
        <v>632</v>
      </c>
      <c r="D7" s="8" t="s">
        <v>65</v>
      </c>
      <c r="E7" s="8" t="s">
        <v>401</v>
      </c>
      <c r="F7" s="8" t="s">
        <v>66</v>
      </c>
    </row>
    <row r="8" spans="1:6" x14ac:dyDescent="0.25">
      <c r="A8" s="8">
        <v>8</v>
      </c>
      <c r="B8" s="8" t="s">
        <v>208</v>
      </c>
      <c r="C8" s="8" t="s">
        <v>632</v>
      </c>
      <c r="D8" s="8" t="s">
        <v>67</v>
      </c>
      <c r="E8" s="8" t="s">
        <v>70</v>
      </c>
      <c r="F8" s="8" t="s">
        <v>59</v>
      </c>
    </row>
    <row r="9" spans="1:6" x14ac:dyDescent="0.25">
      <c r="A9" s="8">
        <v>9</v>
      </c>
      <c r="B9" s="8" t="s">
        <v>68</v>
      </c>
      <c r="C9" s="8" t="s">
        <v>5</v>
      </c>
      <c r="D9" s="8" t="s">
        <v>69</v>
      </c>
      <c r="E9" s="8" t="s">
        <v>70</v>
      </c>
      <c r="F9" s="8" t="s">
        <v>71</v>
      </c>
    </row>
    <row r="10" spans="1:6" x14ac:dyDescent="0.25">
      <c r="A10" s="8">
        <v>10</v>
      </c>
      <c r="B10" s="8" t="s">
        <v>68</v>
      </c>
      <c r="C10" s="8" t="s">
        <v>5</v>
      </c>
      <c r="D10" s="8" t="s">
        <v>69</v>
      </c>
      <c r="E10" s="8" t="s">
        <v>72</v>
      </c>
      <c r="F10" s="8" t="s">
        <v>71</v>
      </c>
    </row>
    <row r="11" spans="1:6" x14ac:dyDescent="0.25">
      <c r="A11" s="8">
        <v>11</v>
      </c>
      <c r="B11" s="8" t="s">
        <v>35</v>
      </c>
      <c r="C11" s="8" t="s">
        <v>5</v>
      </c>
      <c r="D11" s="8" t="s">
        <v>34</v>
      </c>
      <c r="E11" s="8" t="s">
        <v>379</v>
      </c>
      <c r="F11" s="8" t="s">
        <v>36</v>
      </c>
    </row>
    <row r="12" spans="1:6" x14ac:dyDescent="0.25">
      <c r="A12" s="8">
        <v>12</v>
      </c>
      <c r="B12" s="8" t="s">
        <v>35</v>
      </c>
      <c r="C12" s="8" t="s">
        <v>5</v>
      </c>
      <c r="D12" s="8" t="s">
        <v>34</v>
      </c>
      <c r="E12" s="8" t="s">
        <v>37</v>
      </c>
      <c r="F12" s="8" t="s">
        <v>36</v>
      </c>
    </row>
    <row r="13" spans="1:6" x14ac:dyDescent="0.25">
      <c r="A13" s="8">
        <v>13</v>
      </c>
      <c r="B13" s="8" t="s">
        <v>35</v>
      </c>
      <c r="C13" s="8" t="s">
        <v>5</v>
      </c>
      <c r="D13" s="8" t="s">
        <v>34</v>
      </c>
      <c r="E13" s="8" t="s">
        <v>38</v>
      </c>
      <c r="F13" s="8" t="s">
        <v>36</v>
      </c>
    </row>
    <row r="14" spans="1:6" x14ac:dyDescent="0.25">
      <c r="A14" s="8">
        <v>14</v>
      </c>
      <c r="B14" s="8" t="s">
        <v>35</v>
      </c>
      <c r="C14" s="8" t="s">
        <v>5</v>
      </c>
      <c r="D14" s="8" t="s">
        <v>34</v>
      </c>
      <c r="E14" s="8" t="s">
        <v>39</v>
      </c>
      <c r="F14" s="8" t="s">
        <v>36</v>
      </c>
    </row>
    <row r="15" spans="1:6" x14ac:dyDescent="0.25">
      <c r="A15" s="8">
        <v>15</v>
      </c>
      <c r="B15" s="8" t="s">
        <v>40</v>
      </c>
      <c r="C15" s="8" t="s">
        <v>5</v>
      </c>
      <c r="D15" s="8" t="s">
        <v>34</v>
      </c>
      <c r="E15" s="8" t="s">
        <v>41</v>
      </c>
      <c r="F15" s="8" t="s">
        <v>36</v>
      </c>
    </row>
    <row r="16" spans="1:6" x14ac:dyDescent="0.25">
      <c r="A16" s="8">
        <v>16</v>
      </c>
      <c r="B16" s="8" t="s">
        <v>42</v>
      </c>
      <c r="C16" s="8" t="s">
        <v>5</v>
      </c>
      <c r="D16" s="8" t="s">
        <v>34</v>
      </c>
      <c r="E16" s="8" t="s">
        <v>43</v>
      </c>
      <c r="F16" s="8" t="s">
        <v>36</v>
      </c>
    </row>
    <row r="17" spans="1:6" x14ac:dyDescent="0.25">
      <c r="A17" s="8">
        <v>17</v>
      </c>
      <c r="B17" s="8" t="s">
        <v>318</v>
      </c>
      <c r="C17" s="8" t="s">
        <v>5</v>
      </c>
      <c r="D17" s="8" t="s">
        <v>34</v>
      </c>
      <c r="E17" s="8" t="s">
        <v>319</v>
      </c>
      <c r="F17" s="8" t="s">
        <v>76</v>
      </c>
    </row>
    <row r="18" spans="1:6" x14ac:dyDescent="0.25">
      <c r="A18" s="8">
        <v>18</v>
      </c>
      <c r="B18" s="8" t="s">
        <v>318</v>
      </c>
      <c r="C18" s="8" t="s">
        <v>5</v>
      </c>
      <c r="D18" s="8" t="s">
        <v>34</v>
      </c>
      <c r="E18" s="8" t="s">
        <v>633</v>
      </c>
      <c r="F18" s="8" t="s">
        <v>76</v>
      </c>
    </row>
    <row r="19" spans="1:6" x14ac:dyDescent="0.25">
      <c r="A19" s="8">
        <v>19</v>
      </c>
      <c r="B19" s="8" t="s">
        <v>318</v>
      </c>
      <c r="C19" s="8" t="s">
        <v>5</v>
      </c>
      <c r="D19" s="8" t="s">
        <v>34</v>
      </c>
      <c r="E19" s="8" t="s">
        <v>634</v>
      </c>
      <c r="F19" s="8" t="s">
        <v>76</v>
      </c>
    </row>
    <row r="20" spans="1:6" x14ac:dyDescent="0.25">
      <c r="A20" s="8">
        <v>20</v>
      </c>
      <c r="B20" s="8" t="s">
        <v>320</v>
      </c>
      <c r="C20" s="8" t="s">
        <v>5</v>
      </c>
      <c r="D20" s="8" t="s">
        <v>34</v>
      </c>
      <c r="E20" s="8" t="s">
        <v>321</v>
      </c>
      <c r="F20" s="8" t="s">
        <v>76</v>
      </c>
    </row>
    <row r="21" spans="1:6" x14ac:dyDescent="0.25">
      <c r="A21" s="8">
        <v>21</v>
      </c>
      <c r="B21" s="8" t="s">
        <v>322</v>
      </c>
      <c r="C21" s="8" t="s">
        <v>5</v>
      </c>
      <c r="D21" s="8" t="s">
        <v>34</v>
      </c>
      <c r="E21" s="8" t="s">
        <v>323</v>
      </c>
      <c r="F21" s="8" t="s">
        <v>250</v>
      </c>
    </row>
    <row r="22" spans="1:6" x14ac:dyDescent="0.25">
      <c r="A22" s="8">
        <v>22</v>
      </c>
      <c r="B22" s="8" t="s">
        <v>380</v>
      </c>
      <c r="C22" s="8" t="s">
        <v>5</v>
      </c>
      <c r="D22" s="8" t="s">
        <v>34</v>
      </c>
      <c r="E22" s="8" t="s">
        <v>381</v>
      </c>
      <c r="F22" s="8" t="s">
        <v>250</v>
      </c>
    </row>
    <row r="23" spans="1:6" x14ac:dyDescent="0.25">
      <c r="A23" s="8">
        <v>23</v>
      </c>
      <c r="B23" s="8" t="s">
        <v>402</v>
      </c>
      <c r="C23" s="8" t="s">
        <v>5</v>
      </c>
      <c r="D23" s="8" t="s">
        <v>34</v>
      </c>
      <c r="E23" s="8" t="s">
        <v>403</v>
      </c>
      <c r="F23" s="8" t="s">
        <v>36</v>
      </c>
    </row>
    <row r="24" spans="1:6" x14ac:dyDescent="0.25">
      <c r="A24" s="8">
        <v>24</v>
      </c>
      <c r="B24" s="8" t="s">
        <v>404</v>
      </c>
      <c r="C24" s="8" t="s">
        <v>5</v>
      </c>
      <c r="D24" s="8" t="s">
        <v>34</v>
      </c>
      <c r="E24" s="8" t="s">
        <v>405</v>
      </c>
      <c r="F24" s="8" t="s">
        <v>252</v>
      </c>
    </row>
    <row r="25" spans="1:6" x14ac:dyDescent="0.25">
      <c r="A25" s="8">
        <v>25</v>
      </c>
      <c r="B25" s="8" t="s">
        <v>454</v>
      </c>
      <c r="C25" s="8" t="s">
        <v>5</v>
      </c>
      <c r="D25" s="8" t="s">
        <v>34</v>
      </c>
      <c r="E25" s="8" t="s">
        <v>455</v>
      </c>
      <c r="F25" s="8" t="s">
        <v>250</v>
      </c>
    </row>
    <row r="26" spans="1:6" x14ac:dyDescent="0.25">
      <c r="A26" s="8">
        <v>26</v>
      </c>
      <c r="B26" s="8" t="s">
        <v>456</v>
      </c>
      <c r="C26" s="8" t="s">
        <v>5</v>
      </c>
      <c r="D26" s="8" t="s">
        <v>34</v>
      </c>
      <c r="E26" s="8" t="s">
        <v>549</v>
      </c>
      <c r="F26" s="8" t="s">
        <v>36</v>
      </c>
    </row>
    <row r="27" spans="1:6" x14ac:dyDescent="0.25">
      <c r="A27" s="8">
        <v>27</v>
      </c>
      <c r="B27" s="8" t="s">
        <v>456</v>
      </c>
      <c r="C27" s="8" t="s">
        <v>5</v>
      </c>
      <c r="D27" s="8" t="s">
        <v>34</v>
      </c>
      <c r="E27" s="8" t="s">
        <v>550</v>
      </c>
      <c r="F27" s="8" t="s">
        <v>36</v>
      </c>
    </row>
    <row r="28" spans="1:6" x14ac:dyDescent="0.25">
      <c r="A28" s="8">
        <v>28</v>
      </c>
      <c r="B28" s="8" t="s">
        <v>456</v>
      </c>
      <c r="C28" s="8" t="s">
        <v>5</v>
      </c>
      <c r="D28" s="8" t="s">
        <v>34</v>
      </c>
      <c r="E28" s="8" t="s">
        <v>457</v>
      </c>
      <c r="F28" s="8" t="s">
        <v>36</v>
      </c>
    </row>
    <row r="29" spans="1:6" x14ac:dyDescent="0.25">
      <c r="A29" s="8">
        <v>29</v>
      </c>
      <c r="B29" s="8" t="s">
        <v>551</v>
      </c>
      <c r="C29" s="8" t="s">
        <v>5</v>
      </c>
      <c r="D29" s="8" t="s">
        <v>34</v>
      </c>
      <c r="E29" s="8" t="s">
        <v>552</v>
      </c>
      <c r="F29" s="8" t="s">
        <v>36</v>
      </c>
    </row>
    <row r="30" spans="1:6" x14ac:dyDescent="0.25">
      <c r="A30" s="8">
        <v>30</v>
      </c>
      <c r="B30" s="8" t="s">
        <v>45</v>
      </c>
      <c r="C30" s="8" t="s">
        <v>5</v>
      </c>
      <c r="D30" s="8" t="s">
        <v>44</v>
      </c>
      <c r="E30" s="8" t="s">
        <v>46</v>
      </c>
      <c r="F30" s="8" t="s">
        <v>47</v>
      </c>
    </row>
    <row r="31" spans="1:6" x14ac:dyDescent="0.25">
      <c r="A31" s="8">
        <v>31</v>
      </c>
      <c r="B31" s="8" t="s">
        <v>48</v>
      </c>
      <c r="C31" s="8" t="s">
        <v>5</v>
      </c>
      <c r="D31" s="8" t="s">
        <v>44</v>
      </c>
      <c r="E31" s="8" t="s">
        <v>49</v>
      </c>
      <c r="F31" s="8" t="s">
        <v>36</v>
      </c>
    </row>
    <row r="32" spans="1:6" x14ac:dyDescent="0.25">
      <c r="A32" s="8">
        <v>32</v>
      </c>
      <c r="B32" s="8" t="s">
        <v>382</v>
      </c>
      <c r="C32" s="8" t="s">
        <v>5</v>
      </c>
      <c r="D32" s="8" t="s">
        <v>44</v>
      </c>
      <c r="E32" s="8" t="s">
        <v>50</v>
      </c>
      <c r="F32" s="8" t="s">
        <v>36</v>
      </c>
    </row>
    <row r="33" spans="1:6" x14ac:dyDescent="0.25">
      <c r="A33" s="8">
        <v>33</v>
      </c>
      <c r="B33" s="8" t="s">
        <v>73</v>
      </c>
      <c r="C33" s="8" t="s">
        <v>5</v>
      </c>
      <c r="D33" s="8" t="s">
        <v>74</v>
      </c>
      <c r="E33" s="8" t="s">
        <v>75</v>
      </c>
      <c r="F33" s="8" t="s">
        <v>235</v>
      </c>
    </row>
    <row r="34" spans="1:6" x14ac:dyDescent="0.25">
      <c r="A34" s="8">
        <v>34</v>
      </c>
      <c r="B34" s="8" t="s">
        <v>77</v>
      </c>
      <c r="C34" s="8" t="s">
        <v>5</v>
      </c>
      <c r="D34" s="8" t="s">
        <v>74</v>
      </c>
      <c r="E34" s="8" t="s">
        <v>78</v>
      </c>
      <c r="F34" s="8" t="s">
        <v>235</v>
      </c>
    </row>
    <row r="35" spans="1:6" x14ac:dyDescent="0.25">
      <c r="A35" s="8">
        <v>35</v>
      </c>
      <c r="B35" s="8" t="s">
        <v>79</v>
      </c>
      <c r="C35" s="8" t="s">
        <v>5</v>
      </c>
      <c r="D35" s="8" t="s">
        <v>74</v>
      </c>
      <c r="E35" s="8" t="s">
        <v>80</v>
      </c>
      <c r="F35" s="8" t="s">
        <v>36</v>
      </c>
    </row>
    <row r="36" spans="1:6" x14ac:dyDescent="0.25">
      <c r="A36" s="8">
        <v>36</v>
      </c>
      <c r="B36" s="8" t="s">
        <v>81</v>
      </c>
      <c r="C36" s="8" t="s">
        <v>5</v>
      </c>
      <c r="D36" s="8" t="s">
        <v>74</v>
      </c>
      <c r="E36" s="8" t="s">
        <v>324</v>
      </c>
      <c r="F36" s="8" t="s">
        <v>36</v>
      </c>
    </row>
    <row r="37" spans="1:6" x14ac:dyDescent="0.25">
      <c r="A37" s="8">
        <v>37</v>
      </c>
      <c r="B37" s="8" t="s">
        <v>81</v>
      </c>
      <c r="C37" s="8" t="s">
        <v>5</v>
      </c>
      <c r="D37" s="8" t="s">
        <v>74</v>
      </c>
      <c r="E37" s="8" t="s">
        <v>325</v>
      </c>
      <c r="F37" s="8" t="s">
        <v>36</v>
      </c>
    </row>
    <row r="38" spans="1:6" x14ac:dyDescent="0.25">
      <c r="A38" s="8">
        <v>38</v>
      </c>
      <c r="B38" s="8" t="s">
        <v>81</v>
      </c>
      <c r="C38" s="8" t="s">
        <v>5</v>
      </c>
      <c r="D38" s="8" t="s">
        <v>74</v>
      </c>
      <c r="E38" s="8" t="s">
        <v>326</v>
      </c>
      <c r="F38" s="8" t="s">
        <v>36</v>
      </c>
    </row>
    <row r="39" spans="1:6" x14ac:dyDescent="0.25">
      <c r="A39" s="8">
        <v>39</v>
      </c>
      <c r="B39" s="8" t="s">
        <v>81</v>
      </c>
      <c r="C39" s="8" t="s">
        <v>5</v>
      </c>
      <c r="D39" s="8" t="s">
        <v>74</v>
      </c>
      <c r="E39" s="8" t="s">
        <v>327</v>
      </c>
      <c r="F39" s="8" t="s">
        <v>36</v>
      </c>
    </row>
    <row r="40" spans="1:6" x14ac:dyDescent="0.25">
      <c r="A40" s="8">
        <v>40</v>
      </c>
      <c r="B40" s="8" t="s">
        <v>81</v>
      </c>
      <c r="C40" s="8" t="s">
        <v>5</v>
      </c>
      <c r="D40" s="8" t="s">
        <v>74</v>
      </c>
      <c r="E40" s="8" t="s">
        <v>328</v>
      </c>
      <c r="F40" s="8" t="s">
        <v>36</v>
      </c>
    </row>
    <row r="41" spans="1:6" x14ac:dyDescent="0.25">
      <c r="A41" s="8">
        <v>41</v>
      </c>
      <c r="B41" s="8" t="s">
        <v>529</v>
      </c>
      <c r="C41" s="8" t="s">
        <v>5</v>
      </c>
      <c r="D41" s="8" t="s">
        <v>74</v>
      </c>
      <c r="E41" s="8" t="s">
        <v>530</v>
      </c>
      <c r="F41" s="8" t="s">
        <v>235</v>
      </c>
    </row>
    <row r="42" spans="1:6" x14ac:dyDescent="0.25">
      <c r="A42" s="8">
        <v>42</v>
      </c>
      <c r="B42" s="8" t="s">
        <v>553</v>
      </c>
      <c r="C42" s="8" t="s">
        <v>5</v>
      </c>
      <c r="D42" s="8" t="s">
        <v>74</v>
      </c>
      <c r="E42" s="8" t="s">
        <v>554</v>
      </c>
      <c r="F42" s="8" t="s">
        <v>252</v>
      </c>
    </row>
    <row r="43" spans="1:6" x14ac:dyDescent="0.25">
      <c r="A43" s="8">
        <v>43</v>
      </c>
      <c r="B43" s="8" t="s">
        <v>555</v>
      </c>
      <c r="C43" s="8" t="s">
        <v>5</v>
      </c>
      <c r="D43" s="8" t="s">
        <v>74</v>
      </c>
      <c r="E43" s="8" t="s">
        <v>556</v>
      </c>
      <c r="F43" s="8" t="s">
        <v>235</v>
      </c>
    </row>
    <row r="44" spans="1:6" x14ac:dyDescent="0.25">
      <c r="A44" s="8">
        <v>44</v>
      </c>
      <c r="B44" s="8" t="s">
        <v>82</v>
      </c>
      <c r="C44" s="8" t="s">
        <v>5</v>
      </c>
      <c r="D44" s="8" t="s">
        <v>83</v>
      </c>
      <c r="E44" s="8" t="s">
        <v>70</v>
      </c>
      <c r="F44" s="8" t="s">
        <v>84</v>
      </c>
    </row>
    <row r="45" spans="1:6" x14ac:dyDescent="0.25">
      <c r="A45" s="8">
        <v>45</v>
      </c>
      <c r="B45" s="8" t="s">
        <v>458</v>
      </c>
      <c r="C45" s="8" t="s">
        <v>5</v>
      </c>
      <c r="D45" s="8" t="s">
        <v>83</v>
      </c>
      <c r="E45" s="8" t="s">
        <v>459</v>
      </c>
      <c r="F45" s="8" t="s">
        <v>252</v>
      </c>
    </row>
    <row r="46" spans="1:6" x14ac:dyDescent="0.25">
      <c r="A46" s="8">
        <v>46</v>
      </c>
      <c r="B46" s="8" t="s">
        <v>85</v>
      </c>
      <c r="C46" s="8" t="s">
        <v>5</v>
      </c>
      <c r="D46" s="8" t="s">
        <v>86</v>
      </c>
      <c r="E46" s="8" t="s">
        <v>329</v>
      </c>
      <c r="F46" s="8" t="s">
        <v>87</v>
      </c>
    </row>
    <row r="47" spans="1:6" x14ac:dyDescent="0.25">
      <c r="A47" s="8">
        <v>47</v>
      </c>
      <c r="B47" s="8" t="s">
        <v>85</v>
      </c>
      <c r="C47" s="8" t="s">
        <v>5</v>
      </c>
      <c r="D47" s="8" t="s">
        <v>86</v>
      </c>
      <c r="E47" s="8" t="s">
        <v>330</v>
      </c>
      <c r="F47" s="8" t="s">
        <v>87</v>
      </c>
    </row>
    <row r="48" spans="1:6" x14ac:dyDescent="0.25">
      <c r="A48" s="8">
        <v>48</v>
      </c>
      <c r="B48" s="8" t="s">
        <v>85</v>
      </c>
      <c r="C48" s="8" t="s">
        <v>5</v>
      </c>
      <c r="D48" s="8" t="s">
        <v>86</v>
      </c>
      <c r="E48" s="8" t="s">
        <v>331</v>
      </c>
      <c r="F48" s="8" t="s">
        <v>87</v>
      </c>
    </row>
    <row r="49" spans="1:6" x14ac:dyDescent="0.25">
      <c r="A49" s="8">
        <v>49</v>
      </c>
      <c r="B49" s="8" t="s">
        <v>85</v>
      </c>
      <c r="C49" s="8" t="s">
        <v>5</v>
      </c>
      <c r="D49" s="8" t="s">
        <v>86</v>
      </c>
      <c r="E49" s="8" t="s">
        <v>332</v>
      </c>
      <c r="F49" s="8" t="s">
        <v>87</v>
      </c>
    </row>
    <row r="50" spans="1:6" x14ac:dyDescent="0.25">
      <c r="A50" s="8">
        <v>50</v>
      </c>
      <c r="B50" s="8" t="s">
        <v>85</v>
      </c>
      <c r="C50" s="8" t="s">
        <v>5</v>
      </c>
      <c r="D50" s="8" t="s">
        <v>86</v>
      </c>
      <c r="E50" s="8" t="s">
        <v>333</v>
      </c>
      <c r="F50" s="8" t="s">
        <v>87</v>
      </c>
    </row>
    <row r="51" spans="1:6" x14ac:dyDescent="0.25">
      <c r="A51" s="8">
        <v>51</v>
      </c>
      <c r="B51" s="8" t="s">
        <v>88</v>
      </c>
      <c r="C51" s="8" t="s">
        <v>635</v>
      </c>
      <c r="D51" s="8" t="s">
        <v>89</v>
      </c>
      <c r="E51" s="8" t="s">
        <v>70</v>
      </c>
      <c r="F51" s="8" t="s">
        <v>76</v>
      </c>
    </row>
    <row r="52" spans="1:6" x14ac:dyDescent="0.25">
      <c r="A52" s="8">
        <v>52</v>
      </c>
      <c r="B52" s="8" t="s">
        <v>88</v>
      </c>
      <c r="C52" s="8" t="s">
        <v>635</v>
      </c>
      <c r="D52" s="8" t="s">
        <v>89</v>
      </c>
      <c r="E52" s="8" t="s">
        <v>90</v>
      </c>
      <c r="F52" s="8" t="s">
        <v>76</v>
      </c>
    </row>
    <row r="53" spans="1:6" x14ac:dyDescent="0.25">
      <c r="A53" s="8">
        <v>53</v>
      </c>
      <c r="B53" s="8" t="s">
        <v>88</v>
      </c>
      <c r="C53" s="8" t="s">
        <v>635</v>
      </c>
      <c r="D53" s="8" t="s">
        <v>89</v>
      </c>
      <c r="E53" s="8" t="s">
        <v>91</v>
      </c>
      <c r="F53" s="8" t="s">
        <v>76</v>
      </c>
    </row>
    <row r="54" spans="1:6" x14ac:dyDescent="0.25">
      <c r="A54" s="8">
        <v>54</v>
      </c>
      <c r="B54" s="8" t="s">
        <v>88</v>
      </c>
      <c r="C54" s="8" t="s">
        <v>635</v>
      </c>
      <c r="D54" s="8" t="s">
        <v>89</v>
      </c>
      <c r="E54" s="8" t="s">
        <v>517</v>
      </c>
      <c r="F54" s="8" t="s">
        <v>76</v>
      </c>
    </row>
    <row r="55" spans="1:6" x14ac:dyDescent="0.25">
      <c r="A55" s="8">
        <v>55</v>
      </c>
      <c r="B55" s="8" t="s">
        <v>460</v>
      </c>
      <c r="C55" s="8" t="s">
        <v>635</v>
      </c>
      <c r="D55" s="8" t="s">
        <v>89</v>
      </c>
      <c r="E55" s="8" t="s">
        <v>461</v>
      </c>
      <c r="F55" s="8" t="s">
        <v>303</v>
      </c>
    </row>
    <row r="56" spans="1:6" x14ac:dyDescent="0.25">
      <c r="A56" s="8">
        <v>56</v>
      </c>
      <c r="B56" s="8" t="s">
        <v>460</v>
      </c>
      <c r="C56" s="8" t="s">
        <v>635</v>
      </c>
      <c r="D56" s="8" t="s">
        <v>89</v>
      </c>
      <c r="E56" s="8" t="s">
        <v>462</v>
      </c>
      <c r="F56" s="8" t="s">
        <v>303</v>
      </c>
    </row>
    <row r="57" spans="1:6" x14ac:dyDescent="0.25">
      <c r="A57" s="8">
        <v>57</v>
      </c>
      <c r="B57" s="8" t="s">
        <v>460</v>
      </c>
      <c r="C57" s="8" t="s">
        <v>635</v>
      </c>
      <c r="D57" s="8" t="s">
        <v>89</v>
      </c>
      <c r="E57" s="8" t="s">
        <v>463</v>
      </c>
      <c r="F57" s="8" t="s">
        <v>303</v>
      </c>
    </row>
    <row r="58" spans="1:6" x14ac:dyDescent="0.25">
      <c r="A58" s="8">
        <v>58</v>
      </c>
      <c r="B58" s="8" t="s">
        <v>460</v>
      </c>
      <c r="C58" s="8" t="s">
        <v>635</v>
      </c>
      <c r="D58" s="8" t="s">
        <v>89</v>
      </c>
      <c r="E58" s="8" t="s">
        <v>464</v>
      </c>
      <c r="F58" s="8" t="s">
        <v>303</v>
      </c>
    </row>
    <row r="59" spans="1:6" x14ac:dyDescent="0.25">
      <c r="A59" s="8">
        <v>59</v>
      </c>
      <c r="B59" s="8" t="s">
        <v>460</v>
      </c>
      <c r="C59" s="8" t="s">
        <v>635</v>
      </c>
      <c r="D59" s="8" t="s">
        <v>89</v>
      </c>
      <c r="E59" s="8" t="s">
        <v>518</v>
      </c>
      <c r="F59" s="8" t="s">
        <v>303</v>
      </c>
    </row>
    <row r="60" spans="1:6" x14ac:dyDescent="0.25">
      <c r="A60" s="8">
        <v>60</v>
      </c>
      <c r="B60" s="8" t="s">
        <v>465</v>
      </c>
      <c r="C60" s="8" t="s">
        <v>635</v>
      </c>
      <c r="D60" s="8" t="s">
        <v>89</v>
      </c>
      <c r="E60" s="8" t="s">
        <v>466</v>
      </c>
      <c r="F60" s="8" t="s">
        <v>112</v>
      </c>
    </row>
    <row r="61" spans="1:6" x14ac:dyDescent="0.25">
      <c r="A61" s="8">
        <v>61</v>
      </c>
      <c r="B61" s="8" t="s">
        <v>465</v>
      </c>
      <c r="C61" s="8" t="s">
        <v>635</v>
      </c>
      <c r="D61" s="8" t="s">
        <v>89</v>
      </c>
      <c r="E61" s="8" t="s">
        <v>636</v>
      </c>
      <c r="F61" s="8" t="s">
        <v>112</v>
      </c>
    </row>
    <row r="62" spans="1:6" x14ac:dyDescent="0.25">
      <c r="A62" s="8">
        <v>62</v>
      </c>
      <c r="B62" s="8" t="s">
        <v>465</v>
      </c>
      <c r="C62" s="8" t="s">
        <v>635</v>
      </c>
      <c r="D62" s="8" t="s">
        <v>89</v>
      </c>
      <c r="E62" s="8" t="s">
        <v>637</v>
      </c>
      <c r="F62" s="8" t="s">
        <v>112</v>
      </c>
    </row>
    <row r="63" spans="1:6" x14ac:dyDescent="0.25">
      <c r="A63" s="8">
        <v>63</v>
      </c>
      <c r="B63" s="8" t="s">
        <v>465</v>
      </c>
      <c r="C63" s="8" t="s">
        <v>635</v>
      </c>
      <c r="D63" s="8" t="s">
        <v>89</v>
      </c>
      <c r="E63" s="8" t="s">
        <v>638</v>
      </c>
      <c r="F63" s="8" t="s">
        <v>112</v>
      </c>
    </row>
    <row r="64" spans="1:6" x14ac:dyDescent="0.25">
      <c r="A64" s="8">
        <v>64</v>
      </c>
      <c r="B64" s="8" t="s">
        <v>465</v>
      </c>
      <c r="C64" s="8" t="s">
        <v>635</v>
      </c>
      <c r="D64" s="8" t="s">
        <v>89</v>
      </c>
      <c r="E64" s="8" t="s">
        <v>639</v>
      </c>
      <c r="F64" s="8" t="s">
        <v>112</v>
      </c>
    </row>
    <row r="65" spans="1:6" x14ac:dyDescent="0.25">
      <c r="A65" s="8">
        <v>65</v>
      </c>
      <c r="B65" s="8" t="s">
        <v>465</v>
      </c>
      <c r="C65" s="8" t="s">
        <v>635</v>
      </c>
      <c r="D65" s="8" t="s">
        <v>89</v>
      </c>
      <c r="E65" s="8" t="s">
        <v>640</v>
      </c>
      <c r="F65" s="8" t="s">
        <v>112</v>
      </c>
    </row>
    <row r="66" spans="1:6" x14ac:dyDescent="0.25">
      <c r="A66" s="8">
        <v>66</v>
      </c>
      <c r="B66" s="8" t="s">
        <v>465</v>
      </c>
      <c r="C66" s="8" t="s">
        <v>635</v>
      </c>
      <c r="D66" s="8" t="s">
        <v>89</v>
      </c>
      <c r="E66" s="8" t="s">
        <v>641</v>
      </c>
      <c r="F66" s="8" t="s">
        <v>112</v>
      </c>
    </row>
    <row r="67" spans="1:6" x14ac:dyDescent="0.25">
      <c r="A67" s="8">
        <v>67</v>
      </c>
      <c r="B67" s="8" t="s">
        <v>465</v>
      </c>
      <c r="C67" s="8" t="s">
        <v>635</v>
      </c>
      <c r="D67" s="8" t="s">
        <v>89</v>
      </c>
      <c r="E67" s="8" t="s">
        <v>642</v>
      </c>
      <c r="F67" s="8" t="s">
        <v>112</v>
      </c>
    </row>
    <row r="68" spans="1:6" x14ac:dyDescent="0.25">
      <c r="A68" s="8">
        <v>68</v>
      </c>
      <c r="B68" s="8" t="s">
        <v>467</v>
      </c>
      <c r="C68" s="8" t="s">
        <v>635</v>
      </c>
      <c r="D68" s="8" t="s">
        <v>89</v>
      </c>
      <c r="E68" s="8" t="s">
        <v>468</v>
      </c>
      <c r="F68" s="8" t="s">
        <v>112</v>
      </c>
    </row>
    <row r="69" spans="1:6" x14ac:dyDescent="0.25">
      <c r="A69" s="8">
        <v>69</v>
      </c>
      <c r="B69" s="8" t="s">
        <v>467</v>
      </c>
      <c r="C69" s="8" t="s">
        <v>635</v>
      </c>
      <c r="D69" s="8" t="s">
        <v>89</v>
      </c>
      <c r="E69" s="8" t="s">
        <v>643</v>
      </c>
      <c r="F69" s="8" t="s">
        <v>112</v>
      </c>
    </row>
    <row r="70" spans="1:6" x14ac:dyDescent="0.25">
      <c r="A70" s="8">
        <v>70</v>
      </c>
      <c r="B70" s="8" t="s">
        <v>467</v>
      </c>
      <c r="C70" s="8" t="s">
        <v>635</v>
      </c>
      <c r="D70" s="8" t="s">
        <v>89</v>
      </c>
      <c r="E70" s="8" t="s">
        <v>644</v>
      </c>
      <c r="F70" s="8" t="s">
        <v>112</v>
      </c>
    </row>
    <row r="71" spans="1:6" x14ac:dyDescent="0.25">
      <c r="A71" s="8">
        <v>71</v>
      </c>
      <c r="B71" s="8" t="s">
        <v>557</v>
      </c>
      <c r="C71" s="8" t="s">
        <v>635</v>
      </c>
      <c r="D71" s="8" t="s">
        <v>89</v>
      </c>
      <c r="E71" s="8" t="s">
        <v>558</v>
      </c>
      <c r="F71" s="8" t="s">
        <v>76</v>
      </c>
    </row>
    <row r="72" spans="1:6" x14ac:dyDescent="0.25">
      <c r="A72" s="8">
        <v>72</v>
      </c>
      <c r="B72" s="8" t="s">
        <v>645</v>
      </c>
      <c r="C72" s="8" t="s">
        <v>635</v>
      </c>
      <c r="D72" s="8" t="s">
        <v>89</v>
      </c>
      <c r="E72" s="8" t="s">
        <v>646</v>
      </c>
      <c r="F72" s="8" t="s">
        <v>87</v>
      </c>
    </row>
    <row r="73" spans="1:6" x14ac:dyDescent="0.25">
      <c r="A73" s="8">
        <v>73</v>
      </c>
      <c r="B73" s="8" t="s">
        <v>645</v>
      </c>
      <c r="C73" s="8" t="s">
        <v>635</v>
      </c>
      <c r="D73" s="8" t="s">
        <v>89</v>
      </c>
      <c r="E73" s="8" t="s">
        <v>647</v>
      </c>
      <c r="F73" s="8" t="s">
        <v>87</v>
      </c>
    </row>
    <row r="74" spans="1:6" x14ac:dyDescent="0.25">
      <c r="A74" s="8">
        <v>74</v>
      </c>
      <c r="B74" s="8" t="s">
        <v>645</v>
      </c>
      <c r="C74" s="8" t="s">
        <v>635</v>
      </c>
      <c r="D74" s="8" t="s">
        <v>89</v>
      </c>
      <c r="E74" s="8" t="s">
        <v>648</v>
      </c>
      <c r="F74" s="8" t="s">
        <v>87</v>
      </c>
    </row>
    <row r="75" spans="1:6" x14ac:dyDescent="0.25">
      <c r="A75" s="8">
        <v>75</v>
      </c>
      <c r="B75" s="8" t="s">
        <v>649</v>
      </c>
      <c r="C75" s="8" t="s">
        <v>635</v>
      </c>
      <c r="D75" s="8" t="s">
        <v>89</v>
      </c>
      <c r="E75" s="8" t="s">
        <v>650</v>
      </c>
      <c r="F75" s="8" t="s">
        <v>76</v>
      </c>
    </row>
    <row r="76" spans="1:6" x14ac:dyDescent="0.25">
      <c r="A76" s="8">
        <v>76</v>
      </c>
      <c r="B76" s="8" t="s">
        <v>92</v>
      </c>
      <c r="C76" s="8" t="s">
        <v>5</v>
      </c>
      <c r="D76" s="8" t="s">
        <v>93</v>
      </c>
      <c r="E76" s="8" t="s">
        <v>70</v>
      </c>
      <c r="F76" s="8" t="s">
        <v>76</v>
      </c>
    </row>
    <row r="77" spans="1:6" x14ac:dyDescent="0.25">
      <c r="A77" s="8">
        <v>77</v>
      </c>
      <c r="B77" s="8" t="s">
        <v>94</v>
      </c>
      <c r="C77" s="8" t="s">
        <v>5</v>
      </c>
      <c r="D77" s="8" t="s">
        <v>95</v>
      </c>
      <c r="E77" s="8" t="s">
        <v>46</v>
      </c>
      <c r="F77" s="8" t="s">
        <v>76</v>
      </c>
    </row>
    <row r="78" spans="1:6" x14ac:dyDescent="0.25">
      <c r="A78" s="8">
        <v>78</v>
      </c>
      <c r="B78" s="8" t="s">
        <v>96</v>
      </c>
      <c r="C78" s="8" t="s">
        <v>635</v>
      </c>
      <c r="D78" s="8" t="s">
        <v>97</v>
      </c>
      <c r="E78" s="8" t="s">
        <v>421</v>
      </c>
      <c r="F78" s="8" t="s">
        <v>98</v>
      </c>
    </row>
    <row r="79" spans="1:6" x14ac:dyDescent="0.25">
      <c r="A79" s="8">
        <v>79</v>
      </c>
      <c r="B79" s="8" t="s">
        <v>99</v>
      </c>
      <c r="C79" s="8" t="s">
        <v>635</v>
      </c>
      <c r="D79" s="8" t="s">
        <v>97</v>
      </c>
      <c r="E79" s="8" t="s">
        <v>100</v>
      </c>
      <c r="F79" s="8" t="s">
        <v>101</v>
      </c>
    </row>
    <row r="80" spans="1:6" x14ac:dyDescent="0.25">
      <c r="A80" s="8">
        <v>80</v>
      </c>
      <c r="B80" s="8" t="s">
        <v>102</v>
      </c>
      <c r="C80" s="8" t="s">
        <v>635</v>
      </c>
      <c r="D80" s="8" t="s">
        <v>97</v>
      </c>
      <c r="E80" s="8" t="s">
        <v>103</v>
      </c>
      <c r="F80" s="8" t="s">
        <v>112</v>
      </c>
    </row>
    <row r="81" spans="1:6" x14ac:dyDescent="0.25">
      <c r="A81" s="8">
        <v>81</v>
      </c>
      <c r="B81" s="8" t="s">
        <v>105</v>
      </c>
      <c r="C81" s="8" t="s">
        <v>635</v>
      </c>
      <c r="D81" s="8" t="s">
        <v>97</v>
      </c>
      <c r="E81" s="8" t="s">
        <v>469</v>
      </c>
      <c r="F81" s="8" t="s">
        <v>209</v>
      </c>
    </row>
    <row r="82" spans="1:6" x14ac:dyDescent="0.25">
      <c r="A82" s="8">
        <v>82</v>
      </c>
      <c r="B82" s="8" t="s">
        <v>106</v>
      </c>
      <c r="C82" s="8" t="s">
        <v>635</v>
      </c>
      <c r="D82" s="8" t="s">
        <v>97</v>
      </c>
      <c r="E82" s="8" t="s">
        <v>107</v>
      </c>
      <c r="F82" s="8" t="s">
        <v>47</v>
      </c>
    </row>
    <row r="83" spans="1:6" x14ac:dyDescent="0.25">
      <c r="A83" s="8">
        <v>83</v>
      </c>
      <c r="B83" s="8" t="s">
        <v>108</v>
      </c>
      <c r="C83" s="8" t="s">
        <v>635</v>
      </c>
      <c r="D83" s="8" t="s">
        <v>97</v>
      </c>
      <c r="E83" s="8" t="s">
        <v>109</v>
      </c>
      <c r="F83" s="8" t="s">
        <v>229</v>
      </c>
    </row>
    <row r="84" spans="1:6" x14ac:dyDescent="0.25">
      <c r="A84" s="8">
        <v>84</v>
      </c>
      <c r="B84" s="8" t="s">
        <v>110</v>
      </c>
      <c r="C84" s="8" t="s">
        <v>635</v>
      </c>
      <c r="D84" s="8" t="s">
        <v>97</v>
      </c>
      <c r="E84" s="8" t="s">
        <v>111</v>
      </c>
      <c r="F84" s="8" t="s">
        <v>47</v>
      </c>
    </row>
    <row r="85" spans="1:6" x14ac:dyDescent="0.25">
      <c r="A85" s="8">
        <v>85</v>
      </c>
      <c r="B85" s="8" t="s">
        <v>113</v>
      </c>
      <c r="C85" s="8" t="s">
        <v>635</v>
      </c>
      <c r="D85" s="8" t="s">
        <v>97</v>
      </c>
      <c r="E85" s="8" t="s">
        <v>334</v>
      </c>
      <c r="F85" s="8" t="s">
        <v>114</v>
      </c>
    </row>
    <row r="86" spans="1:6" x14ac:dyDescent="0.25">
      <c r="A86" s="8">
        <v>86</v>
      </c>
      <c r="B86" s="8" t="s">
        <v>113</v>
      </c>
      <c r="C86" s="8" t="s">
        <v>635</v>
      </c>
      <c r="D86" s="8" t="s">
        <v>97</v>
      </c>
      <c r="E86" s="8" t="s">
        <v>335</v>
      </c>
      <c r="F86" s="8" t="s">
        <v>114</v>
      </c>
    </row>
    <row r="87" spans="1:6" x14ac:dyDescent="0.25">
      <c r="A87" s="8">
        <v>87</v>
      </c>
      <c r="B87" s="8" t="s">
        <v>336</v>
      </c>
      <c r="C87" s="8" t="s">
        <v>635</v>
      </c>
      <c r="D87" s="8" t="s">
        <v>97</v>
      </c>
      <c r="E87" s="8" t="s">
        <v>337</v>
      </c>
      <c r="F87" s="8" t="s">
        <v>87</v>
      </c>
    </row>
    <row r="88" spans="1:6" x14ac:dyDescent="0.25">
      <c r="A88" s="8">
        <v>88</v>
      </c>
      <c r="B88" s="8" t="s">
        <v>336</v>
      </c>
      <c r="C88" s="8" t="s">
        <v>635</v>
      </c>
      <c r="D88" s="8" t="s">
        <v>97</v>
      </c>
      <c r="E88" s="8" t="s">
        <v>338</v>
      </c>
      <c r="F88" s="8" t="s">
        <v>87</v>
      </c>
    </row>
    <row r="89" spans="1:6" x14ac:dyDescent="0.25">
      <c r="A89" s="8">
        <v>89</v>
      </c>
      <c r="B89" s="8" t="s">
        <v>336</v>
      </c>
      <c r="C89" s="8" t="s">
        <v>635</v>
      </c>
      <c r="D89" s="8" t="s">
        <v>97</v>
      </c>
      <c r="E89" s="8" t="s">
        <v>339</v>
      </c>
      <c r="F89" s="8" t="s">
        <v>87</v>
      </c>
    </row>
    <row r="90" spans="1:6" x14ac:dyDescent="0.25">
      <c r="A90" s="8">
        <v>90</v>
      </c>
      <c r="B90" s="8" t="s">
        <v>336</v>
      </c>
      <c r="C90" s="8" t="s">
        <v>635</v>
      </c>
      <c r="D90" s="8" t="s">
        <v>97</v>
      </c>
      <c r="E90" s="8" t="s">
        <v>340</v>
      </c>
      <c r="F90" s="8" t="s">
        <v>87</v>
      </c>
    </row>
    <row r="91" spans="1:6" x14ac:dyDescent="0.25">
      <c r="A91" s="8">
        <v>91</v>
      </c>
      <c r="B91" s="8" t="s">
        <v>336</v>
      </c>
      <c r="C91" s="8" t="s">
        <v>635</v>
      </c>
      <c r="D91" s="8" t="s">
        <v>97</v>
      </c>
      <c r="E91" s="8" t="s">
        <v>422</v>
      </c>
      <c r="F91" s="8" t="s">
        <v>87</v>
      </c>
    </row>
    <row r="92" spans="1:6" x14ac:dyDescent="0.25">
      <c r="A92" s="8">
        <v>92</v>
      </c>
      <c r="B92" s="8" t="s">
        <v>336</v>
      </c>
      <c r="C92" s="8" t="s">
        <v>635</v>
      </c>
      <c r="D92" s="8" t="s">
        <v>97</v>
      </c>
      <c r="E92" s="8" t="s">
        <v>423</v>
      </c>
      <c r="F92" s="8" t="s">
        <v>87</v>
      </c>
    </row>
    <row r="93" spans="1:6" x14ac:dyDescent="0.25">
      <c r="A93" s="8">
        <v>93</v>
      </c>
      <c r="B93" s="8" t="s">
        <v>336</v>
      </c>
      <c r="C93" s="8" t="s">
        <v>635</v>
      </c>
      <c r="D93" s="8" t="s">
        <v>97</v>
      </c>
      <c r="E93" s="8" t="s">
        <v>424</v>
      </c>
      <c r="F93" s="8" t="s">
        <v>87</v>
      </c>
    </row>
    <row r="94" spans="1:6" x14ac:dyDescent="0.25">
      <c r="A94" s="8">
        <v>94</v>
      </c>
      <c r="B94" s="8" t="s">
        <v>406</v>
      </c>
      <c r="C94" s="8" t="s">
        <v>635</v>
      </c>
      <c r="D94" s="8" t="s">
        <v>97</v>
      </c>
      <c r="E94" s="8" t="s">
        <v>407</v>
      </c>
      <c r="F94" s="8" t="s">
        <v>312</v>
      </c>
    </row>
    <row r="95" spans="1:6" x14ac:dyDescent="0.25">
      <c r="A95" s="8">
        <v>95</v>
      </c>
      <c r="B95" s="8" t="s">
        <v>470</v>
      </c>
      <c r="C95" s="8" t="s">
        <v>635</v>
      </c>
      <c r="D95" s="8" t="s">
        <v>97</v>
      </c>
      <c r="E95" s="8" t="s">
        <v>471</v>
      </c>
      <c r="F95" s="8" t="s">
        <v>87</v>
      </c>
    </row>
    <row r="96" spans="1:6" x14ac:dyDescent="0.25">
      <c r="A96" s="8">
        <v>96</v>
      </c>
      <c r="B96" s="8" t="s">
        <v>115</v>
      </c>
      <c r="C96" s="8" t="s">
        <v>5</v>
      </c>
      <c r="D96" s="8" t="s">
        <v>116</v>
      </c>
      <c r="E96" s="8" t="s">
        <v>341</v>
      </c>
      <c r="F96" s="8" t="s">
        <v>87</v>
      </c>
    </row>
    <row r="97" spans="1:6" x14ac:dyDescent="0.25">
      <c r="A97" s="8">
        <v>97</v>
      </c>
      <c r="B97" s="8" t="s">
        <v>115</v>
      </c>
      <c r="C97" s="8" t="s">
        <v>5</v>
      </c>
      <c r="D97" s="8" t="s">
        <v>116</v>
      </c>
      <c r="E97" s="8" t="s">
        <v>342</v>
      </c>
      <c r="F97" s="8" t="s">
        <v>87</v>
      </c>
    </row>
    <row r="98" spans="1:6" x14ac:dyDescent="0.25">
      <c r="A98" s="8">
        <v>98</v>
      </c>
      <c r="B98" s="8" t="s">
        <v>117</v>
      </c>
      <c r="C98" s="8" t="s">
        <v>5</v>
      </c>
      <c r="D98" s="8" t="s">
        <v>116</v>
      </c>
      <c r="E98" s="8" t="s">
        <v>343</v>
      </c>
      <c r="F98" s="8" t="s">
        <v>87</v>
      </c>
    </row>
    <row r="99" spans="1:6" x14ac:dyDescent="0.25">
      <c r="A99" s="8">
        <v>99</v>
      </c>
      <c r="B99" s="8" t="s">
        <v>118</v>
      </c>
      <c r="C99" s="8" t="s">
        <v>5</v>
      </c>
      <c r="D99" s="8" t="s">
        <v>344</v>
      </c>
      <c r="E99" s="8" t="s">
        <v>329</v>
      </c>
      <c r="F99" s="8" t="s">
        <v>87</v>
      </c>
    </row>
    <row r="100" spans="1:6" x14ac:dyDescent="0.25">
      <c r="A100" s="8">
        <v>100</v>
      </c>
      <c r="B100" s="8" t="s">
        <v>118</v>
      </c>
      <c r="C100" s="8" t="s">
        <v>5</v>
      </c>
      <c r="D100" s="8" t="s">
        <v>344</v>
      </c>
      <c r="E100" s="8" t="s">
        <v>330</v>
      </c>
      <c r="F100" s="8" t="s">
        <v>87</v>
      </c>
    </row>
    <row r="101" spans="1:6" x14ac:dyDescent="0.25">
      <c r="A101" s="8">
        <v>101</v>
      </c>
      <c r="B101" s="8" t="s">
        <v>118</v>
      </c>
      <c r="C101" s="8" t="s">
        <v>5</v>
      </c>
      <c r="D101" s="8" t="s">
        <v>344</v>
      </c>
      <c r="E101" s="8" t="s">
        <v>331</v>
      </c>
      <c r="F101" s="8" t="s">
        <v>87</v>
      </c>
    </row>
    <row r="102" spans="1:6" x14ac:dyDescent="0.25">
      <c r="A102" s="8">
        <v>102</v>
      </c>
      <c r="B102" s="8" t="s">
        <v>118</v>
      </c>
      <c r="C102" s="8" t="s">
        <v>5</v>
      </c>
      <c r="D102" s="8" t="s">
        <v>344</v>
      </c>
      <c r="E102" s="8" t="s">
        <v>127</v>
      </c>
      <c r="F102" s="8" t="s">
        <v>87</v>
      </c>
    </row>
    <row r="103" spans="1:6" x14ac:dyDescent="0.25">
      <c r="A103" s="8">
        <v>103</v>
      </c>
      <c r="B103" s="8" t="s">
        <v>118</v>
      </c>
      <c r="C103" s="8" t="s">
        <v>5</v>
      </c>
      <c r="D103" s="8" t="s">
        <v>344</v>
      </c>
      <c r="E103" s="8" t="s">
        <v>345</v>
      </c>
      <c r="F103" s="8" t="s">
        <v>87</v>
      </c>
    </row>
    <row r="104" spans="1:6" x14ac:dyDescent="0.25">
      <c r="A104" s="8">
        <v>104</v>
      </c>
      <c r="B104" s="8" t="s">
        <v>118</v>
      </c>
      <c r="C104" s="8" t="s">
        <v>5</v>
      </c>
      <c r="D104" s="8" t="s">
        <v>344</v>
      </c>
      <c r="E104" s="8" t="s">
        <v>346</v>
      </c>
      <c r="F104" s="8" t="s">
        <v>87</v>
      </c>
    </row>
    <row r="105" spans="1:6" x14ac:dyDescent="0.25">
      <c r="A105" s="8">
        <v>105</v>
      </c>
      <c r="B105" s="8" t="s">
        <v>119</v>
      </c>
      <c r="C105" s="8" t="s">
        <v>5</v>
      </c>
      <c r="D105" s="8" t="s">
        <v>344</v>
      </c>
      <c r="E105" s="8" t="s">
        <v>120</v>
      </c>
      <c r="F105" s="8" t="s">
        <v>87</v>
      </c>
    </row>
    <row r="106" spans="1:6" x14ac:dyDescent="0.25">
      <c r="A106" s="8">
        <v>106</v>
      </c>
      <c r="B106" s="8" t="s">
        <v>121</v>
      </c>
      <c r="C106" s="8" t="s">
        <v>5</v>
      </c>
      <c r="D106" s="8" t="s">
        <v>122</v>
      </c>
      <c r="E106" s="8" t="s">
        <v>70</v>
      </c>
      <c r="F106" s="8" t="s">
        <v>36</v>
      </c>
    </row>
    <row r="107" spans="1:6" x14ac:dyDescent="0.25">
      <c r="A107" s="8">
        <v>107</v>
      </c>
      <c r="B107" s="8" t="s">
        <v>6</v>
      </c>
      <c r="C107" s="8" t="s">
        <v>5</v>
      </c>
      <c r="D107" s="8" t="s">
        <v>0</v>
      </c>
      <c r="E107" s="8" t="s">
        <v>46</v>
      </c>
      <c r="F107" s="8" t="s">
        <v>209</v>
      </c>
    </row>
    <row r="108" spans="1:6" x14ac:dyDescent="0.25">
      <c r="A108" s="8">
        <v>108</v>
      </c>
      <c r="B108" s="8" t="s">
        <v>6</v>
      </c>
      <c r="C108" s="8" t="s">
        <v>5</v>
      </c>
      <c r="D108" s="8" t="s">
        <v>0</v>
      </c>
      <c r="E108" s="8" t="s">
        <v>425</v>
      </c>
      <c r="F108" s="8" t="s">
        <v>209</v>
      </c>
    </row>
    <row r="109" spans="1:6" x14ac:dyDescent="0.25">
      <c r="A109" s="8">
        <v>109</v>
      </c>
      <c r="B109" s="8" t="s">
        <v>6</v>
      </c>
      <c r="C109" s="8" t="s">
        <v>5</v>
      </c>
      <c r="D109" s="8" t="s">
        <v>0</v>
      </c>
      <c r="E109" s="8" t="s">
        <v>426</v>
      </c>
      <c r="F109" s="8" t="s">
        <v>209</v>
      </c>
    </row>
    <row r="110" spans="1:6" x14ac:dyDescent="0.25">
      <c r="A110" s="8">
        <v>110</v>
      </c>
      <c r="B110" s="8" t="s">
        <v>6</v>
      </c>
      <c r="C110" s="8" t="s">
        <v>5</v>
      </c>
      <c r="D110" s="8" t="s">
        <v>0</v>
      </c>
      <c r="E110" s="8" t="s">
        <v>427</v>
      </c>
      <c r="F110" s="8" t="s">
        <v>209</v>
      </c>
    </row>
    <row r="111" spans="1:6" x14ac:dyDescent="0.25">
      <c r="A111" s="8">
        <v>111</v>
      </c>
      <c r="B111" s="8" t="s">
        <v>6</v>
      </c>
      <c r="C111" s="8" t="s">
        <v>5</v>
      </c>
      <c r="D111" s="8" t="s">
        <v>0</v>
      </c>
      <c r="E111" s="8" t="s">
        <v>347</v>
      </c>
      <c r="F111" s="8" t="s">
        <v>209</v>
      </c>
    </row>
    <row r="112" spans="1:6" x14ac:dyDescent="0.25">
      <c r="A112" s="8">
        <v>112</v>
      </c>
      <c r="B112" s="8" t="s">
        <v>6</v>
      </c>
      <c r="C112" s="8" t="s">
        <v>5</v>
      </c>
      <c r="D112" s="8" t="s">
        <v>0</v>
      </c>
      <c r="E112" s="8" t="s">
        <v>348</v>
      </c>
      <c r="F112" s="8" t="s">
        <v>209</v>
      </c>
    </row>
    <row r="113" spans="1:6" x14ac:dyDescent="0.25">
      <c r="A113" s="8">
        <v>113</v>
      </c>
      <c r="B113" s="8" t="s">
        <v>6</v>
      </c>
      <c r="C113" s="8" t="s">
        <v>5</v>
      </c>
      <c r="D113" s="8" t="s">
        <v>0</v>
      </c>
      <c r="E113" s="8" t="s">
        <v>349</v>
      </c>
      <c r="F113" s="8" t="s">
        <v>209</v>
      </c>
    </row>
    <row r="114" spans="1:6" x14ac:dyDescent="0.25">
      <c r="A114" s="8">
        <v>114</v>
      </c>
      <c r="B114" s="8" t="s">
        <v>6</v>
      </c>
      <c r="C114" s="8" t="s">
        <v>5</v>
      </c>
      <c r="D114" s="8" t="s">
        <v>0</v>
      </c>
      <c r="E114" s="8" t="s">
        <v>350</v>
      </c>
      <c r="F114" s="8" t="s">
        <v>209</v>
      </c>
    </row>
    <row r="115" spans="1:6" x14ac:dyDescent="0.25">
      <c r="A115" s="8">
        <v>115</v>
      </c>
      <c r="B115" s="8" t="s">
        <v>6</v>
      </c>
      <c r="C115" s="8" t="s">
        <v>5</v>
      </c>
      <c r="D115" s="8" t="s">
        <v>0</v>
      </c>
      <c r="E115" s="8" t="s">
        <v>472</v>
      </c>
      <c r="F115" s="8" t="s">
        <v>209</v>
      </c>
    </row>
    <row r="116" spans="1:6" x14ac:dyDescent="0.25">
      <c r="A116" s="8">
        <v>116</v>
      </c>
      <c r="B116" s="8" t="s">
        <v>123</v>
      </c>
      <c r="C116" s="8" t="s">
        <v>5</v>
      </c>
      <c r="D116" s="8" t="s">
        <v>0</v>
      </c>
      <c r="E116" s="8" t="s">
        <v>124</v>
      </c>
      <c r="F116" s="8" t="s">
        <v>87</v>
      </c>
    </row>
    <row r="117" spans="1:6" x14ac:dyDescent="0.25">
      <c r="A117" s="8">
        <v>117</v>
      </c>
      <c r="B117" s="8" t="s">
        <v>123</v>
      </c>
      <c r="C117" s="8" t="s">
        <v>5</v>
      </c>
      <c r="D117" s="8" t="s">
        <v>0</v>
      </c>
      <c r="E117" s="8" t="s">
        <v>473</v>
      </c>
      <c r="F117" s="8" t="s">
        <v>87</v>
      </c>
    </row>
    <row r="118" spans="1:6" x14ac:dyDescent="0.25">
      <c r="A118" s="8">
        <v>118</v>
      </c>
      <c r="B118" s="8" t="s">
        <v>408</v>
      </c>
      <c r="C118" s="8" t="s">
        <v>5</v>
      </c>
      <c r="D118" s="8" t="s">
        <v>0</v>
      </c>
      <c r="E118" s="8" t="s">
        <v>126</v>
      </c>
      <c r="F118" s="8" t="s">
        <v>87</v>
      </c>
    </row>
    <row r="119" spans="1:6" x14ac:dyDescent="0.25">
      <c r="A119" s="8">
        <v>119</v>
      </c>
      <c r="B119" s="8" t="s">
        <v>559</v>
      </c>
      <c r="C119" s="8" t="s">
        <v>5</v>
      </c>
      <c r="D119" s="8" t="s">
        <v>0</v>
      </c>
      <c r="E119" s="8" t="s">
        <v>331</v>
      </c>
      <c r="F119" s="8" t="s">
        <v>87</v>
      </c>
    </row>
    <row r="120" spans="1:6" x14ac:dyDescent="0.25">
      <c r="A120" s="8">
        <v>120</v>
      </c>
      <c r="B120" s="8" t="s">
        <v>560</v>
      </c>
      <c r="C120" s="8" t="s">
        <v>5</v>
      </c>
      <c r="D120" s="8" t="s">
        <v>0</v>
      </c>
      <c r="E120" s="8" t="s">
        <v>531</v>
      </c>
      <c r="F120" s="8" t="s">
        <v>87</v>
      </c>
    </row>
    <row r="121" spans="1:6" x14ac:dyDescent="0.25">
      <c r="A121" s="8">
        <v>121</v>
      </c>
      <c r="B121" s="8" t="s">
        <v>561</v>
      </c>
      <c r="C121" s="8" t="s">
        <v>5</v>
      </c>
      <c r="D121" s="8" t="s">
        <v>0</v>
      </c>
      <c r="E121" s="8" t="s">
        <v>125</v>
      </c>
      <c r="F121" s="8" t="s">
        <v>87</v>
      </c>
    </row>
    <row r="122" spans="1:6" x14ac:dyDescent="0.25">
      <c r="A122" s="8">
        <v>122</v>
      </c>
      <c r="B122" s="8" t="s">
        <v>561</v>
      </c>
      <c r="C122" s="8" t="s">
        <v>5</v>
      </c>
      <c r="D122" s="8" t="s">
        <v>0</v>
      </c>
      <c r="E122" s="8" t="s">
        <v>409</v>
      </c>
      <c r="F122" s="8" t="s">
        <v>87</v>
      </c>
    </row>
    <row r="123" spans="1:6" x14ac:dyDescent="0.25">
      <c r="A123" s="8">
        <v>123</v>
      </c>
      <c r="B123" s="8" t="s">
        <v>561</v>
      </c>
      <c r="C123" s="8" t="s">
        <v>5</v>
      </c>
      <c r="D123" s="8" t="s">
        <v>0</v>
      </c>
      <c r="E123" s="8" t="s">
        <v>410</v>
      </c>
      <c r="F123" s="8" t="s">
        <v>87</v>
      </c>
    </row>
    <row r="124" spans="1:6" x14ac:dyDescent="0.25">
      <c r="A124" s="8">
        <v>124</v>
      </c>
      <c r="B124" s="8" t="s">
        <v>562</v>
      </c>
      <c r="C124" s="8" t="s">
        <v>5</v>
      </c>
      <c r="D124" s="8" t="s">
        <v>0</v>
      </c>
      <c r="E124" s="8" t="s">
        <v>563</v>
      </c>
      <c r="F124" s="8" t="s">
        <v>87</v>
      </c>
    </row>
    <row r="125" spans="1:6" x14ac:dyDescent="0.25">
      <c r="A125" s="8">
        <v>125</v>
      </c>
      <c r="B125" s="8" t="s">
        <v>564</v>
      </c>
      <c r="C125" s="8" t="s">
        <v>5</v>
      </c>
      <c r="D125" s="8" t="s">
        <v>0</v>
      </c>
      <c r="E125" s="8" t="s">
        <v>127</v>
      </c>
      <c r="F125" s="8" t="s">
        <v>87</v>
      </c>
    </row>
    <row r="126" spans="1:6" x14ac:dyDescent="0.25">
      <c r="A126" s="8">
        <v>126</v>
      </c>
      <c r="B126" s="8" t="s">
        <v>651</v>
      </c>
      <c r="C126" s="8" t="s">
        <v>5</v>
      </c>
      <c r="D126" s="8" t="s">
        <v>0</v>
      </c>
      <c r="E126" s="8" t="s">
        <v>652</v>
      </c>
      <c r="F126" s="8" t="s">
        <v>432</v>
      </c>
    </row>
    <row r="127" spans="1:6" x14ac:dyDescent="0.25">
      <c r="A127" s="8">
        <v>127</v>
      </c>
      <c r="B127" s="8" t="s">
        <v>651</v>
      </c>
      <c r="C127" s="8" t="s">
        <v>5</v>
      </c>
      <c r="D127" s="8" t="s">
        <v>0</v>
      </c>
      <c r="E127" s="8" t="s">
        <v>653</v>
      </c>
      <c r="F127" s="8" t="s">
        <v>432</v>
      </c>
    </row>
    <row r="128" spans="1:6" x14ac:dyDescent="0.25">
      <c r="A128" s="8">
        <v>128</v>
      </c>
      <c r="B128" s="8" t="s">
        <v>651</v>
      </c>
      <c r="C128" s="8" t="s">
        <v>5</v>
      </c>
      <c r="D128" s="8" t="s">
        <v>0</v>
      </c>
      <c r="E128" s="8" t="s">
        <v>654</v>
      </c>
      <c r="F128" s="8" t="s">
        <v>432</v>
      </c>
    </row>
    <row r="129" spans="1:6" x14ac:dyDescent="0.25">
      <c r="A129" s="8">
        <v>129</v>
      </c>
      <c r="B129" s="8" t="s">
        <v>651</v>
      </c>
      <c r="C129" s="8" t="s">
        <v>5</v>
      </c>
      <c r="D129" s="8" t="s">
        <v>0</v>
      </c>
      <c r="E129" s="8" t="s">
        <v>655</v>
      </c>
      <c r="F129" s="8" t="s">
        <v>432</v>
      </c>
    </row>
    <row r="130" spans="1:6" x14ac:dyDescent="0.25">
      <c r="A130" s="8">
        <v>130</v>
      </c>
      <c r="B130" s="8" t="s">
        <v>651</v>
      </c>
      <c r="C130" s="8" t="s">
        <v>5</v>
      </c>
      <c r="D130" s="8" t="s">
        <v>0</v>
      </c>
      <c r="E130" s="8" t="s">
        <v>656</v>
      </c>
      <c r="F130" s="8" t="s">
        <v>432</v>
      </c>
    </row>
    <row r="131" spans="1:6" x14ac:dyDescent="0.25">
      <c r="A131" s="8">
        <v>131</v>
      </c>
      <c r="B131" s="8" t="s">
        <v>657</v>
      </c>
      <c r="C131" s="8" t="s">
        <v>5</v>
      </c>
      <c r="D131" s="8" t="s">
        <v>0</v>
      </c>
      <c r="E131" s="8" t="s">
        <v>658</v>
      </c>
      <c r="F131" s="8" t="s">
        <v>87</v>
      </c>
    </row>
    <row r="132" spans="1:6" x14ac:dyDescent="0.25">
      <c r="A132" s="8">
        <v>132</v>
      </c>
      <c r="B132" s="8" t="s">
        <v>657</v>
      </c>
      <c r="C132" s="8" t="s">
        <v>5</v>
      </c>
      <c r="D132" s="8" t="s">
        <v>0</v>
      </c>
      <c r="E132" s="8" t="s">
        <v>659</v>
      </c>
      <c r="F132" s="8" t="s">
        <v>87</v>
      </c>
    </row>
    <row r="133" spans="1:6" x14ac:dyDescent="0.25">
      <c r="A133" s="8">
        <v>133</v>
      </c>
      <c r="B133" s="8" t="s">
        <v>657</v>
      </c>
      <c r="C133" s="8" t="s">
        <v>5</v>
      </c>
      <c r="D133" s="8" t="s">
        <v>0</v>
      </c>
      <c r="E133" s="8" t="s">
        <v>660</v>
      </c>
      <c r="F133" s="8" t="s">
        <v>87</v>
      </c>
    </row>
    <row r="134" spans="1:6" x14ac:dyDescent="0.25">
      <c r="A134" s="8">
        <v>134</v>
      </c>
      <c r="B134" s="8" t="s">
        <v>128</v>
      </c>
      <c r="C134" s="8" t="s">
        <v>5</v>
      </c>
      <c r="D134" s="8" t="s">
        <v>129</v>
      </c>
      <c r="E134" s="8" t="s">
        <v>351</v>
      </c>
      <c r="F134" s="8" t="s">
        <v>130</v>
      </c>
    </row>
    <row r="135" spans="1:6" x14ac:dyDescent="0.25">
      <c r="A135" s="8">
        <v>135</v>
      </c>
      <c r="B135" s="8" t="s">
        <v>128</v>
      </c>
      <c r="C135" s="8" t="s">
        <v>5</v>
      </c>
      <c r="D135" s="8" t="s">
        <v>129</v>
      </c>
      <c r="E135" s="8" t="s">
        <v>352</v>
      </c>
      <c r="F135" s="8" t="s">
        <v>130</v>
      </c>
    </row>
    <row r="136" spans="1:6" x14ac:dyDescent="0.25">
      <c r="A136" s="8">
        <v>136</v>
      </c>
      <c r="B136" s="8" t="s">
        <v>131</v>
      </c>
      <c r="C136" s="8" t="s">
        <v>5</v>
      </c>
      <c r="D136" s="8" t="s">
        <v>129</v>
      </c>
      <c r="E136" s="8" t="s">
        <v>132</v>
      </c>
      <c r="F136" s="8" t="s">
        <v>130</v>
      </c>
    </row>
    <row r="137" spans="1:6" x14ac:dyDescent="0.25">
      <c r="A137" s="8">
        <v>137</v>
      </c>
      <c r="B137" s="8" t="s">
        <v>133</v>
      </c>
      <c r="C137" s="8" t="s">
        <v>5</v>
      </c>
      <c r="D137" s="8" t="s">
        <v>129</v>
      </c>
      <c r="E137" s="8" t="s">
        <v>134</v>
      </c>
      <c r="F137" s="8" t="s">
        <v>130</v>
      </c>
    </row>
    <row r="138" spans="1:6" x14ac:dyDescent="0.25">
      <c r="A138" s="8">
        <v>138</v>
      </c>
      <c r="B138" s="8" t="s">
        <v>135</v>
      </c>
      <c r="C138" s="8" t="s">
        <v>5</v>
      </c>
      <c r="D138" s="8" t="s">
        <v>129</v>
      </c>
      <c r="E138" s="8" t="s">
        <v>136</v>
      </c>
      <c r="F138" s="8" t="s">
        <v>130</v>
      </c>
    </row>
    <row r="139" spans="1:6" x14ac:dyDescent="0.25">
      <c r="A139" s="8">
        <v>139</v>
      </c>
      <c r="B139" s="8" t="s">
        <v>474</v>
      </c>
      <c r="C139" s="8" t="s">
        <v>5</v>
      </c>
      <c r="D139" s="8" t="s">
        <v>129</v>
      </c>
      <c r="E139" s="8" t="s">
        <v>475</v>
      </c>
      <c r="F139" s="8" t="s">
        <v>130</v>
      </c>
    </row>
    <row r="140" spans="1:6" x14ac:dyDescent="0.25">
      <c r="A140" s="8">
        <v>140</v>
      </c>
      <c r="B140" s="8" t="s">
        <v>476</v>
      </c>
      <c r="C140" s="8" t="s">
        <v>5</v>
      </c>
      <c r="D140" s="8" t="s">
        <v>129</v>
      </c>
      <c r="E140" s="8" t="s">
        <v>477</v>
      </c>
      <c r="F140" s="8" t="s">
        <v>130</v>
      </c>
    </row>
    <row r="141" spans="1:6" x14ac:dyDescent="0.25">
      <c r="A141" s="8">
        <v>141</v>
      </c>
      <c r="B141" s="8" t="s">
        <v>661</v>
      </c>
      <c r="C141" s="8" t="s">
        <v>5</v>
      </c>
      <c r="D141" s="8" t="s">
        <v>129</v>
      </c>
      <c r="E141" s="8" t="s">
        <v>662</v>
      </c>
      <c r="F141" s="8" t="s">
        <v>130</v>
      </c>
    </row>
    <row r="142" spans="1:6" x14ac:dyDescent="0.25">
      <c r="A142" s="8">
        <v>142</v>
      </c>
      <c r="B142" s="8" t="s">
        <v>353</v>
      </c>
      <c r="C142" s="8" t="s">
        <v>5</v>
      </c>
      <c r="D142" s="8" t="s">
        <v>354</v>
      </c>
      <c r="E142" s="8" t="s">
        <v>355</v>
      </c>
      <c r="F142" s="8" t="s">
        <v>59</v>
      </c>
    </row>
    <row r="143" spans="1:6" x14ac:dyDescent="0.25">
      <c r="A143" s="8">
        <v>143</v>
      </c>
      <c r="B143" s="8" t="s">
        <v>353</v>
      </c>
      <c r="C143" s="8" t="s">
        <v>5</v>
      </c>
      <c r="D143" s="8" t="s">
        <v>354</v>
      </c>
      <c r="E143" s="8" t="s">
        <v>411</v>
      </c>
      <c r="F143" s="8" t="s">
        <v>59</v>
      </c>
    </row>
    <row r="144" spans="1:6" x14ac:dyDescent="0.25">
      <c r="A144" s="8">
        <v>144</v>
      </c>
      <c r="B144" s="8" t="s">
        <v>353</v>
      </c>
      <c r="C144" s="8" t="s">
        <v>5</v>
      </c>
      <c r="D144" s="8" t="s">
        <v>354</v>
      </c>
      <c r="E144" s="8" t="s">
        <v>565</v>
      </c>
      <c r="F144" s="8" t="s">
        <v>59</v>
      </c>
    </row>
    <row r="145" spans="1:6" x14ac:dyDescent="0.25">
      <c r="A145" s="8">
        <v>145</v>
      </c>
      <c r="B145" s="8" t="s">
        <v>353</v>
      </c>
      <c r="C145" s="8" t="s">
        <v>5</v>
      </c>
      <c r="D145" s="8" t="s">
        <v>354</v>
      </c>
      <c r="E145" s="8" t="s">
        <v>566</v>
      </c>
      <c r="F145" s="8" t="s">
        <v>59</v>
      </c>
    </row>
    <row r="146" spans="1:6" x14ac:dyDescent="0.25">
      <c r="A146" s="8">
        <v>146</v>
      </c>
      <c r="B146" s="8" t="s">
        <v>353</v>
      </c>
      <c r="C146" s="8" t="s">
        <v>5</v>
      </c>
      <c r="D146" s="8" t="s">
        <v>354</v>
      </c>
      <c r="E146" s="8" t="s">
        <v>567</v>
      </c>
      <c r="F146" s="8" t="s">
        <v>59</v>
      </c>
    </row>
    <row r="147" spans="1:6" x14ac:dyDescent="0.25">
      <c r="A147" s="8">
        <v>147</v>
      </c>
      <c r="B147" s="8" t="s">
        <v>353</v>
      </c>
      <c r="C147" s="8" t="s">
        <v>5</v>
      </c>
      <c r="D147" s="8" t="s">
        <v>354</v>
      </c>
      <c r="E147" s="8" t="s">
        <v>568</v>
      </c>
      <c r="F147" s="8" t="s">
        <v>59</v>
      </c>
    </row>
    <row r="148" spans="1:6" x14ac:dyDescent="0.25">
      <c r="A148" s="8">
        <v>148</v>
      </c>
      <c r="B148" s="8" t="s">
        <v>353</v>
      </c>
      <c r="C148" s="8" t="s">
        <v>5</v>
      </c>
      <c r="D148" s="8" t="s">
        <v>354</v>
      </c>
      <c r="E148" s="8" t="s">
        <v>569</v>
      </c>
      <c r="F148" s="8" t="s">
        <v>59</v>
      </c>
    </row>
    <row r="149" spans="1:6" x14ac:dyDescent="0.25">
      <c r="A149" s="8">
        <v>149</v>
      </c>
      <c r="B149" s="8" t="s">
        <v>137</v>
      </c>
      <c r="C149" s="8" t="s">
        <v>5</v>
      </c>
      <c r="D149" s="8" t="s">
        <v>138</v>
      </c>
      <c r="E149" s="8" t="s">
        <v>356</v>
      </c>
      <c r="F149" s="8" t="s">
        <v>36</v>
      </c>
    </row>
    <row r="150" spans="1:6" x14ac:dyDescent="0.25">
      <c r="A150" s="8">
        <v>150</v>
      </c>
      <c r="B150" s="8" t="s">
        <v>137</v>
      </c>
      <c r="C150" s="8" t="s">
        <v>5</v>
      </c>
      <c r="D150" s="8" t="s">
        <v>138</v>
      </c>
      <c r="E150" s="8" t="s">
        <v>70</v>
      </c>
      <c r="F150" s="8" t="s">
        <v>36</v>
      </c>
    </row>
    <row r="151" spans="1:6" x14ac:dyDescent="0.25">
      <c r="A151" s="8">
        <v>151</v>
      </c>
      <c r="B151" s="8" t="s">
        <v>137</v>
      </c>
      <c r="C151" s="8" t="s">
        <v>5</v>
      </c>
      <c r="D151" s="8" t="s">
        <v>138</v>
      </c>
      <c r="E151" s="8" t="s">
        <v>357</v>
      </c>
      <c r="F151" s="8" t="s">
        <v>36</v>
      </c>
    </row>
    <row r="152" spans="1:6" x14ac:dyDescent="0.25">
      <c r="A152" s="8">
        <v>152</v>
      </c>
      <c r="B152" s="8" t="s">
        <v>137</v>
      </c>
      <c r="C152" s="8" t="s">
        <v>5</v>
      </c>
      <c r="D152" s="8" t="s">
        <v>138</v>
      </c>
      <c r="E152" s="8" t="s">
        <v>358</v>
      </c>
      <c r="F152" s="8" t="s">
        <v>36</v>
      </c>
    </row>
    <row r="153" spans="1:6" x14ac:dyDescent="0.25">
      <c r="A153" s="8">
        <v>153</v>
      </c>
      <c r="B153" s="8" t="s">
        <v>137</v>
      </c>
      <c r="C153" s="8" t="s">
        <v>5</v>
      </c>
      <c r="D153" s="8" t="s">
        <v>138</v>
      </c>
      <c r="E153" s="8" t="s">
        <v>359</v>
      </c>
      <c r="F153" s="8" t="s">
        <v>36</v>
      </c>
    </row>
    <row r="154" spans="1:6" x14ac:dyDescent="0.25">
      <c r="A154" s="8">
        <v>154</v>
      </c>
      <c r="B154" s="8" t="s">
        <v>137</v>
      </c>
      <c r="C154" s="8" t="s">
        <v>5</v>
      </c>
      <c r="D154" s="8" t="s">
        <v>138</v>
      </c>
      <c r="E154" s="8" t="s">
        <v>478</v>
      </c>
      <c r="F154" s="8" t="s">
        <v>36</v>
      </c>
    </row>
    <row r="155" spans="1:6" x14ac:dyDescent="0.25">
      <c r="A155" s="8">
        <v>155</v>
      </c>
      <c r="B155" s="8" t="s">
        <v>137</v>
      </c>
      <c r="C155" s="8" t="s">
        <v>5</v>
      </c>
      <c r="D155" s="8" t="s">
        <v>138</v>
      </c>
      <c r="E155" s="8" t="s">
        <v>519</v>
      </c>
      <c r="F155" s="8" t="s">
        <v>36</v>
      </c>
    </row>
    <row r="156" spans="1:6" x14ac:dyDescent="0.25">
      <c r="A156" s="8">
        <v>156</v>
      </c>
      <c r="B156" s="8" t="s">
        <v>139</v>
      </c>
      <c r="C156" s="8" t="s">
        <v>5</v>
      </c>
      <c r="D156" s="8" t="s">
        <v>140</v>
      </c>
      <c r="E156" s="8" t="s">
        <v>141</v>
      </c>
      <c r="F156" s="8" t="s">
        <v>142</v>
      </c>
    </row>
    <row r="157" spans="1:6" x14ac:dyDescent="0.25">
      <c r="A157" s="8">
        <v>157</v>
      </c>
      <c r="B157" s="8" t="s">
        <v>143</v>
      </c>
      <c r="C157" s="8" t="s">
        <v>5</v>
      </c>
      <c r="D157" s="8" t="s">
        <v>144</v>
      </c>
      <c r="E157" s="8" t="s">
        <v>141</v>
      </c>
      <c r="F157" s="8" t="s">
        <v>142</v>
      </c>
    </row>
    <row r="158" spans="1:6" x14ac:dyDescent="0.25">
      <c r="A158" s="8">
        <v>158</v>
      </c>
      <c r="B158" s="8" t="s">
        <v>145</v>
      </c>
      <c r="C158" s="8" t="s">
        <v>5</v>
      </c>
      <c r="D158" s="8" t="s">
        <v>146</v>
      </c>
      <c r="E158" s="8" t="s">
        <v>141</v>
      </c>
      <c r="F158" s="8" t="s">
        <v>142</v>
      </c>
    </row>
    <row r="159" spans="1:6" x14ac:dyDescent="0.25">
      <c r="A159" s="8">
        <v>159</v>
      </c>
      <c r="B159" s="8" t="s">
        <v>147</v>
      </c>
      <c r="C159" s="8" t="s">
        <v>5</v>
      </c>
      <c r="D159" s="8" t="s">
        <v>148</v>
      </c>
      <c r="E159" s="8" t="s">
        <v>141</v>
      </c>
      <c r="F159" s="8" t="s">
        <v>142</v>
      </c>
    </row>
    <row r="160" spans="1:6" x14ac:dyDescent="0.25">
      <c r="A160" s="8">
        <v>160</v>
      </c>
      <c r="B160" s="8" t="s">
        <v>149</v>
      </c>
      <c r="C160" s="8" t="s">
        <v>5</v>
      </c>
      <c r="D160" s="8" t="s">
        <v>150</v>
      </c>
      <c r="E160" s="8" t="s">
        <v>70</v>
      </c>
      <c r="F160" s="8" t="s">
        <v>87</v>
      </c>
    </row>
    <row r="161" spans="1:6" x14ac:dyDescent="0.25">
      <c r="A161" s="8">
        <v>161</v>
      </c>
      <c r="B161" s="8" t="s">
        <v>151</v>
      </c>
      <c r="C161" s="8" t="s">
        <v>5</v>
      </c>
      <c r="D161" s="8" t="s">
        <v>152</v>
      </c>
      <c r="E161" s="8" t="s">
        <v>70</v>
      </c>
      <c r="F161" s="8" t="s">
        <v>87</v>
      </c>
    </row>
    <row r="162" spans="1:6" x14ac:dyDescent="0.25">
      <c r="A162" s="8">
        <v>162</v>
      </c>
      <c r="B162" s="8" t="s">
        <v>153</v>
      </c>
      <c r="C162" s="8" t="s">
        <v>5</v>
      </c>
      <c r="D162" s="8" t="s">
        <v>383</v>
      </c>
      <c r="E162" s="8" t="s">
        <v>384</v>
      </c>
      <c r="F162" s="8" t="s">
        <v>76</v>
      </c>
    </row>
    <row r="163" spans="1:6" x14ac:dyDescent="0.25">
      <c r="A163" s="8">
        <v>163</v>
      </c>
      <c r="B163" s="8" t="s">
        <v>154</v>
      </c>
      <c r="C163" s="8" t="s">
        <v>5</v>
      </c>
      <c r="D163" s="8" t="s">
        <v>155</v>
      </c>
      <c r="E163" s="8" t="s">
        <v>70</v>
      </c>
      <c r="F163" s="8" t="s">
        <v>209</v>
      </c>
    </row>
    <row r="164" spans="1:6" x14ac:dyDescent="0.25">
      <c r="A164" s="8">
        <v>164</v>
      </c>
      <c r="B164" s="8" t="s">
        <v>156</v>
      </c>
      <c r="C164" s="8" t="s">
        <v>5</v>
      </c>
      <c r="D164" s="8" t="s">
        <v>157</v>
      </c>
      <c r="E164" s="8" t="s">
        <v>158</v>
      </c>
      <c r="F164" s="8" t="s">
        <v>76</v>
      </c>
    </row>
    <row r="165" spans="1:6" x14ac:dyDescent="0.25">
      <c r="A165" s="8">
        <v>165</v>
      </c>
      <c r="B165" s="8" t="s">
        <v>159</v>
      </c>
      <c r="C165" s="8" t="s">
        <v>5</v>
      </c>
      <c r="D165" s="8" t="s">
        <v>157</v>
      </c>
      <c r="E165" s="8" t="s">
        <v>160</v>
      </c>
      <c r="F165" s="8" t="s">
        <v>76</v>
      </c>
    </row>
    <row r="166" spans="1:6" x14ac:dyDescent="0.25">
      <c r="A166" s="8">
        <v>166</v>
      </c>
      <c r="B166" s="8" t="s">
        <v>161</v>
      </c>
      <c r="C166" s="8" t="s">
        <v>5</v>
      </c>
      <c r="D166" s="8" t="s">
        <v>157</v>
      </c>
      <c r="E166" s="8" t="s">
        <v>162</v>
      </c>
      <c r="F166" s="8" t="s">
        <v>76</v>
      </c>
    </row>
    <row r="167" spans="1:6" x14ac:dyDescent="0.25">
      <c r="A167" s="8">
        <v>167</v>
      </c>
      <c r="B167" s="8" t="s">
        <v>213</v>
      </c>
      <c r="C167" s="8" t="s">
        <v>5</v>
      </c>
      <c r="D167" s="8" t="s">
        <v>163</v>
      </c>
      <c r="E167" s="8" t="s">
        <v>214</v>
      </c>
      <c r="F167" s="8" t="s">
        <v>71</v>
      </c>
    </row>
    <row r="168" spans="1:6" x14ac:dyDescent="0.25">
      <c r="A168" s="8">
        <v>168</v>
      </c>
      <c r="B168" s="8" t="s">
        <v>215</v>
      </c>
      <c r="C168" s="8" t="s">
        <v>5</v>
      </c>
      <c r="D168" s="8" t="s">
        <v>163</v>
      </c>
      <c r="E168" s="8" t="s">
        <v>164</v>
      </c>
      <c r="F168" s="8" t="s">
        <v>71</v>
      </c>
    </row>
    <row r="169" spans="1:6" x14ac:dyDescent="0.25">
      <c r="A169" s="8">
        <v>169</v>
      </c>
      <c r="B169" s="8" t="s">
        <v>165</v>
      </c>
      <c r="C169" s="8" t="s">
        <v>5</v>
      </c>
      <c r="D169" s="8" t="s">
        <v>166</v>
      </c>
      <c r="E169" s="8" t="s">
        <v>167</v>
      </c>
      <c r="F169" s="8" t="s">
        <v>36</v>
      </c>
    </row>
    <row r="170" spans="1:6" x14ac:dyDescent="0.25">
      <c r="A170" s="8">
        <v>170</v>
      </c>
      <c r="B170" s="8" t="s">
        <v>168</v>
      </c>
      <c r="C170" s="8" t="s">
        <v>5</v>
      </c>
      <c r="D170" s="8" t="s">
        <v>166</v>
      </c>
      <c r="E170" s="8" t="s">
        <v>169</v>
      </c>
      <c r="F170" s="8" t="s">
        <v>36</v>
      </c>
    </row>
    <row r="171" spans="1:6" x14ac:dyDescent="0.25">
      <c r="A171" s="8">
        <v>171</v>
      </c>
      <c r="B171" s="8" t="s">
        <v>170</v>
      </c>
      <c r="C171" s="8" t="s">
        <v>5</v>
      </c>
      <c r="D171" s="8" t="s">
        <v>166</v>
      </c>
      <c r="E171" s="8" t="s">
        <v>171</v>
      </c>
      <c r="F171" s="8" t="s">
        <v>36</v>
      </c>
    </row>
    <row r="172" spans="1:6" x14ac:dyDescent="0.25">
      <c r="A172" s="8">
        <v>172</v>
      </c>
      <c r="B172" s="8" t="s">
        <v>172</v>
      </c>
      <c r="C172" s="8" t="s">
        <v>5</v>
      </c>
      <c r="D172" s="8" t="s">
        <v>166</v>
      </c>
      <c r="E172" s="8" t="s">
        <v>173</v>
      </c>
      <c r="F172" s="8" t="s">
        <v>36</v>
      </c>
    </row>
    <row r="173" spans="1:6" x14ac:dyDescent="0.25">
      <c r="A173" s="8">
        <v>173</v>
      </c>
      <c r="B173" s="8" t="s">
        <v>174</v>
      </c>
      <c r="C173" s="8" t="s">
        <v>5</v>
      </c>
      <c r="D173" s="8" t="s">
        <v>166</v>
      </c>
      <c r="E173" s="8" t="s">
        <v>175</v>
      </c>
      <c r="F173" s="8" t="s">
        <v>216</v>
      </c>
    </row>
    <row r="174" spans="1:6" x14ac:dyDescent="0.25">
      <c r="A174" s="8">
        <v>174</v>
      </c>
      <c r="B174" s="8" t="s">
        <v>176</v>
      </c>
      <c r="C174" s="8" t="s">
        <v>5</v>
      </c>
      <c r="D174" s="8" t="s">
        <v>166</v>
      </c>
      <c r="E174" s="8" t="s">
        <v>177</v>
      </c>
      <c r="F174" s="8" t="s">
        <v>216</v>
      </c>
    </row>
    <row r="175" spans="1:6" x14ac:dyDescent="0.25">
      <c r="A175" s="8">
        <v>175</v>
      </c>
      <c r="B175" s="8" t="s">
        <v>178</v>
      </c>
      <c r="C175" s="8" t="s">
        <v>5</v>
      </c>
      <c r="D175" s="8" t="s">
        <v>166</v>
      </c>
      <c r="E175" s="8" t="s">
        <v>179</v>
      </c>
      <c r="F175" s="8" t="s">
        <v>209</v>
      </c>
    </row>
    <row r="176" spans="1:6" x14ac:dyDescent="0.25">
      <c r="A176" s="8">
        <v>176</v>
      </c>
      <c r="B176" s="8" t="s">
        <v>180</v>
      </c>
      <c r="C176" s="8" t="s">
        <v>5</v>
      </c>
      <c r="D176" s="8" t="s">
        <v>166</v>
      </c>
      <c r="E176" s="8" t="s">
        <v>181</v>
      </c>
      <c r="F176" s="8" t="s">
        <v>209</v>
      </c>
    </row>
    <row r="177" spans="1:6" x14ac:dyDescent="0.25">
      <c r="A177" s="8">
        <v>177</v>
      </c>
      <c r="B177" s="8" t="s">
        <v>182</v>
      </c>
      <c r="C177" s="8" t="s">
        <v>5</v>
      </c>
      <c r="D177" s="8" t="s">
        <v>166</v>
      </c>
      <c r="E177" s="8" t="s">
        <v>183</v>
      </c>
      <c r="F177" s="8" t="s">
        <v>209</v>
      </c>
    </row>
    <row r="178" spans="1:6" x14ac:dyDescent="0.25">
      <c r="A178" s="8">
        <v>178</v>
      </c>
      <c r="B178" s="8" t="s">
        <v>184</v>
      </c>
      <c r="C178" s="8" t="s">
        <v>5</v>
      </c>
      <c r="D178" s="8" t="s">
        <v>166</v>
      </c>
      <c r="E178" s="8" t="s">
        <v>185</v>
      </c>
      <c r="F178" s="8" t="s">
        <v>209</v>
      </c>
    </row>
    <row r="179" spans="1:6" x14ac:dyDescent="0.25">
      <c r="A179" s="8">
        <v>179</v>
      </c>
      <c r="B179" s="8" t="s">
        <v>186</v>
      </c>
      <c r="C179" s="8" t="s">
        <v>5</v>
      </c>
      <c r="D179" s="8" t="s">
        <v>166</v>
      </c>
      <c r="E179" s="8" t="s">
        <v>187</v>
      </c>
      <c r="F179" s="8" t="s">
        <v>209</v>
      </c>
    </row>
    <row r="180" spans="1:6" x14ac:dyDescent="0.25">
      <c r="A180" s="8">
        <v>180</v>
      </c>
      <c r="B180" s="8" t="s">
        <v>188</v>
      </c>
      <c r="C180" s="8" t="s">
        <v>5</v>
      </c>
      <c r="D180" s="8" t="s">
        <v>166</v>
      </c>
      <c r="E180" s="8" t="s">
        <v>189</v>
      </c>
      <c r="F180" s="8" t="s">
        <v>209</v>
      </c>
    </row>
    <row r="181" spans="1:6" x14ac:dyDescent="0.25">
      <c r="A181" s="8">
        <v>181</v>
      </c>
      <c r="B181" s="8" t="s">
        <v>385</v>
      </c>
      <c r="C181" s="8" t="s">
        <v>5</v>
      </c>
      <c r="D181" s="8" t="s">
        <v>166</v>
      </c>
      <c r="E181" s="8" t="s">
        <v>360</v>
      </c>
      <c r="F181" s="8" t="s">
        <v>47</v>
      </c>
    </row>
    <row r="182" spans="1:6" x14ac:dyDescent="0.25">
      <c r="A182" s="8">
        <v>182</v>
      </c>
      <c r="B182" s="8" t="s">
        <v>386</v>
      </c>
      <c r="C182" s="8" t="s">
        <v>5</v>
      </c>
      <c r="D182" s="8" t="s">
        <v>166</v>
      </c>
      <c r="E182" s="8" t="s">
        <v>387</v>
      </c>
      <c r="F182" s="8" t="s">
        <v>209</v>
      </c>
    </row>
    <row r="183" spans="1:6" x14ac:dyDescent="0.25">
      <c r="A183" s="8">
        <v>183</v>
      </c>
      <c r="B183" s="8" t="s">
        <v>479</v>
      </c>
      <c r="C183" s="8" t="s">
        <v>5</v>
      </c>
      <c r="D183" s="8" t="s">
        <v>190</v>
      </c>
      <c r="E183" s="8" t="s">
        <v>193</v>
      </c>
      <c r="F183" s="8" t="s">
        <v>209</v>
      </c>
    </row>
    <row r="184" spans="1:6" x14ac:dyDescent="0.25">
      <c r="A184" s="8">
        <v>184</v>
      </c>
      <c r="B184" s="8" t="s">
        <v>191</v>
      </c>
      <c r="C184" s="8" t="s">
        <v>5</v>
      </c>
      <c r="D184" s="8" t="s">
        <v>192</v>
      </c>
      <c r="E184" s="8" t="s">
        <v>193</v>
      </c>
      <c r="F184" s="8" t="s">
        <v>209</v>
      </c>
    </row>
    <row r="185" spans="1:6" x14ac:dyDescent="0.25">
      <c r="A185" s="8">
        <v>185</v>
      </c>
      <c r="B185" s="8" t="s">
        <v>194</v>
      </c>
      <c r="C185" s="8" t="s">
        <v>5</v>
      </c>
      <c r="D185" s="8" t="s">
        <v>195</v>
      </c>
      <c r="E185" s="8" t="s">
        <v>193</v>
      </c>
      <c r="F185" s="8" t="s">
        <v>209</v>
      </c>
    </row>
    <row r="186" spans="1:6" x14ac:dyDescent="0.25">
      <c r="A186" s="8">
        <v>186</v>
      </c>
      <c r="B186" s="8" t="s">
        <v>196</v>
      </c>
      <c r="C186" s="8" t="s">
        <v>5</v>
      </c>
      <c r="D186" s="8" t="s">
        <v>197</v>
      </c>
      <c r="E186" s="8" t="s">
        <v>388</v>
      </c>
      <c r="F186" s="8" t="s">
        <v>209</v>
      </c>
    </row>
    <row r="187" spans="1:6" x14ac:dyDescent="0.25">
      <c r="A187" s="8">
        <v>187</v>
      </c>
      <c r="B187" s="8" t="s">
        <v>389</v>
      </c>
      <c r="C187" s="8" t="s">
        <v>5</v>
      </c>
      <c r="D187" s="8" t="s">
        <v>197</v>
      </c>
      <c r="E187" s="8" t="s">
        <v>390</v>
      </c>
      <c r="F187" s="8" t="s">
        <v>209</v>
      </c>
    </row>
    <row r="188" spans="1:6" x14ac:dyDescent="0.25">
      <c r="A188" s="8">
        <v>188</v>
      </c>
      <c r="B188" s="8" t="s">
        <v>198</v>
      </c>
      <c r="C188" s="8" t="s">
        <v>5</v>
      </c>
      <c r="D188" s="8" t="s">
        <v>199</v>
      </c>
      <c r="E188" s="8" t="s">
        <v>200</v>
      </c>
      <c r="F188" s="8" t="s">
        <v>209</v>
      </c>
    </row>
    <row r="189" spans="1:6" x14ac:dyDescent="0.25">
      <c r="A189" s="8">
        <v>189</v>
      </c>
      <c r="B189" s="8" t="s">
        <v>201</v>
      </c>
      <c r="C189" s="8" t="s">
        <v>5</v>
      </c>
      <c r="D189" s="8" t="s">
        <v>199</v>
      </c>
      <c r="E189" s="8" t="s">
        <v>202</v>
      </c>
      <c r="F189" s="8" t="s">
        <v>209</v>
      </c>
    </row>
    <row r="190" spans="1:6" x14ac:dyDescent="0.25">
      <c r="A190" s="8">
        <v>190</v>
      </c>
      <c r="B190" s="8" t="s">
        <v>412</v>
      </c>
      <c r="C190" s="8" t="s">
        <v>5</v>
      </c>
      <c r="D190" s="8" t="s">
        <v>199</v>
      </c>
      <c r="E190" s="8" t="s">
        <v>413</v>
      </c>
      <c r="F190" s="8" t="s">
        <v>59</v>
      </c>
    </row>
    <row r="191" spans="1:6" x14ac:dyDescent="0.25">
      <c r="A191" s="8">
        <v>191</v>
      </c>
      <c r="B191" s="8" t="s">
        <v>434</v>
      </c>
      <c r="C191" s="8" t="s">
        <v>5</v>
      </c>
      <c r="D191" s="8" t="s">
        <v>199</v>
      </c>
      <c r="E191" s="8" t="s">
        <v>435</v>
      </c>
      <c r="F191" s="8" t="s">
        <v>59</v>
      </c>
    </row>
    <row r="192" spans="1:6" x14ac:dyDescent="0.25">
      <c r="A192" s="8">
        <v>192</v>
      </c>
      <c r="B192" s="8" t="s">
        <v>434</v>
      </c>
      <c r="C192" s="8" t="s">
        <v>5</v>
      </c>
      <c r="D192" s="8" t="s">
        <v>199</v>
      </c>
      <c r="E192" s="8" t="s">
        <v>436</v>
      </c>
      <c r="F192" s="8" t="s">
        <v>59</v>
      </c>
    </row>
    <row r="193" spans="1:6" x14ac:dyDescent="0.25">
      <c r="A193" s="8">
        <v>193</v>
      </c>
      <c r="B193" s="8" t="s">
        <v>434</v>
      </c>
      <c r="C193" s="8" t="s">
        <v>5</v>
      </c>
      <c r="D193" s="8" t="s">
        <v>199</v>
      </c>
      <c r="E193" s="8" t="s">
        <v>437</v>
      </c>
      <c r="F193" s="8" t="s">
        <v>59</v>
      </c>
    </row>
    <row r="194" spans="1:6" x14ac:dyDescent="0.25">
      <c r="A194" s="8">
        <v>194</v>
      </c>
      <c r="B194" s="8" t="s">
        <v>434</v>
      </c>
      <c r="C194" s="8" t="s">
        <v>5</v>
      </c>
      <c r="D194" s="8" t="s">
        <v>199</v>
      </c>
      <c r="E194" s="8" t="s">
        <v>438</v>
      </c>
      <c r="F194" s="8" t="s">
        <v>59</v>
      </c>
    </row>
    <row r="195" spans="1:6" x14ac:dyDescent="0.25">
      <c r="A195" s="8">
        <v>195</v>
      </c>
      <c r="B195" s="8" t="s">
        <v>434</v>
      </c>
      <c r="C195" s="8" t="s">
        <v>5</v>
      </c>
      <c r="D195" s="8" t="s">
        <v>199</v>
      </c>
      <c r="E195" s="8" t="s">
        <v>439</v>
      </c>
      <c r="F195" s="8" t="s">
        <v>59</v>
      </c>
    </row>
    <row r="196" spans="1:6" x14ac:dyDescent="0.25">
      <c r="A196" s="8">
        <v>196</v>
      </c>
      <c r="B196" s="8" t="s">
        <v>434</v>
      </c>
      <c r="C196" s="8" t="s">
        <v>5</v>
      </c>
      <c r="D196" s="8" t="s">
        <v>199</v>
      </c>
      <c r="E196" s="8" t="s">
        <v>537</v>
      </c>
      <c r="F196" s="8" t="s">
        <v>59</v>
      </c>
    </row>
    <row r="197" spans="1:6" x14ac:dyDescent="0.25">
      <c r="A197" s="8">
        <v>197</v>
      </c>
      <c r="B197" s="8" t="s">
        <v>434</v>
      </c>
      <c r="C197" s="8" t="s">
        <v>5</v>
      </c>
      <c r="D197" s="8" t="s">
        <v>199</v>
      </c>
      <c r="E197" s="8" t="s">
        <v>440</v>
      </c>
      <c r="F197" s="8" t="s">
        <v>59</v>
      </c>
    </row>
    <row r="198" spans="1:6" x14ac:dyDescent="0.25">
      <c r="A198" s="8">
        <v>198</v>
      </c>
      <c r="B198" s="8" t="s">
        <v>217</v>
      </c>
      <c r="C198" s="8" t="s">
        <v>5</v>
      </c>
      <c r="D198" s="8" t="s">
        <v>218</v>
      </c>
      <c r="E198" s="8" t="s">
        <v>70</v>
      </c>
      <c r="F198" s="8" t="s">
        <v>216</v>
      </c>
    </row>
    <row r="199" spans="1:6" x14ac:dyDescent="0.25">
      <c r="A199" s="8">
        <v>199</v>
      </c>
      <c r="B199" s="8" t="s">
        <v>219</v>
      </c>
      <c r="C199" s="8" t="s">
        <v>5</v>
      </c>
      <c r="D199" s="8" t="s">
        <v>220</v>
      </c>
      <c r="E199" s="8" t="s">
        <v>391</v>
      </c>
      <c r="F199" s="8" t="s">
        <v>221</v>
      </c>
    </row>
    <row r="200" spans="1:6" x14ac:dyDescent="0.25">
      <c r="A200" s="8">
        <v>200</v>
      </c>
      <c r="B200" s="8" t="s">
        <v>392</v>
      </c>
      <c r="C200" s="8" t="s">
        <v>5</v>
      </c>
      <c r="D200" s="8" t="s">
        <v>220</v>
      </c>
      <c r="E200" s="8" t="s">
        <v>480</v>
      </c>
      <c r="F200" s="8" t="s">
        <v>221</v>
      </c>
    </row>
    <row r="201" spans="1:6" x14ac:dyDescent="0.25">
      <c r="A201" s="8">
        <v>201</v>
      </c>
      <c r="B201" s="8" t="s">
        <v>361</v>
      </c>
      <c r="C201" s="8" t="s">
        <v>5</v>
      </c>
      <c r="D201" s="8" t="s">
        <v>362</v>
      </c>
      <c r="E201" s="8" t="s">
        <v>393</v>
      </c>
      <c r="F201" s="8" t="s">
        <v>76</v>
      </c>
    </row>
    <row r="202" spans="1:6" x14ac:dyDescent="0.25">
      <c r="A202" s="8">
        <v>202</v>
      </c>
      <c r="B202" s="8" t="s">
        <v>363</v>
      </c>
      <c r="C202" s="8" t="s">
        <v>5</v>
      </c>
      <c r="D202" s="8" t="s">
        <v>364</v>
      </c>
      <c r="E202" s="8" t="s">
        <v>394</v>
      </c>
      <c r="F202" s="8" t="s">
        <v>47</v>
      </c>
    </row>
    <row r="203" spans="1:6" x14ac:dyDescent="0.25">
      <c r="A203" s="8">
        <v>203</v>
      </c>
      <c r="B203" s="8" t="s">
        <v>363</v>
      </c>
      <c r="C203" s="8" t="s">
        <v>5</v>
      </c>
      <c r="D203" s="8" t="s">
        <v>364</v>
      </c>
      <c r="E203" s="8" t="s">
        <v>395</v>
      </c>
      <c r="F203" s="8" t="s">
        <v>47</v>
      </c>
    </row>
    <row r="204" spans="1:6" x14ac:dyDescent="0.25">
      <c r="A204" s="8">
        <v>204</v>
      </c>
      <c r="B204" s="8" t="s">
        <v>363</v>
      </c>
      <c r="C204" s="8" t="s">
        <v>5</v>
      </c>
      <c r="D204" s="8" t="s">
        <v>364</v>
      </c>
      <c r="E204" s="8" t="s">
        <v>396</v>
      </c>
      <c r="F204" s="8" t="s">
        <v>47</v>
      </c>
    </row>
    <row r="205" spans="1:6" x14ac:dyDescent="0.25">
      <c r="A205" s="8">
        <v>205</v>
      </c>
      <c r="B205" s="8" t="s">
        <v>363</v>
      </c>
      <c r="C205" s="8" t="s">
        <v>5</v>
      </c>
      <c r="D205" s="8" t="s">
        <v>364</v>
      </c>
      <c r="E205" s="8" t="s">
        <v>397</v>
      </c>
      <c r="F205" s="8" t="s">
        <v>47</v>
      </c>
    </row>
    <row r="206" spans="1:6" x14ac:dyDescent="0.25">
      <c r="A206" s="8">
        <v>206</v>
      </c>
      <c r="B206" s="8" t="s">
        <v>363</v>
      </c>
      <c r="C206" s="8" t="s">
        <v>5</v>
      </c>
      <c r="D206" s="8" t="s">
        <v>364</v>
      </c>
      <c r="E206" s="8" t="s">
        <v>428</v>
      </c>
      <c r="F206" s="8" t="s">
        <v>47</v>
      </c>
    </row>
    <row r="207" spans="1:6" x14ac:dyDescent="0.25">
      <c r="A207" s="8">
        <v>207</v>
      </c>
      <c r="B207" s="8" t="s">
        <v>363</v>
      </c>
      <c r="C207" s="8" t="s">
        <v>5</v>
      </c>
      <c r="D207" s="8" t="s">
        <v>364</v>
      </c>
      <c r="E207" s="8" t="s">
        <v>429</v>
      </c>
      <c r="F207" s="8" t="s">
        <v>47</v>
      </c>
    </row>
    <row r="208" spans="1:6" x14ac:dyDescent="0.25">
      <c r="A208" s="8">
        <v>208</v>
      </c>
      <c r="B208" s="8" t="s">
        <v>363</v>
      </c>
      <c r="C208" s="8" t="s">
        <v>5</v>
      </c>
      <c r="D208" s="8" t="s">
        <v>364</v>
      </c>
      <c r="E208" s="8" t="s">
        <v>430</v>
      </c>
      <c r="F208" s="8" t="s">
        <v>47</v>
      </c>
    </row>
    <row r="209" spans="1:6" x14ac:dyDescent="0.25">
      <c r="A209" s="8">
        <v>209</v>
      </c>
      <c r="B209" s="8" t="s">
        <v>363</v>
      </c>
      <c r="C209" s="8" t="s">
        <v>5</v>
      </c>
      <c r="D209" s="8" t="s">
        <v>364</v>
      </c>
      <c r="E209" s="8" t="s">
        <v>431</v>
      </c>
      <c r="F209" s="8" t="s">
        <v>47</v>
      </c>
    </row>
    <row r="210" spans="1:6" x14ac:dyDescent="0.25">
      <c r="A210" s="8">
        <v>210</v>
      </c>
      <c r="B210" s="8" t="s">
        <v>414</v>
      </c>
      <c r="C210" s="8" t="s">
        <v>5</v>
      </c>
      <c r="D210" s="8" t="s">
        <v>415</v>
      </c>
      <c r="E210" s="8" t="s">
        <v>46</v>
      </c>
      <c r="F210" s="8" t="s">
        <v>36</v>
      </c>
    </row>
    <row r="211" spans="1:6" x14ac:dyDescent="0.25">
      <c r="A211" s="8">
        <v>211</v>
      </c>
      <c r="B211" s="8" t="s">
        <v>414</v>
      </c>
      <c r="C211" s="8" t="s">
        <v>5</v>
      </c>
      <c r="D211" s="8" t="s">
        <v>415</v>
      </c>
      <c r="E211" s="8" t="s">
        <v>416</v>
      </c>
      <c r="F211" s="8" t="s">
        <v>36</v>
      </c>
    </row>
    <row r="212" spans="1:6" x14ac:dyDescent="0.25">
      <c r="A212" s="8">
        <v>212</v>
      </c>
      <c r="B212" s="8" t="s">
        <v>414</v>
      </c>
      <c r="C212" s="8" t="s">
        <v>5</v>
      </c>
      <c r="D212" s="8" t="s">
        <v>415</v>
      </c>
      <c r="E212" s="8" t="s">
        <v>417</v>
      </c>
      <c r="F212" s="8" t="s">
        <v>36</v>
      </c>
    </row>
    <row r="213" spans="1:6" x14ac:dyDescent="0.25">
      <c r="A213" s="8">
        <v>213</v>
      </c>
      <c r="B213" s="8" t="s">
        <v>414</v>
      </c>
      <c r="C213" s="8" t="s">
        <v>5</v>
      </c>
      <c r="D213" s="8" t="s">
        <v>415</v>
      </c>
      <c r="E213" s="8" t="s">
        <v>418</v>
      </c>
      <c r="F213" s="8" t="s">
        <v>36</v>
      </c>
    </row>
    <row r="214" spans="1:6" x14ac:dyDescent="0.25">
      <c r="A214" s="8">
        <v>214</v>
      </c>
      <c r="B214" s="8" t="s">
        <v>414</v>
      </c>
      <c r="C214" s="8" t="s">
        <v>5</v>
      </c>
      <c r="D214" s="8" t="s">
        <v>415</v>
      </c>
      <c r="E214" s="8" t="s">
        <v>419</v>
      </c>
      <c r="F214" s="8" t="s">
        <v>36</v>
      </c>
    </row>
    <row r="215" spans="1:6" x14ac:dyDescent="0.25">
      <c r="A215" s="8">
        <v>215</v>
      </c>
      <c r="B215" s="8" t="s">
        <v>414</v>
      </c>
      <c r="C215" s="8" t="s">
        <v>5</v>
      </c>
      <c r="D215" s="8" t="s">
        <v>415</v>
      </c>
      <c r="E215" s="8" t="s">
        <v>420</v>
      </c>
      <c r="F215" s="8" t="s">
        <v>36</v>
      </c>
    </row>
    <row r="216" spans="1:6" x14ac:dyDescent="0.25">
      <c r="A216" s="8">
        <v>216</v>
      </c>
      <c r="B216" s="8" t="s">
        <v>414</v>
      </c>
      <c r="C216" s="8" t="s">
        <v>5</v>
      </c>
      <c r="D216" s="8" t="s">
        <v>415</v>
      </c>
      <c r="E216" s="8" t="s">
        <v>481</v>
      </c>
      <c r="F216" s="8" t="s">
        <v>36</v>
      </c>
    </row>
    <row r="217" spans="1:6" x14ac:dyDescent="0.25">
      <c r="A217" s="8">
        <v>217</v>
      </c>
      <c r="B217" s="8" t="s">
        <v>485</v>
      </c>
      <c r="C217" s="8" t="s">
        <v>5</v>
      </c>
      <c r="D217" s="8" t="s">
        <v>486</v>
      </c>
      <c r="E217" s="8" t="s">
        <v>486</v>
      </c>
      <c r="F217" s="8" t="s">
        <v>216</v>
      </c>
    </row>
    <row r="218" spans="1:6" x14ac:dyDescent="0.25">
      <c r="A218" s="8">
        <v>218</v>
      </c>
      <c r="B218" s="8" t="s">
        <v>487</v>
      </c>
      <c r="C218" s="8" t="s">
        <v>5</v>
      </c>
      <c r="D218" s="8" t="s">
        <v>488</v>
      </c>
      <c r="E218" s="8" t="s">
        <v>489</v>
      </c>
      <c r="F218" s="8" t="s">
        <v>87</v>
      </c>
    </row>
    <row r="219" spans="1:6" x14ac:dyDescent="0.25">
      <c r="A219" s="8">
        <v>219</v>
      </c>
      <c r="B219" s="8" t="s">
        <v>490</v>
      </c>
      <c r="C219" s="8" t="s">
        <v>5</v>
      </c>
      <c r="D219" s="8" t="s">
        <v>491</v>
      </c>
      <c r="E219" s="8" t="s">
        <v>492</v>
      </c>
      <c r="F219" s="8" t="s">
        <v>87</v>
      </c>
    </row>
    <row r="220" spans="1:6" x14ac:dyDescent="0.25">
      <c r="A220" s="8">
        <v>220</v>
      </c>
      <c r="B220" s="8" t="s">
        <v>490</v>
      </c>
      <c r="C220" s="8" t="s">
        <v>5</v>
      </c>
      <c r="D220" s="8" t="s">
        <v>491</v>
      </c>
      <c r="E220" s="8" t="s">
        <v>493</v>
      </c>
      <c r="F220" s="8" t="s">
        <v>87</v>
      </c>
    </row>
    <row r="221" spans="1:6" x14ac:dyDescent="0.25">
      <c r="A221" s="8">
        <v>221</v>
      </c>
      <c r="B221" s="8" t="s">
        <v>490</v>
      </c>
      <c r="C221" s="8" t="s">
        <v>5</v>
      </c>
      <c r="D221" s="8" t="s">
        <v>491</v>
      </c>
      <c r="E221" s="8" t="s">
        <v>494</v>
      </c>
      <c r="F221" s="8" t="s">
        <v>87</v>
      </c>
    </row>
    <row r="222" spans="1:6" x14ac:dyDescent="0.25">
      <c r="A222" s="8">
        <v>222</v>
      </c>
      <c r="B222" s="8" t="s">
        <v>490</v>
      </c>
      <c r="C222" s="8" t="s">
        <v>5</v>
      </c>
      <c r="D222" s="8" t="s">
        <v>491</v>
      </c>
      <c r="E222" s="8" t="s">
        <v>495</v>
      </c>
      <c r="F222" s="8" t="s">
        <v>87</v>
      </c>
    </row>
    <row r="223" spans="1:6" x14ac:dyDescent="0.25">
      <c r="A223" s="8">
        <v>223</v>
      </c>
      <c r="B223" s="8" t="s">
        <v>490</v>
      </c>
      <c r="C223" s="8" t="s">
        <v>5</v>
      </c>
      <c r="D223" s="8" t="s">
        <v>491</v>
      </c>
      <c r="E223" s="8" t="s">
        <v>496</v>
      </c>
      <c r="F223" s="8" t="s">
        <v>87</v>
      </c>
    </row>
    <row r="224" spans="1:6" x14ac:dyDescent="0.25">
      <c r="A224" s="8">
        <v>224</v>
      </c>
      <c r="B224" s="8" t="s">
        <v>532</v>
      </c>
      <c r="C224" s="8" t="s">
        <v>5</v>
      </c>
      <c r="D224" s="8" t="s">
        <v>533</v>
      </c>
      <c r="E224" s="8" t="s">
        <v>329</v>
      </c>
      <c r="F224" s="8" t="s">
        <v>87</v>
      </c>
    </row>
    <row r="225" spans="1:6" x14ac:dyDescent="0.25">
      <c r="A225" s="8">
        <v>225</v>
      </c>
      <c r="B225" s="8" t="s">
        <v>532</v>
      </c>
      <c r="C225" s="8" t="s">
        <v>5</v>
      </c>
      <c r="D225" s="8" t="s">
        <v>533</v>
      </c>
      <c r="E225" s="8" t="s">
        <v>534</v>
      </c>
      <c r="F225" s="8" t="s">
        <v>87</v>
      </c>
    </row>
    <row r="226" spans="1:6" x14ac:dyDescent="0.25">
      <c r="A226" s="8">
        <v>226</v>
      </c>
      <c r="B226" s="8" t="s">
        <v>532</v>
      </c>
      <c r="C226" s="8" t="s">
        <v>5</v>
      </c>
      <c r="D226" s="8" t="s">
        <v>533</v>
      </c>
      <c r="E226" s="8" t="s">
        <v>331</v>
      </c>
      <c r="F226" s="8" t="s">
        <v>87</v>
      </c>
    </row>
    <row r="227" spans="1:6" x14ac:dyDescent="0.25">
      <c r="A227" s="8">
        <v>227</v>
      </c>
      <c r="B227" s="8" t="s">
        <v>532</v>
      </c>
      <c r="C227" s="8" t="s">
        <v>5</v>
      </c>
      <c r="D227" s="8" t="s">
        <v>533</v>
      </c>
      <c r="E227" s="8" t="s">
        <v>535</v>
      </c>
      <c r="F227" s="8" t="s">
        <v>87</v>
      </c>
    </row>
    <row r="228" spans="1:6" x14ac:dyDescent="0.25">
      <c r="A228" s="8">
        <v>228</v>
      </c>
      <c r="B228" s="8" t="s">
        <v>532</v>
      </c>
      <c r="C228" s="8" t="s">
        <v>5</v>
      </c>
      <c r="D228" s="8" t="s">
        <v>533</v>
      </c>
      <c r="E228" s="8" t="s">
        <v>536</v>
      </c>
      <c r="F228" s="8" t="s">
        <v>87</v>
      </c>
    </row>
    <row r="229" spans="1:6" x14ac:dyDescent="0.25">
      <c r="A229" s="8">
        <v>229</v>
      </c>
      <c r="B229" s="8" t="s">
        <v>497</v>
      </c>
      <c r="C229" s="8" t="s">
        <v>5</v>
      </c>
      <c r="D229" s="8" t="s">
        <v>498</v>
      </c>
      <c r="E229" s="8" t="s">
        <v>499</v>
      </c>
      <c r="F229" s="8" t="s">
        <v>432</v>
      </c>
    </row>
    <row r="230" spans="1:6" x14ac:dyDescent="0.25">
      <c r="A230" s="8">
        <v>230</v>
      </c>
      <c r="B230" s="8" t="s">
        <v>500</v>
      </c>
      <c r="C230" s="8" t="s">
        <v>5</v>
      </c>
      <c r="D230" s="8" t="s">
        <v>501</v>
      </c>
      <c r="E230" s="8" t="s">
        <v>520</v>
      </c>
      <c r="F230" s="8" t="s">
        <v>450</v>
      </c>
    </row>
    <row r="231" spans="1:6" x14ac:dyDescent="0.25">
      <c r="A231" s="8">
        <v>231</v>
      </c>
      <c r="B231" s="8" t="s">
        <v>500</v>
      </c>
      <c r="C231" s="8" t="s">
        <v>5</v>
      </c>
      <c r="D231" s="8" t="s">
        <v>501</v>
      </c>
      <c r="E231" s="8" t="s">
        <v>521</v>
      </c>
      <c r="F231" s="8" t="s">
        <v>450</v>
      </c>
    </row>
    <row r="232" spans="1:6" x14ac:dyDescent="0.25">
      <c r="A232" s="8">
        <v>232</v>
      </c>
      <c r="B232" s="8" t="s">
        <v>500</v>
      </c>
      <c r="C232" s="8" t="s">
        <v>5</v>
      </c>
      <c r="D232" s="8" t="s">
        <v>501</v>
      </c>
      <c r="E232" s="8" t="s">
        <v>522</v>
      </c>
      <c r="F232" s="8" t="s">
        <v>450</v>
      </c>
    </row>
    <row r="233" spans="1:6" x14ac:dyDescent="0.25">
      <c r="A233" s="8">
        <v>233</v>
      </c>
      <c r="B233" s="8" t="s">
        <v>500</v>
      </c>
      <c r="C233" s="8" t="s">
        <v>5</v>
      </c>
      <c r="D233" s="8" t="s">
        <v>501</v>
      </c>
      <c r="E233" s="8" t="s">
        <v>570</v>
      </c>
      <c r="F233" s="8" t="s">
        <v>450</v>
      </c>
    </row>
    <row r="234" spans="1:6" x14ac:dyDescent="0.25">
      <c r="A234" s="8">
        <v>234</v>
      </c>
      <c r="B234" s="8" t="s">
        <v>500</v>
      </c>
      <c r="C234" s="8" t="s">
        <v>5</v>
      </c>
      <c r="D234" s="8" t="s">
        <v>501</v>
      </c>
      <c r="E234" s="8" t="s">
        <v>537</v>
      </c>
      <c r="F234" s="8" t="s">
        <v>450</v>
      </c>
    </row>
    <row r="235" spans="1:6" x14ac:dyDescent="0.25">
      <c r="A235" s="8">
        <v>235</v>
      </c>
      <c r="B235" s="8" t="s">
        <v>502</v>
      </c>
      <c r="C235" s="8" t="s">
        <v>5</v>
      </c>
      <c r="D235" s="8" t="s">
        <v>503</v>
      </c>
      <c r="E235" s="8" t="s">
        <v>193</v>
      </c>
      <c r="F235" s="8" t="s">
        <v>216</v>
      </c>
    </row>
    <row r="236" spans="1:6" x14ac:dyDescent="0.25">
      <c r="A236" s="8">
        <v>236</v>
      </c>
      <c r="B236" s="8" t="s">
        <v>504</v>
      </c>
      <c r="C236" s="8" t="s">
        <v>632</v>
      </c>
      <c r="D236" s="8" t="s">
        <v>505</v>
      </c>
      <c r="E236" s="8" t="s">
        <v>506</v>
      </c>
      <c r="F236" s="8" t="s">
        <v>47</v>
      </c>
    </row>
    <row r="237" spans="1:6" x14ac:dyDescent="0.25">
      <c r="A237" s="8">
        <v>237</v>
      </c>
      <c r="B237" s="8" t="s">
        <v>504</v>
      </c>
      <c r="C237" s="8" t="s">
        <v>632</v>
      </c>
      <c r="D237" s="8" t="s">
        <v>505</v>
      </c>
      <c r="E237" s="8" t="s">
        <v>507</v>
      </c>
      <c r="F237" s="8" t="s">
        <v>47</v>
      </c>
    </row>
    <row r="238" spans="1:6" x14ac:dyDescent="0.25">
      <c r="A238" s="8">
        <v>238</v>
      </c>
      <c r="B238" s="8" t="s">
        <v>504</v>
      </c>
      <c r="C238" s="8" t="s">
        <v>632</v>
      </c>
      <c r="D238" s="8" t="s">
        <v>505</v>
      </c>
      <c r="E238" s="8" t="s">
        <v>508</v>
      </c>
      <c r="F238" s="8" t="s">
        <v>47</v>
      </c>
    </row>
    <row r="239" spans="1:6" x14ac:dyDescent="0.25">
      <c r="A239" s="8">
        <v>239</v>
      </c>
      <c r="B239" s="8" t="s">
        <v>504</v>
      </c>
      <c r="C239" s="8" t="s">
        <v>632</v>
      </c>
      <c r="D239" s="8" t="s">
        <v>505</v>
      </c>
      <c r="E239" s="8" t="s">
        <v>509</v>
      </c>
      <c r="F239" s="8" t="s">
        <v>47</v>
      </c>
    </row>
    <row r="240" spans="1:6" x14ac:dyDescent="0.25">
      <c r="A240" s="8">
        <v>240</v>
      </c>
      <c r="B240" s="8" t="s">
        <v>504</v>
      </c>
      <c r="C240" s="8" t="s">
        <v>632</v>
      </c>
      <c r="D240" s="8" t="s">
        <v>505</v>
      </c>
      <c r="E240" s="8" t="s">
        <v>510</v>
      </c>
      <c r="F240" s="8" t="s">
        <v>47</v>
      </c>
    </row>
    <row r="241" spans="1:6" x14ac:dyDescent="0.25">
      <c r="A241" s="8">
        <v>241</v>
      </c>
      <c r="B241" s="8" t="s">
        <v>504</v>
      </c>
      <c r="C241" s="8" t="s">
        <v>632</v>
      </c>
      <c r="D241" s="8" t="s">
        <v>505</v>
      </c>
      <c r="E241" s="8" t="s">
        <v>511</v>
      </c>
      <c r="F241" s="8" t="s">
        <v>47</v>
      </c>
    </row>
    <row r="242" spans="1:6" x14ac:dyDescent="0.25">
      <c r="A242" s="8">
        <v>242</v>
      </c>
      <c r="B242" s="8" t="s">
        <v>504</v>
      </c>
      <c r="C242" s="8" t="s">
        <v>632</v>
      </c>
      <c r="D242" s="8" t="s">
        <v>505</v>
      </c>
      <c r="E242" s="8" t="s">
        <v>512</v>
      </c>
      <c r="F242" s="8" t="s">
        <v>47</v>
      </c>
    </row>
    <row r="243" spans="1:6" x14ac:dyDescent="0.25">
      <c r="A243" s="8">
        <v>243</v>
      </c>
      <c r="B243" s="8" t="s">
        <v>504</v>
      </c>
      <c r="C243" s="8" t="s">
        <v>632</v>
      </c>
      <c r="D243" s="8" t="s">
        <v>505</v>
      </c>
      <c r="E243" s="8" t="s">
        <v>513</v>
      </c>
      <c r="F243" s="8" t="s">
        <v>47</v>
      </c>
    </row>
    <row r="244" spans="1:6" x14ac:dyDescent="0.25">
      <c r="A244" s="8">
        <v>244</v>
      </c>
      <c r="B244" s="8" t="s">
        <v>504</v>
      </c>
      <c r="C244" s="8" t="s">
        <v>632</v>
      </c>
      <c r="D244" s="8" t="s">
        <v>505</v>
      </c>
      <c r="E244" s="8" t="s">
        <v>514</v>
      </c>
      <c r="F244" s="8" t="s">
        <v>47</v>
      </c>
    </row>
    <row r="245" spans="1:6" x14ac:dyDescent="0.25">
      <c r="A245" s="8">
        <v>245</v>
      </c>
      <c r="B245" s="8" t="s">
        <v>523</v>
      </c>
      <c r="C245" s="8" t="s">
        <v>5</v>
      </c>
      <c r="D245" s="8" t="s">
        <v>524</v>
      </c>
      <c r="E245" s="8" t="s">
        <v>525</v>
      </c>
      <c r="F245" s="8" t="s">
        <v>450</v>
      </c>
    </row>
    <row r="246" spans="1:6" x14ac:dyDescent="0.25">
      <c r="A246" s="8">
        <v>246</v>
      </c>
      <c r="B246" s="8" t="s">
        <v>523</v>
      </c>
      <c r="C246" s="8" t="s">
        <v>5</v>
      </c>
      <c r="D246" s="8" t="s">
        <v>524</v>
      </c>
      <c r="E246" s="8" t="s">
        <v>526</v>
      </c>
      <c r="F246" s="8" t="s">
        <v>450</v>
      </c>
    </row>
    <row r="247" spans="1:6" x14ac:dyDescent="0.25">
      <c r="A247" s="8">
        <v>247</v>
      </c>
      <c r="B247" s="8" t="s">
        <v>523</v>
      </c>
      <c r="C247" s="8" t="s">
        <v>5</v>
      </c>
      <c r="D247" s="8" t="s">
        <v>524</v>
      </c>
      <c r="E247" s="8" t="s">
        <v>527</v>
      </c>
      <c r="F247" s="8" t="s">
        <v>450</v>
      </c>
    </row>
    <row r="248" spans="1:6" x14ac:dyDescent="0.25">
      <c r="A248" s="8">
        <v>248</v>
      </c>
      <c r="B248" s="8" t="s">
        <v>523</v>
      </c>
      <c r="C248" s="8" t="s">
        <v>5</v>
      </c>
      <c r="D248" s="8" t="s">
        <v>524</v>
      </c>
      <c r="E248" s="8" t="s">
        <v>91</v>
      </c>
      <c r="F248" s="8" t="s">
        <v>450</v>
      </c>
    </row>
    <row r="249" spans="1:6" x14ac:dyDescent="0.25">
      <c r="A249" s="8">
        <v>249</v>
      </c>
      <c r="B249" s="8" t="s">
        <v>523</v>
      </c>
      <c r="C249" s="8" t="s">
        <v>5</v>
      </c>
      <c r="D249" s="8" t="s">
        <v>524</v>
      </c>
      <c r="E249" s="8" t="s">
        <v>357</v>
      </c>
      <c r="F249" s="8" t="s">
        <v>450</v>
      </c>
    </row>
    <row r="250" spans="1:6" x14ac:dyDescent="0.25">
      <c r="A250" s="8">
        <v>250</v>
      </c>
      <c r="B250" s="8" t="s">
        <v>523</v>
      </c>
      <c r="C250" s="8" t="s">
        <v>5</v>
      </c>
      <c r="D250" s="8" t="s">
        <v>524</v>
      </c>
      <c r="E250" s="8" t="s">
        <v>537</v>
      </c>
      <c r="F250" s="8" t="s">
        <v>450</v>
      </c>
    </row>
    <row r="251" spans="1:6" x14ac:dyDescent="0.25">
      <c r="A251" s="8">
        <v>251</v>
      </c>
      <c r="B251" s="8" t="s">
        <v>523</v>
      </c>
      <c r="C251" s="8" t="s">
        <v>5</v>
      </c>
      <c r="D251" s="8" t="s">
        <v>524</v>
      </c>
      <c r="E251" s="8" t="s">
        <v>570</v>
      </c>
      <c r="F251" s="8" t="s">
        <v>450</v>
      </c>
    </row>
    <row r="252" spans="1:6" x14ac:dyDescent="0.25">
      <c r="A252" s="8">
        <v>252</v>
      </c>
      <c r="B252" s="8" t="s">
        <v>538</v>
      </c>
      <c r="C252" s="8" t="s">
        <v>663</v>
      </c>
      <c r="D252" s="8" t="s">
        <v>571</v>
      </c>
      <c r="E252" s="8" t="s">
        <v>539</v>
      </c>
      <c r="F252" s="8" t="s">
        <v>432</v>
      </c>
    </row>
    <row r="253" spans="1:6" x14ac:dyDescent="0.25">
      <c r="A253" s="8">
        <v>253</v>
      </c>
      <c r="B253" s="8" t="s">
        <v>538</v>
      </c>
      <c r="C253" s="8" t="s">
        <v>663</v>
      </c>
      <c r="D253" s="8" t="s">
        <v>571</v>
      </c>
      <c r="E253" s="8" t="s">
        <v>540</v>
      </c>
      <c r="F253" s="8" t="s">
        <v>432</v>
      </c>
    </row>
    <row r="254" spans="1:6" x14ac:dyDescent="0.25">
      <c r="A254" s="8">
        <v>254</v>
      </c>
      <c r="B254" s="8" t="s">
        <v>538</v>
      </c>
      <c r="C254" s="8" t="s">
        <v>663</v>
      </c>
      <c r="D254" s="8" t="s">
        <v>571</v>
      </c>
      <c r="E254" s="8" t="s">
        <v>541</v>
      </c>
      <c r="F254" s="8" t="s">
        <v>432</v>
      </c>
    </row>
    <row r="255" spans="1:6" x14ac:dyDescent="0.25">
      <c r="A255" s="8">
        <v>255</v>
      </c>
      <c r="B255" s="8" t="s">
        <v>538</v>
      </c>
      <c r="C255" s="8" t="s">
        <v>663</v>
      </c>
      <c r="D255" s="8" t="s">
        <v>571</v>
      </c>
      <c r="E255" s="8" t="s">
        <v>542</v>
      </c>
      <c r="F255" s="8" t="s">
        <v>432</v>
      </c>
    </row>
    <row r="256" spans="1:6" x14ac:dyDescent="0.25">
      <c r="A256" s="8">
        <v>256</v>
      </c>
      <c r="B256" s="8" t="s">
        <v>538</v>
      </c>
      <c r="C256" s="8" t="s">
        <v>663</v>
      </c>
      <c r="D256" s="8" t="s">
        <v>571</v>
      </c>
      <c r="E256" s="8" t="s">
        <v>572</v>
      </c>
      <c r="F256" s="8" t="s">
        <v>432</v>
      </c>
    </row>
    <row r="257" spans="1:6" x14ac:dyDescent="0.25">
      <c r="A257" s="8">
        <v>257</v>
      </c>
      <c r="B257" s="8" t="s">
        <v>538</v>
      </c>
      <c r="C257" s="8" t="s">
        <v>663</v>
      </c>
      <c r="D257" s="8" t="s">
        <v>571</v>
      </c>
      <c r="E257" s="8" t="s">
        <v>664</v>
      </c>
      <c r="F257" s="8" t="s">
        <v>432</v>
      </c>
    </row>
    <row r="258" spans="1:6" x14ac:dyDescent="0.25">
      <c r="A258" s="8">
        <v>258</v>
      </c>
      <c r="B258" s="8" t="s">
        <v>538</v>
      </c>
      <c r="C258" s="8" t="s">
        <v>663</v>
      </c>
      <c r="D258" s="8" t="s">
        <v>571</v>
      </c>
      <c r="E258" s="8" t="s">
        <v>665</v>
      </c>
      <c r="F258" s="8" t="s">
        <v>432</v>
      </c>
    </row>
    <row r="259" spans="1:6" x14ac:dyDescent="0.25">
      <c r="A259" s="8">
        <v>259</v>
      </c>
      <c r="B259" s="8" t="s">
        <v>538</v>
      </c>
      <c r="C259" s="8" t="s">
        <v>663</v>
      </c>
      <c r="D259" s="8" t="s">
        <v>571</v>
      </c>
      <c r="E259" s="8" t="s">
        <v>666</v>
      </c>
      <c r="F259" s="8" t="s">
        <v>432</v>
      </c>
    </row>
    <row r="260" spans="1:6" x14ac:dyDescent="0.25">
      <c r="A260" s="8">
        <v>260</v>
      </c>
      <c r="B260" s="8" t="s">
        <v>482</v>
      </c>
      <c r="C260" s="8" t="s">
        <v>5</v>
      </c>
      <c r="D260" s="8" t="s">
        <v>483</v>
      </c>
      <c r="E260" s="8" t="s">
        <v>484</v>
      </c>
      <c r="F260" s="8" t="s">
        <v>76</v>
      </c>
    </row>
    <row r="261" spans="1:6" x14ac:dyDescent="0.25">
      <c r="A261" s="8">
        <v>261</v>
      </c>
      <c r="B261" s="8" t="s">
        <v>573</v>
      </c>
      <c r="C261" s="8" t="s">
        <v>635</v>
      </c>
      <c r="D261" s="8" t="s">
        <v>574</v>
      </c>
      <c r="E261" s="8" t="s">
        <v>575</v>
      </c>
      <c r="F261" s="8" t="s">
        <v>235</v>
      </c>
    </row>
    <row r="262" spans="1:6" x14ac:dyDescent="0.25">
      <c r="A262" s="8">
        <v>262</v>
      </c>
      <c r="B262" s="8" t="s">
        <v>573</v>
      </c>
      <c r="C262" s="8" t="s">
        <v>635</v>
      </c>
      <c r="D262" s="8" t="s">
        <v>574</v>
      </c>
      <c r="E262" s="8" t="s">
        <v>576</v>
      </c>
      <c r="F262" s="8" t="s">
        <v>235</v>
      </c>
    </row>
    <row r="263" spans="1:6" x14ac:dyDescent="0.25">
      <c r="A263" s="8">
        <v>263</v>
      </c>
      <c r="B263" s="8" t="s">
        <v>573</v>
      </c>
      <c r="C263" s="8" t="s">
        <v>635</v>
      </c>
      <c r="D263" s="8" t="s">
        <v>574</v>
      </c>
      <c r="E263" s="8" t="s">
        <v>577</v>
      </c>
      <c r="F263" s="8" t="s">
        <v>235</v>
      </c>
    </row>
    <row r="264" spans="1:6" x14ac:dyDescent="0.25">
      <c r="A264" s="8">
        <v>264</v>
      </c>
      <c r="B264" s="8" t="s">
        <v>573</v>
      </c>
      <c r="C264" s="8" t="s">
        <v>635</v>
      </c>
      <c r="D264" s="8" t="s">
        <v>574</v>
      </c>
      <c r="E264" s="8" t="s">
        <v>578</v>
      </c>
      <c r="F264" s="8" t="s">
        <v>235</v>
      </c>
    </row>
    <row r="265" spans="1:6" x14ac:dyDescent="0.25">
      <c r="A265" s="8">
        <v>265</v>
      </c>
      <c r="B265" s="8" t="s">
        <v>573</v>
      </c>
      <c r="C265" s="8" t="s">
        <v>635</v>
      </c>
      <c r="D265" s="8" t="s">
        <v>574</v>
      </c>
      <c r="E265" s="8" t="s">
        <v>537</v>
      </c>
      <c r="F265" s="8" t="s">
        <v>235</v>
      </c>
    </row>
    <row r="266" spans="1:6" x14ac:dyDescent="0.25">
      <c r="A266" s="8">
        <v>266</v>
      </c>
      <c r="B266" s="8" t="s">
        <v>579</v>
      </c>
      <c r="C266" s="8" t="s">
        <v>5</v>
      </c>
      <c r="D266" s="8" t="s">
        <v>580</v>
      </c>
      <c r="E266" s="8" t="s">
        <v>581</v>
      </c>
      <c r="F266" s="8" t="s">
        <v>59</v>
      </c>
    </row>
    <row r="267" spans="1:6" x14ac:dyDescent="0.25">
      <c r="A267" s="8">
        <v>267</v>
      </c>
      <c r="B267" s="8" t="s">
        <v>579</v>
      </c>
      <c r="C267" s="8" t="s">
        <v>5</v>
      </c>
      <c r="D267" s="8" t="s">
        <v>580</v>
      </c>
      <c r="E267" s="8" t="s">
        <v>582</v>
      </c>
      <c r="F267" s="8" t="s">
        <v>59</v>
      </c>
    </row>
    <row r="268" spans="1:6" x14ac:dyDescent="0.25">
      <c r="A268" s="8">
        <v>268</v>
      </c>
      <c r="B268" s="8" t="s">
        <v>579</v>
      </c>
      <c r="C268" s="8" t="s">
        <v>5</v>
      </c>
      <c r="D268" s="8" t="s">
        <v>580</v>
      </c>
      <c r="E268" s="8" t="s">
        <v>583</v>
      </c>
      <c r="F268" s="8" t="s">
        <v>59</v>
      </c>
    </row>
    <row r="269" spans="1:6" x14ac:dyDescent="0.25">
      <c r="A269" s="8">
        <v>269</v>
      </c>
      <c r="B269" s="8" t="s">
        <v>579</v>
      </c>
      <c r="C269" s="8" t="s">
        <v>5</v>
      </c>
      <c r="D269" s="8" t="s">
        <v>580</v>
      </c>
      <c r="E269" s="8" t="s">
        <v>584</v>
      </c>
      <c r="F269" s="8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B38-BD68-447A-BFE3-F97283F6D339}">
  <sheetPr codeName="Sheet3"/>
  <dimension ref="A1:P18"/>
  <sheetViews>
    <sheetView zoomScale="80" zoomScaleNormal="80" workbookViewId="0"/>
  </sheetViews>
  <sheetFormatPr defaultRowHeight="15" x14ac:dyDescent="0.25"/>
  <cols>
    <col min="1" max="16" width="27.42578125" customWidth="1"/>
    <col min="17" max="17" width="2.5703125" customWidth="1"/>
  </cols>
  <sheetData>
    <row r="1" spans="1:3" x14ac:dyDescent="0.25">
      <c r="A1" s="16" t="s">
        <v>54</v>
      </c>
    </row>
    <row r="2" spans="1:3" x14ac:dyDescent="0.25">
      <c r="A2" s="16"/>
    </row>
    <row r="3" spans="1:3" x14ac:dyDescent="0.25">
      <c r="B3" s="2" t="s">
        <v>29</v>
      </c>
    </row>
    <row r="4" spans="1:3" x14ac:dyDescent="0.25">
      <c r="A4" s="1" t="s">
        <v>20</v>
      </c>
      <c r="B4" s="2" t="s">
        <v>24</v>
      </c>
    </row>
    <row r="5" spans="1:3" x14ac:dyDescent="0.25">
      <c r="A5" s="1" t="s">
        <v>21</v>
      </c>
      <c r="B5" s="2" t="s">
        <v>315</v>
      </c>
    </row>
    <row r="6" spans="1:3" x14ac:dyDescent="0.25">
      <c r="A6" s="1" t="s">
        <v>22</v>
      </c>
      <c r="B6" s="2" t="s">
        <v>25</v>
      </c>
    </row>
    <row r="7" spans="1:3" x14ac:dyDescent="0.25">
      <c r="A7" s="1" t="s">
        <v>211</v>
      </c>
      <c r="B7" s="2" t="s">
        <v>26</v>
      </c>
    </row>
    <row r="8" spans="1:3" x14ac:dyDescent="0.25">
      <c r="A8" s="1" t="s">
        <v>27</v>
      </c>
      <c r="B8" s="2" t="s">
        <v>316</v>
      </c>
    </row>
    <row r="9" spans="1:3" x14ac:dyDescent="0.25">
      <c r="A9" s="1" t="s">
        <v>23</v>
      </c>
      <c r="B9" s="2" t="s">
        <v>33</v>
      </c>
    </row>
    <row r="11" spans="1:3" x14ac:dyDescent="0.25">
      <c r="A11" s="16" t="s">
        <v>55</v>
      </c>
    </row>
    <row r="14" spans="1:3" x14ac:dyDescent="0.25">
      <c r="A14" s="1" t="s">
        <v>3</v>
      </c>
      <c r="B14" s="2" t="str">
        <f>index_invoicekey</f>
        <v>INV-SLM-00008</v>
      </c>
      <c r="C14" s="2"/>
    </row>
    <row r="15" spans="1:3" x14ac:dyDescent="0.25">
      <c r="A15" s="1" t="s">
        <v>52</v>
      </c>
      <c r="B15" s="2">
        <f>COUNTIF('VA-MASTER'!$B:$B,$B$14)</f>
        <v>3</v>
      </c>
      <c r="C15" s="2"/>
    </row>
    <row r="16" spans="1:3" x14ac:dyDescent="0.25">
      <c r="B16" s="2"/>
      <c r="C16" s="2"/>
    </row>
    <row r="17" spans="1:16" x14ac:dyDescent="0.25">
      <c r="A17" s="1" t="s">
        <v>53</v>
      </c>
      <c r="B17" s="2">
        <v>1</v>
      </c>
      <c r="C17" s="2">
        <f>IF(B17="","",IF(B17+1&gt;$B$15,"",B17+1))</f>
        <v>2</v>
      </c>
      <c r="D17" s="2">
        <f t="shared" ref="D17:P17" si="0">IF(C17="","",IF(C17+1&gt;$B$15,"",C17+1))</f>
        <v>3</v>
      </c>
      <c r="E17" s="2" t="str">
        <f t="shared" si="0"/>
        <v/>
      </c>
      <c r="F17" s="2" t="str">
        <f t="shared" si="0"/>
        <v/>
      </c>
      <c r="G17" s="2" t="str">
        <f t="shared" si="0"/>
        <v/>
      </c>
      <c r="H17" s="2" t="str">
        <f t="shared" si="0"/>
        <v/>
      </c>
      <c r="I17" s="2" t="str">
        <f t="shared" si="0"/>
        <v/>
      </c>
      <c r="J17" s="2" t="str">
        <f t="shared" si="0"/>
        <v/>
      </c>
      <c r="K17" s="2" t="str">
        <f t="shared" si="0"/>
        <v/>
      </c>
      <c r="L17" s="2" t="str">
        <f t="shared" si="0"/>
        <v/>
      </c>
      <c r="M17" s="2" t="str">
        <f t="shared" si="0"/>
        <v/>
      </c>
      <c r="N17" s="2" t="str">
        <f t="shared" si="0"/>
        <v/>
      </c>
      <c r="O17" s="2" t="str">
        <f t="shared" si="0"/>
        <v/>
      </c>
      <c r="P17" s="2" t="str">
        <f t="shared" si="0"/>
        <v/>
      </c>
    </row>
    <row r="18" spans="1:16" x14ac:dyDescent="0.25">
      <c r="A18" s="1" t="s">
        <v>31</v>
      </c>
      <c r="B18" s="2" t="str">
        <f ca="1">IF(B17="","",OFFSET('VA-MASTER'!$E$1,MATCH($B$14,'VA-MASTER'!$B:$B,0)-1+(B17-1),0))</f>
        <v>SEM_GI_Support</v>
      </c>
      <c r="C18" s="2" t="str">
        <f ca="1">IF(C17="","",OFFSET('VA-MASTER'!$E$1,MATCH($B$14,'VA-MASTER'!$B:$B,0)-1+(C17-1),0))</f>
        <v>SEM_GI_TM1Testing</v>
      </c>
      <c r="D18" s="2" t="str">
        <f ca="1">IF(D17="","",OFFSET('VA-MASTER'!$E$1,MATCH($B$14,'VA-MASTER'!$B:$B,0)-1+(D17-1),0))</f>
        <v>SEM_GI_ActuarialBAU</v>
      </c>
      <c r="E18" s="2" t="str">
        <f ca="1">IF(E17="","",OFFSET('VA-MASTER'!$E$1,MATCH($B$14,'VA-MASTER'!$B:$B,0)-1+(E17-1),0))</f>
        <v/>
      </c>
      <c r="F18" s="2" t="str">
        <f ca="1">IF(F17="","",OFFSET('VA-MASTER'!$E$1,MATCH($B$14,'VA-MASTER'!$B:$B,0)-1+(F17-1),0))</f>
        <v/>
      </c>
      <c r="G18" s="2" t="str">
        <f ca="1">IF(G17="","",OFFSET('VA-MASTER'!$E$1,MATCH($B$14,'VA-MASTER'!$B:$B,0)-1+(G17-1),0))</f>
        <v/>
      </c>
      <c r="H18" s="2" t="str">
        <f ca="1">IF(H17="","",OFFSET('VA-MASTER'!$E$1,MATCH($B$14,'VA-MASTER'!$B:$B,0)-1+(H17-1),0))</f>
        <v/>
      </c>
      <c r="I18" s="2" t="str">
        <f ca="1">IF(I17="","",OFFSET('VA-MASTER'!$E$1,MATCH($B$14,'VA-MASTER'!$B:$B,0)-1+(I17-1),0))</f>
        <v/>
      </c>
      <c r="J18" s="2" t="str">
        <f ca="1">IF(J17="","",OFFSET('VA-MASTER'!$E$1,MATCH($B$14,'VA-MASTER'!$B:$B,0)-1+(J17-1),0))</f>
        <v/>
      </c>
      <c r="K18" s="2" t="str">
        <f ca="1">IF(K17="","",OFFSET('VA-MASTER'!$E$1,MATCH($B$14,'VA-MASTER'!$B:$B,0)-1+(K17-1),0))</f>
        <v/>
      </c>
      <c r="L18" s="2" t="str">
        <f ca="1">IF(L17="","",OFFSET('VA-MASTER'!$E$1,MATCH($B$14,'VA-MASTER'!$B:$B,0)-1+(L17-1),0))</f>
        <v/>
      </c>
      <c r="M18" s="2" t="str">
        <f ca="1">IF(M17="","",OFFSET('VA-MASTER'!$E$1,MATCH($B$14,'VA-MASTER'!$B:$B,0)-1+(M17-1),0))</f>
        <v/>
      </c>
      <c r="N18" s="2" t="str">
        <f ca="1">IF(N17="","",OFFSET('VA-MASTER'!$E$1,MATCH($B$14,'VA-MASTER'!$B:$B,0)-1+(N17-1),0))</f>
        <v/>
      </c>
      <c r="O18" s="2" t="str">
        <f ca="1">IF(O17="","",OFFSET('VA-MASTER'!$E$1,MATCH($B$14,'VA-MASTER'!$B:$B,0)-1+(O17-1),0))</f>
        <v/>
      </c>
      <c r="P18" s="2" t="str">
        <f ca="1">IF(P17="","",OFFSET('VA-MASTER'!$E$1,MATCH($B$14,'VA-MASTER'!$B:$B,0)-1+(P17-1),0))</f>
        <v/>
      </c>
    </row>
  </sheetData>
  <sheetProtection algorithmName="SHA-512" hashValue="GVMrEuCDaLqNhWvF9xoy0qwBgJSbG0ulPn6f2jbT7REqDGkHrsqzD76BRcO1JirM90d3O0EWv8vNEQVfNoZ9uw==" saltValue="PaFkZMVHskvs3ROOknIMVw==" spinCount="100000"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6B787-5852-45C0-8B08-CE002AA2B46D}">
  <sheetPr codeName="Sheet4"/>
  <dimension ref="A1:D8"/>
  <sheetViews>
    <sheetView showGridLines="0" zoomScale="80" zoomScaleNormal="80" workbookViewId="0">
      <selection activeCell="B4" sqref="B4"/>
    </sheetView>
  </sheetViews>
  <sheetFormatPr defaultRowHeight="15" x14ac:dyDescent="0.25"/>
  <cols>
    <col min="1" max="2" width="30.7109375" customWidth="1"/>
    <col min="3" max="3" width="27" customWidth="1"/>
    <col min="4" max="4" width="38.42578125" customWidth="1"/>
  </cols>
  <sheetData>
    <row r="1" spans="1:4" x14ac:dyDescent="0.25">
      <c r="A1" s="1" t="s">
        <v>28</v>
      </c>
      <c r="B1" s="13" t="s">
        <v>317</v>
      </c>
    </row>
    <row r="2" spans="1:4" x14ac:dyDescent="0.25">
      <c r="A2" s="1" t="str">
        <f>'VA-MASTER'!B1</f>
        <v>Invoice key</v>
      </c>
      <c r="B2" s="19" t="s">
        <v>318</v>
      </c>
      <c r="D2" s="18"/>
    </row>
    <row r="3" spans="1:4" x14ac:dyDescent="0.25">
      <c r="A3" s="1" t="str">
        <f>'VA-MASTER'!C1</f>
        <v>VA entity</v>
      </c>
      <c r="B3" s="2" t="str">
        <f>VLOOKUP(index_invoicekey,'VA-MASTER'!$B:$J,MATCH($A3,'VA-MASTER'!$1:$1,0)-1,0)</f>
        <v>Virtual Actuary (Pty) Ltd</v>
      </c>
    </row>
    <row r="4" spans="1:4" x14ac:dyDescent="0.25">
      <c r="A4" s="1" t="str">
        <f>'VA-MASTER'!D1</f>
        <v>Client master name</v>
      </c>
      <c r="B4" s="2" t="str">
        <f>VLOOKUP(index_invoicekey,'VA-MASTER'!$B:$J,MATCH($A4,'VA-MASTER'!$1:$1,0)-1,0)</f>
        <v>Sanlam</v>
      </c>
    </row>
    <row r="5" spans="1:4" x14ac:dyDescent="0.25">
      <c r="A5" s="1" t="s">
        <v>7</v>
      </c>
      <c r="B5" s="2" t="str">
        <f>VLOOKUP(index_invoicekey,'VA-MASTER'!$B:$J,MATCH($A5,'VA-MASTER'!$1:$1,0)-1,0)</f>
        <v>Rika Roos</v>
      </c>
    </row>
    <row r="6" spans="1:4" x14ac:dyDescent="0.25">
      <c r="A6" s="1" t="s">
        <v>18</v>
      </c>
      <c r="B6" s="19">
        <v>45078</v>
      </c>
      <c r="D6" s="18"/>
    </row>
    <row r="7" spans="1:4" x14ac:dyDescent="0.25">
      <c r="A7" s="1" t="s">
        <v>19</v>
      </c>
      <c r="B7" s="19">
        <v>45108</v>
      </c>
      <c r="D7" s="18"/>
    </row>
    <row r="8" spans="1:4" x14ac:dyDescent="0.25">
      <c r="A8" s="1" t="s">
        <v>667</v>
      </c>
      <c r="B8" t="s">
        <v>319</v>
      </c>
      <c r="C8" t="s">
        <v>633</v>
      </c>
      <c r="D8" t="s">
        <v>634</v>
      </c>
    </row>
  </sheetData>
  <sheetProtection select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EC3B-F1E9-4DF4-9AB0-C88285EAE68F}">
  <sheetPr codeName="Sheet5"/>
  <dimension ref="A1:Y25"/>
  <sheetViews>
    <sheetView zoomScale="80" zoomScaleNormal="80" workbookViewId="0">
      <selection activeCell="A2" sqref="A2"/>
    </sheetView>
  </sheetViews>
  <sheetFormatPr defaultRowHeight="15" x14ac:dyDescent="0.25"/>
  <cols>
    <col min="1" max="1" width="23.7109375" customWidth="1"/>
    <col min="2" max="6" width="22.7109375" customWidth="1"/>
    <col min="7" max="8" width="29.7109375" customWidth="1"/>
    <col min="9" max="9" width="21.140625" style="7" customWidth="1"/>
    <col min="10" max="10" width="21.140625" customWidth="1"/>
    <col min="11" max="11" width="28.28515625" style="2" customWidth="1"/>
    <col min="12" max="25" width="28.28515625" customWidth="1"/>
    <col min="26" max="26" width="1.42578125" customWidth="1"/>
  </cols>
  <sheetData>
    <row r="1" spans="1:25" x14ac:dyDescent="0.25">
      <c r="A1" s="1" t="str">
        <f>SUBMISSION!$A$3</f>
        <v>VA entity</v>
      </c>
      <c r="B1" s="1" t="str">
        <f>SUBMISSION!$A$4</f>
        <v>Client master name</v>
      </c>
      <c r="C1" s="1" t="str">
        <f>SUBMISSION!$A$2</f>
        <v>Invoice key</v>
      </c>
      <c r="D1" s="1" t="str">
        <f>SUBMISSION!$A$5</f>
        <v>VA Champion</v>
      </c>
      <c r="E1" s="5" t="str">
        <f>SUBMISSION!$A$6</f>
        <v>Month-end: start date</v>
      </c>
      <c r="F1" s="5" t="str">
        <f>SUBMISSION!$A$7</f>
        <v>Month-end: end date</v>
      </c>
      <c r="G1" s="1" t="str">
        <f>'VA-NAMES'!$B$1</f>
        <v>Virtual Actuary name</v>
      </c>
      <c r="H1" s="1" t="str">
        <f>'VA-NAMES'!$C$1</f>
        <v>Virtual Actuary ID</v>
      </c>
      <c r="I1" s="9" t="s">
        <v>4</v>
      </c>
      <c r="J1" s="9" t="s">
        <v>32</v>
      </c>
      <c r="K1" s="17" t="str">
        <f ca="1">IF(SETUP!B18="","",SETUP!B18)</f>
        <v>SEM_GI_Support</v>
      </c>
      <c r="L1" s="17" t="str">
        <f ca="1">IF(SETUP!C18="","",SETUP!C18)</f>
        <v>SEM_GI_TM1Testing</v>
      </c>
      <c r="M1" s="17" t="str">
        <f ca="1">IF(SETUP!D18="","",SETUP!D18)</f>
        <v>SEM_GI_ActuarialBAU</v>
      </c>
      <c r="N1" s="17" t="str">
        <f ca="1">IF(SETUP!E18="","",SETUP!E18)</f>
        <v/>
      </c>
      <c r="O1" s="17" t="str">
        <f ca="1">IF(SETUP!F18="","",SETUP!F18)</f>
        <v/>
      </c>
      <c r="P1" s="17" t="str">
        <f ca="1">IF(SETUP!G18="","",SETUP!G18)</f>
        <v/>
      </c>
      <c r="Q1" s="17" t="str">
        <f ca="1">IF(SETUP!H18="","",SETUP!H18)</f>
        <v/>
      </c>
      <c r="R1" s="17" t="str">
        <f ca="1">IF(SETUP!I18="","",SETUP!I18)</f>
        <v/>
      </c>
      <c r="S1" s="17" t="str">
        <f ca="1">IF(SETUP!J18="","",SETUP!J18)</f>
        <v/>
      </c>
      <c r="T1" s="17" t="str">
        <f ca="1">IF(SETUP!K18="","",SETUP!K18)</f>
        <v/>
      </c>
      <c r="U1" s="17" t="str">
        <f ca="1">IF(SETUP!L18="","",SETUP!L18)</f>
        <v/>
      </c>
      <c r="V1" s="17" t="str">
        <f ca="1">IF(SETUP!M18="","",SETUP!M18)</f>
        <v/>
      </c>
      <c r="W1" s="17" t="str">
        <f ca="1">IF(SETUP!N18="","",SETUP!N18)</f>
        <v/>
      </c>
      <c r="X1" s="17" t="str">
        <f ca="1">IF(SETUP!O18="","",SETUP!O18)</f>
        <v/>
      </c>
      <c r="Y1" s="17" t="str">
        <f ca="1">IF(SETUP!P18="","",SETUP!P18)</f>
        <v/>
      </c>
    </row>
    <row r="2" spans="1:25" x14ac:dyDescent="0.25">
      <c r="A2" t="str">
        <f>IF($G2="","",SUBMISSION!$B$3)</f>
        <v>Virtual Actuary (Pty) Ltd</v>
      </c>
      <c r="B2" t="str">
        <f>IF($G2="","",SUBMISSION!$B$4)</f>
        <v>Sanlam</v>
      </c>
      <c r="C2" t="str">
        <f>IF($G2="","",SUBMISSION!$B$2)</f>
        <v>INV-SLM-00008</v>
      </c>
      <c r="D2" t="str">
        <f>IF($G2="","",SUBMISSION!$B$5)</f>
        <v>Rika Roos</v>
      </c>
      <c r="E2" s="6">
        <f>IF($G2="","",SUBMISSION!$B$6)</f>
        <v>45078</v>
      </c>
      <c r="F2" s="6">
        <f>IF($G2="","",SUBMISSION!$B$7)</f>
        <v>45108</v>
      </c>
      <c r="G2" s="20" t="s">
        <v>76</v>
      </c>
      <c r="H2" t="str">
        <f>IF($G2="","",VLOOKUP($G2,'VA-NAMES'!$B:$F,MATCH(H$1,'VA-NAMES'!$B$1:$F$1,0),0))</f>
        <v>VA-SID-00046</v>
      </c>
      <c r="I2" s="10">
        <f t="shared" ref="I2:I22" ca="1" si="0">IF($G2="","",SUM(K2:V2))</f>
        <v>47.667222222222222</v>
      </c>
      <c r="J2" s="11"/>
      <c r="K2" s="12">
        <f t="shared" ref="K2:Y11" ca="1" si="1">IF($G2="","",IF(K$1="","",SUMIFS(INDIRECT("'"&amp;$G2&amp;"'!"&amp;col_duration&amp;":"&amp;col_duration),INDIRECT("'"&amp;$G2&amp;"'!"&amp;col_user&amp;":"&amp;col_user),$G2,INDIRECT("'"&amp;$G2&amp;"'!"&amp;col_client&amp;":"&amp;col_client),$B2,INDIRECT("'"&amp;$G2&amp;"'!"&amp;col_project&amp;":"&amp;col_project),K$1,INDIRECT("'"&amp;$G2&amp;"'!"&amp;col_date&amp;":"&amp;col_date),"&gt;="&amp;$E2,INDIRECT("'"&amp;$G2&amp;"'!"&amp;col_date&amp;":"&amp;col_date),"&lt;="&amp;$F2,INDIRECT("'"&amp;$G2&amp;"'!"&amp;col_tag&amp;":"&amp;col_tag),"&lt;&gt;Non-Billable")))</f>
        <v>47.667222222222222</v>
      </c>
      <c r="L2" s="12">
        <f t="shared" ca="1" si="1"/>
        <v>0</v>
      </c>
      <c r="M2" s="12">
        <f t="shared" ca="1" si="1"/>
        <v>0</v>
      </c>
      <c r="N2" s="12" t="str">
        <f t="shared" ca="1" si="1"/>
        <v/>
      </c>
      <c r="O2" s="12" t="str">
        <f t="shared" ca="1" si="1"/>
        <v/>
      </c>
      <c r="P2" s="12" t="str">
        <f t="shared" ca="1" si="1"/>
        <v/>
      </c>
      <c r="Q2" s="12" t="str">
        <f t="shared" ca="1" si="1"/>
        <v/>
      </c>
      <c r="R2" s="12" t="str">
        <f t="shared" ca="1" si="1"/>
        <v/>
      </c>
      <c r="S2" s="12" t="str">
        <f t="shared" ca="1" si="1"/>
        <v/>
      </c>
      <c r="T2" s="12" t="str">
        <f t="shared" ca="1" si="1"/>
        <v/>
      </c>
      <c r="U2" s="12" t="str">
        <f t="shared" ca="1" si="1"/>
        <v/>
      </c>
      <c r="V2" s="12" t="str">
        <f t="shared" ca="1" si="1"/>
        <v/>
      </c>
      <c r="W2" s="12" t="str">
        <f t="shared" ca="1" si="1"/>
        <v/>
      </c>
      <c r="X2" s="12" t="str">
        <f t="shared" ca="1" si="1"/>
        <v/>
      </c>
      <c r="Y2" s="12" t="str">
        <f t="shared" ca="1" si="1"/>
        <v/>
      </c>
    </row>
    <row r="3" spans="1:25" x14ac:dyDescent="0.25">
      <c r="A3" t="str">
        <f>IF($G3="","",SUBMISSION!$B$3)</f>
        <v>Virtual Actuary (Pty) Ltd</v>
      </c>
      <c r="B3" t="str">
        <f>IF($G3="","",SUBMISSION!$B$4)</f>
        <v>Sanlam</v>
      </c>
      <c r="C3" t="str">
        <f>IF($G3="","",SUBMISSION!$B$2)</f>
        <v>INV-SLM-00008</v>
      </c>
      <c r="D3" t="str">
        <f>IF($G3="","",SUBMISSION!$B$5)</f>
        <v>Rika Roos</v>
      </c>
      <c r="E3" s="6">
        <f>IF($G3="","",SUBMISSION!$B$6)</f>
        <v>45078</v>
      </c>
      <c r="F3" s="6">
        <f>IF($G3="","",SUBMISSION!$B$7)</f>
        <v>45108</v>
      </c>
      <c r="G3" s="20" t="s">
        <v>142</v>
      </c>
      <c r="H3" t="str">
        <f>IF($G3="","",VLOOKUP($G3,'VA-NAMES'!$B:$F,MATCH(H$1,'VA-NAMES'!$B$1:$F$1,0),0))</f>
        <v>VA-SID-00030</v>
      </c>
      <c r="I3" s="10">
        <f t="shared" ca="1" si="0"/>
        <v>22.473611111111111</v>
      </c>
      <c r="J3" s="11"/>
      <c r="K3" s="12">
        <f t="shared" ca="1" si="1"/>
        <v>22.473611111111111</v>
      </c>
      <c r="L3" s="12">
        <f t="shared" ca="1" si="1"/>
        <v>0</v>
      </c>
      <c r="M3" s="12">
        <f t="shared" ca="1" si="1"/>
        <v>0</v>
      </c>
      <c r="N3" s="12" t="str">
        <f t="shared" ca="1" si="1"/>
        <v/>
      </c>
      <c r="O3" s="12" t="str">
        <f t="shared" ca="1" si="1"/>
        <v/>
      </c>
      <c r="P3" s="12" t="str">
        <f t="shared" ca="1" si="1"/>
        <v/>
      </c>
      <c r="Q3" s="12" t="str">
        <f t="shared" ca="1" si="1"/>
        <v/>
      </c>
      <c r="R3" s="12" t="str">
        <f t="shared" ca="1" si="1"/>
        <v/>
      </c>
      <c r="S3" s="12" t="str">
        <f t="shared" ca="1" si="1"/>
        <v/>
      </c>
      <c r="T3" s="12" t="str">
        <f t="shared" ca="1" si="1"/>
        <v/>
      </c>
      <c r="U3" s="12" t="str">
        <f t="shared" ca="1" si="1"/>
        <v/>
      </c>
      <c r="V3" s="12" t="str">
        <f t="shared" ca="1" si="1"/>
        <v/>
      </c>
      <c r="W3" s="12" t="str">
        <f t="shared" ca="1" si="1"/>
        <v/>
      </c>
      <c r="X3" s="12" t="str">
        <f t="shared" ca="1" si="1"/>
        <v/>
      </c>
      <c r="Y3" s="12" t="str">
        <f t="shared" ca="1" si="1"/>
        <v/>
      </c>
    </row>
    <row r="4" spans="1:25" x14ac:dyDescent="0.25">
      <c r="A4" t="str">
        <f>IF($G4="","",SUBMISSION!$B$3)</f>
        <v>Virtual Actuary (Pty) Ltd</v>
      </c>
      <c r="B4" t="str">
        <f>IF($G4="","",SUBMISSION!$B$4)</f>
        <v>Sanlam</v>
      </c>
      <c r="C4" t="str">
        <f>IF($G4="","",SUBMISSION!$B$2)</f>
        <v>INV-SLM-00008</v>
      </c>
      <c r="D4" t="str">
        <f>IF($G4="","",SUBMISSION!$B$5)</f>
        <v>Rika Roos</v>
      </c>
      <c r="E4" s="6">
        <f>IF($G4="","",SUBMISSION!$B$6)</f>
        <v>45078</v>
      </c>
      <c r="F4" s="6">
        <f>IF($G4="","",SUBMISSION!$B$7)</f>
        <v>45108</v>
      </c>
      <c r="G4" s="20" t="s">
        <v>235</v>
      </c>
      <c r="H4" t="str">
        <f>IF($G4="","",VLOOKUP($G4,'VA-NAMES'!$B:$F,MATCH(H$1,'VA-NAMES'!$B$1:$F$1,0),0))</f>
        <v>VA-SID-00010</v>
      </c>
      <c r="I4" s="10">
        <f t="shared" ca="1" si="0"/>
        <v>3.5</v>
      </c>
      <c r="J4" s="11"/>
      <c r="K4" s="12">
        <f t="shared" ca="1" si="1"/>
        <v>3.5</v>
      </c>
      <c r="L4" s="12">
        <f t="shared" ca="1" si="1"/>
        <v>0</v>
      </c>
      <c r="M4" s="12">
        <f t="shared" ca="1" si="1"/>
        <v>0</v>
      </c>
      <c r="N4" s="12" t="str">
        <f t="shared" ca="1" si="1"/>
        <v/>
      </c>
      <c r="O4" s="12" t="str">
        <f t="shared" ca="1" si="1"/>
        <v/>
      </c>
      <c r="P4" s="12" t="str">
        <f t="shared" ca="1" si="1"/>
        <v/>
      </c>
      <c r="Q4" s="12" t="str">
        <f t="shared" ca="1" si="1"/>
        <v/>
      </c>
      <c r="R4" s="12" t="str">
        <f t="shared" ca="1" si="1"/>
        <v/>
      </c>
      <c r="S4" s="12" t="str">
        <f t="shared" ca="1" si="1"/>
        <v/>
      </c>
      <c r="T4" s="12" t="str">
        <f t="shared" ca="1" si="1"/>
        <v/>
      </c>
      <c r="U4" s="12" t="str">
        <f t="shared" ca="1" si="1"/>
        <v/>
      </c>
      <c r="V4" s="12" t="str">
        <f t="shared" ca="1" si="1"/>
        <v/>
      </c>
      <c r="W4" s="12" t="str">
        <f t="shared" ca="1" si="1"/>
        <v/>
      </c>
      <c r="X4" s="12" t="str">
        <f t="shared" ca="1" si="1"/>
        <v/>
      </c>
      <c r="Y4" s="12" t="str">
        <f t="shared" ca="1" si="1"/>
        <v/>
      </c>
    </row>
    <row r="5" spans="1:25" x14ac:dyDescent="0.25">
      <c r="A5" t="str">
        <f>IF($G5="","",SUBMISSION!$B$3)</f>
        <v>Virtual Actuary (Pty) Ltd</v>
      </c>
      <c r="B5" t="str">
        <f>IF($G5="","",SUBMISSION!$B$4)</f>
        <v>Sanlam</v>
      </c>
      <c r="C5" t="str">
        <f>IF($G5="","",SUBMISSION!$B$2)</f>
        <v>INV-SLM-00008</v>
      </c>
      <c r="D5" t="str">
        <f>IF($G5="","",SUBMISSION!$B$5)</f>
        <v>Rika Roos</v>
      </c>
      <c r="E5" s="6">
        <f>IF($G5="","",SUBMISSION!$B$6)</f>
        <v>45078</v>
      </c>
      <c r="F5" s="6">
        <f>IF($G5="","",SUBMISSION!$B$7)</f>
        <v>45108</v>
      </c>
      <c r="G5" s="20" t="s">
        <v>374</v>
      </c>
      <c r="H5" t="str">
        <f>IF($G5="","",VLOOKUP($G5,'VA-NAMES'!$B:$F,MATCH(H$1,'VA-NAMES'!$B$1:$F$1,0),0))</f>
        <v>VA-SID-00064</v>
      </c>
      <c r="I5" s="10">
        <f t="shared" ca="1" si="0"/>
        <v>18.784722222222221</v>
      </c>
      <c r="J5" s="11"/>
      <c r="K5" s="12">
        <f t="shared" ca="1" si="1"/>
        <v>18.784722222222221</v>
      </c>
      <c r="L5" s="12">
        <f t="shared" ca="1" si="1"/>
        <v>0</v>
      </c>
      <c r="M5" s="12">
        <f t="shared" ca="1" si="1"/>
        <v>0</v>
      </c>
      <c r="N5" s="12" t="str">
        <f t="shared" ca="1" si="1"/>
        <v/>
      </c>
      <c r="O5" s="12" t="str">
        <f t="shared" ca="1" si="1"/>
        <v/>
      </c>
      <c r="P5" s="12" t="str">
        <f t="shared" ca="1" si="1"/>
        <v/>
      </c>
      <c r="Q5" s="12" t="str">
        <f t="shared" ca="1" si="1"/>
        <v/>
      </c>
      <c r="R5" s="12" t="str">
        <f t="shared" ca="1" si="1"/>
        <v/>
      </c>
      <c r="S5" s="12" t="str">
        <f t="shared" ca="1" si="1"/>
        <v/>
      </c>
      <c r="T5" s="12" t="str">
        <f t="shared" ca="1" si="1"/>
        <v/>
      </c>
      <c r="U5" s="12" t="str">
        <f t="shared" ca="1" si="1"/>
        <v/>
      </c>
      <c r="V5" s="12" t="str">
        <f t="shared" ca="1" si="1"/>
        <v/>
      </c>
      <c r="W5" s="12" t="str">
        <f t="shared" ca="1" si="1"/>
        <v/>
      </c>
      <c r="X5" s="12" t="str">
        <f t="shared" ca="1" si="1"/>
        <v/>
      </c>
      <c r="Y5" s="12" t="str">
        <f t="shared" ca="1" si="1"/>
        <v/>
      </c>
    </row>
    <row r="6" spans="1:25" x14ac:dyDescent="0.25">
      <c r="A6" t="str">
        <f>IF($G6="","",SUBMISSION!$B$3)</f>
        <v/>
      </c>
      <c r="B6" t="str">
        <f>IF($G6="","",SUBMISSION!$B$4)</f>
        <v/>
      </c>
      <c r="C6" t="str">
        <f>IF($G6="","",SUBMISSION!$B$2)</f>
        <v/>
      </c>
      <c r="D6" t="str">
        <f>IF($G6="","",SUBMISSION!$B$5)</f>
        <v/>
      </c>
      <c r="E6" s="6" t="str">
        <f>IF($G6="","",SUBMISSION!$B$6)</f>
        <v/>
      </c>
      <c r="F6" s="6" t="str">
        <f>IF($G6="","",SUBMISSION!$B$7)</f>
        <v/>
      </c>
      <c r="G6" s="20"/>
      <c r="H6" t="str">
        <f>IF($G6="","",VLOOKUP($G6,'VA-NAMES'!$B:$F,MATCH(H$1,'VA-NAMES'!$B$1:$F$1,0),0))</f>
        <v/>
      </c>
      <c r="I6" s="10" t="str">
        <f t="shared" si="0"/>
        <v/>
      </c>
      <c r="J6" s="11"/>
      <c r="K6" s="12" t="str">
        <f t="shared" ca="1" si="1"/>
        <v/>
      </c>
      <c r="L6" s="12" t="str">
        <f t="shared" ca="1" si="1"/>
        <v/>
      </c>
      <c r="M6" s="12" t="str">
        <f t="shared" ca="1" si="1"/>
        <v/>
      </c>
      <c r="N6" s="12" t="str">
        <f t="shared" ca="1" si="1"/>
        <v/>
      </c>
      <c r="O6" s="12" t="str">
        <f t="shared" ca="1" si="1"/>
        <v/>
      </c>
      <c r="P6" s="12" t="str">
        <f t="shared" ca="1" si="1"/>
        <v/>
      </c>
      <c r="Q6" s="12" t="str">
        <f t="shared" ca="1" si="1"/>
        <v/>
      </c>
      <c r="R6" s="12" t="str">
        <f t="shared" ca="1" si="1"/>
        <v/>
      </c>
      <c r="S6" s="12" t="str">
        <f t="shared" ca="1" si="1"/>
        <v/>
      </c>
      <c r="T6" s="12" t="str">
        <f t="shared" ca="1" si="1"/>
        <v/>
      </c>
      <c r="U6" s="12" t="str">
        <f t="shared" ca="1" si="1"/>
        <v/>
      </c>
      <c r="V6" s="12" t="str">
        <f t="shared" ca="1" si="1"/>
        <v/>
      </c>
      <c r="W6" s="12" t="str">
        <f t="shared" ca="1" si="1"/>
        <v/>
      </c>
      <c r="X6" s="12" t="str">
        <f t="shared" ca="1" si="1"/>
        <v/>
      </c>
      <c r="Y6" s="12" t="str">
        <f t="shared" ca="1" si="1"/>
        <v/>
      </c>
    </row>
    <row r="7" spans="1:25" x14ac:dyDescent="0.25">
      <c r="A7" t="str">
        <f>IF($G7="","",SUBMISSION!$B$3)</f>
        <v/>
      </c>
      <c r="B7" t="str">
        <f>IF($G7="","",SUBMISSION!$B$4)</f>
        <v/>
      </c>
      <c r="C7" t="str">
        <f>IF($G7="","",SUBMISSION!$B$2)</f>
        <v/>
      </c>
      <c r="D7" t="str">
        <f>IF($G7="","",SUBMISSION!$B$5)</f>
        <v/>
      </c>
      <c r="E7" s="6" t="str">
        <f>IF($G7="","",SUBMISSION!$B$6)</f>
        <v/>
      </c>
      <c r="F7" s="6" t="str">
        <f>IF($G7="","",SUBMISSION!$B$7)</f>
        <v/>
      </c>
      <c r="G7" s="20"/>
      <c r="H7" t="str">
        <f>IF($G7="","",VLOOKUP($G7,'VA-NAMES'!$B:$F,MATCH(H$1,'VA-NAMES'!$B$1:$F$1,0),0))</f>
        <v/>
      </c>
      <c r="I7" s="10" t="str">
        <f t="shared" si="0"/>
        <v/>
      </c>
      <c r="J7" s="11"/>
      <c r="K7" s="12" t="str">
        <f t="shared" ca="1" si="1"/>
        <v/>
      </c>
      <c r="L7" s="12" t="str">
        <f t="shared" ca="1" si="1"/>
        <v/>
      </c>
      <c r="M7" s="12" t="str">
        <f t="shared" ca="1" si="1"/>
        <v/>
      </c>
      <c r="N7" s="12" t="str">
        <f t="shared" ca="1" si="1"/>
        <v/>
      </c>
      <c r="O7" s="12" t="str">
        <f t="shared" ca="1" si="1"/>
        <v/>
      </c>
      <c r="P7" s="12" t="str">
        <f t="shared" ca="1" si="1"/>
        <v/>
      </c>
      <c r="Q7" s="12" t="str">
        <f t="shared" ca="1" si="1"/>
        <v/>
      </c>
      <c r="R7" s="12" t="str">
        <f t="shared" ca="1" si="1"/>
        <v/>
      </c>
      <c r="S7" s="12" t="str">
        <f t="shared" ca="1" si="1"/>
        <v/>
      </c>
      <c r="T7" s="12" t="str">
        <f t="shared" ca="1" si="1"/>
        <v/>
      </c>
      <c r="U7" s="12" t="str">
        <f t="shared" ca="1" si="1"/>
        <v/>
      </c>
      <c r="V7" s="12" t="str">
        <f t="shared" ca="1" si="1"/>
        <v/>
      </c>
      <c r="W7" s="12" t="str">
        <f t="shared" ca="1" si="1"/>
        <v/>
      </c>
      <c r="X7" s="12" t="str">
        <f t="shared" ca="1" si="1"/>
        <v/>
      </c>
      <c r="Y7" s="12" t="str">
        <f t="shared" ca="1" si="1"/>
        <v/>
      </c>
    </row>
    <row r="8" spans="1:25" x14ac:dyDescent="0.25">
      <c r="A8" t="str">
        <f>IF($G8="","",SUBMISSION!$B$3)</f>
        <v/>
      </c>
      <c r="B8" t="str">
        <f>IF($G8="","",SUBMISSION!$B$4)</f>
        <v/>
      </c>
      <c r="C8" t="str">
        <f>IF($G8="","",SUBMISSION!$B$2)</f>
        <v/>
      </c>
      <c r="D8" t="str">
        <f>IF($G8="","",SUBMISSION!$B$5)</f>
        <v/>
      </c>
      <c r="E8" s="6" t="str">
        <f>IF($G8="","",SUBMISSION!$B$6)</f>
        <v/>
      </c>
      <c r="F8" s="6" t="str">
        <f>IF($G8="","",SUBMISSION!$B$7)</f>
        <v/>
      </c>
      <c r="G8" s="20"/>
      <c r="H8" t="str">
        <f>IF($G8="","",VLOOKUP($G8,'VA-NAMES'!$B:$F,MATCH(H$1,'VA-NAMES'!$B$1:$F$1,0),0))</f>
        <v/>
      </c>
      <c r="I8" s="10" t="str">
        <f t="shared" si="0"/>
        <v/>
      </c>
      <c r="J8" s="11"/>
      <c r="K8" s="12" t="str">
        <f t="shared" ca="1" si="1"/>
        <v/>
      </c>
      <c r="L8" s="12" t="str">
        <f t="shared" ca="1" si="1"/>
        <v/>
      </c>
      <c r="M8" s="12" t="str">
        <f t="shared" ca="1" si="1"/>
        <v/>
      </c>
      <c r="N8" s="12" t="str">
        <f t="shared" ca="1" si="1"/>
        <v/>
      </c>
      <c r="O8" s="12" t="str">
        <f t="shared" ca="1" si="1"/>
        <v/>
      </c>
      <c r="P8" s="12" t="str">
        <f t="shared" ca="1" si="1"/>
        <v/>
      </c>
      <c r="Q8" s="12" t="str">
        <f t="shared" ca="1" si="1"/>
        <v/>
      </c>
      <c r="R8" s="12" t="str">
        <f t="shared" ca="1" si="1"/>
        <v/>
      </c>
      <c r="S8" s="12" t="str">
        <f t="shared" ca="1" si="1"/>
        <v/>
      </c>
      <c r="T8" s="12" t="str">
        <f t="shared" ca="1" si="1"/>
        <v/>
      </c>
      <c r="U8" s="12" t="str">
        <f t="shared" ca="1" si="1"/>
        <v/>
      </c>
      <c r="V8" s="12" t="str">
        <f t="shared" ca="1" si="1"/>
        <v/>
      </c>
      <c r="W8" s="12" t="str">
        <f t="shared" ca="1" si="1"/>
        <v/>
      </c>
      <c r="X8" s="12" t="str">
        <f t="shared" ca="1" si="1"/>
        <v/>
      </c>
      <c r="Y8" s="12" t="str">
        <f t="shared" ca="1" si="1"/>
        <v/>
      </c>
    </row>
    <row r="9" spans="1:25" x14ac:dyDescent="0.25">
      <c r="A9" t="str">
        <f>IF($G9="","",SUBMISSION!$B$3)</f>
        <v/>
      </c>
      <c r="B9" t="str">
        <f>IF($G9="","",SUBMISSION!$B$4)</f>
        <v/>
      </c>
      <c r="C9" t="str">
        <f>IF($G9="","",SUBMISSION!$B$2)</f>
        <v/>
      </c>
      <c r="D9" t="str">
        <f>IF($G9="","",SUBMISSION!$B$5)</f>
        <v/>
      </c>
      <c r="E9" s="6" t="str">
        <f>IF($G9="","",SUBMISSION!$B$6)</f>
        <v/>
      </c>
      <c r="F9" s="6" t="str">
        <f>IF($G9="","",SUBMISSION!$B$7)</f>
        <v/>
      </c>
      <c r="G9" s="20"/>
      <c r="H9" t="str">
        <f>IF($G9="","",VLOOKUP($G9,'VA-NAMES'!$B:$F,MATCH(H$1,'VA-NAMES'!$B$1:$F$1,0),0))</f>
        <v/>
      </c>
      <c r="I9" s="10" t="str">
        <f t="shared" si="0"/>
        <v/>
      </c>
      <c r="J9" s="11"/>
      <c r="K9" s="12" t="str">
        <f t="shared" ca="1" si="1"/>
        <v/>
      </c>
      <c r="L9" s="12" t="str">
        <f t="shared" ca="1" si="1"/>
        <v/>
      </c>
      <c r="M9" s="12" t="str">
        <f t="shared" ca="1" si="1"/>
        <v/>
      </c>
      <c r="N9" s="12" t="str">
        <f t="shared" ca="1" si="1"/>
        <v/>
      </c>
      <c r="O9" s="12" t="str">
        <f t="shared" ca="1" si="1"/>
        <v/>
      </c>
      <c r="P9" s="12" t="str">
        <f t="shared" ca="1" si="1"/>
        <v/>
      </c>
      <c r="Q9" s="12" t="str">
        <f t="shared" ca="1" si="1"/>
        <v/>
      </c>
      <c r="R9" s="12" t="str">
        <f t="shared" ca="1" si="1"/>
        <v/>
      </c>
      <c r="S9" s="12" t="str">
        <f t="shared" ca="1" si="1"/>
        <v/>
      </c>
      <c r="T9" s="12" t="str">
        <f t="shared" ca="1" si="1"/>
        <v/>
      </c>
      <c r="U9" s="12" t="str">
        <f t="shared" ca="1" si="1"/>
        <v/>
      </c>
      <c r="V9" s="12" t="str">
        <f t="shared" ca="1" si="1"/>
        <v/>
      </c>
      <c r="W9" s="12" t="str">
        <f t="shared" ca="1" si="1"/>
        <v/>
      </c>
      <c r="X9" s="12" t="str">
        <f t="shared" ca="1" si="1"/>
        <v/>
      </c>
      <c r="Y9" s="12" t="str">
        <f t="shared" ca="1" si="1"/>
        <v/>
      </c>
    </row>
    <row r="10" spans="1:25" x14ac:dyDescent="0.25">
      <c r="A10" t="str">
        <f>IF($G10="","",SUBMISSION!$B$3)</f>
        <v/>
      </c>
      <c r="B10" t="str">
        <f>IF($G10="","",SUBMISSION!$B$4)</f>
        <v/>
      </c>
      <c r="C10" t="str">
        <f>IF($G10="","",SUBMISSION!$B$2)</f>
        <v/>
      </c>
      <c r="D10" t="str">
        <f>IF($G10="","",SUBMISSION!$B$5)</f>
        <v/>
      </c>
      <c r="E10" s="6" t="str">
        <f>IF($G10="","",SUBMISSION!$B$6)</f>
        <v/>
      </c>
      <c r="F10" s="6" t="str">
        <f>IF($G10="","",SUBMISSION!$B$7)</f>
        <v/>
      </c>
      <c r="G10" s="20"/>
      <c r="H10" t="str">
        <f>IF($G10="","",VLOOKUP($G10,'VA-NAMES'!$B:$F,MATCH(H$1,'VA-NAMES'!$B$1:$F$1,0),0))</f>
        <v/>
      </c>
      <c r="I10" s="10" t="str">
        <f t="shared" si="0"/>
        <v/>
      </c>
      <c r="J10" s="11"/>
      <c r="K10" s="12" t="str">
        <f t="shared" ca="1" si="1"/>
        <v/>
      </c>
      <c r="L10" s="12" t="str">
        <f t="shared" ca="1" si="1"/>
        <v/>
      </c>
      <c r="M10" s="12" t="str">
        <f t="shared" ca="1" si="1"/>
        <v/>
      </c>
      <c r="N10" s="12" t="str">
        <f t="shared" ca="1" si="1"/>
        <v/>
      </c>
      <c r="O10" s="12" t="str">
        <f t="shared" ca="1" si="1"/>
        <v/>
      </c>
      <c r="P10" s="12" t="str">
        <f t="shared" ca="1" si="1"/>
        <v/>
      </c>
      <c r="Q10" s="12" t="str">
        <f t="shared" ca="1" si="1"/>
        <v/>
      </c>
      <c r="R10" s="12" t="str">
        <f t="shared" ca="1" si="1"/>
        <v/>
      </c>
      <c r="S10" s="12" t="str">
        <f t="shared" ca="1" si="1"/>
        <v/>
      </c>
      <c r="T10" s="12" t="str">
        <f t="shared" ca="1" si="1"/>
        <v/>
      </c>
      <c r="U10" s="12" t="str">
        <f t="shared" ca="1" si="1"/>
        <v/>
      </c>
      <c r="V10" s="12" t="str">
        <f t="shared" ca="1" si="1"/>
        <v/>
      </c>
      <c r="W10" s="12" t="str">
        <f t="shared" ca="1" si="1"/>
        <v/>
      </c>
      <c r="X10" s="12" t="str">
        <f t="shared" ca="1" si="1"/>
        <v/>
      </c>
      <c r="Y10" s="12" t="str">
        <f t="shared" ca="1" si="1"/>
        <v/>
      </c>
    </row>
    <row r="11" spans="1:25" x14ac:dyDescent="0.25">
      <c r="A11" t="str">
        <f>IF($G11="","",SUBMISSION!$B$3)</f>
        <v/>
      </c>
      <c r="B11" t="str">
        <f>IF($G11="","",SUBMISSION!$B$4)</f>
        <v/>
      </c>
      <c r="C11" t="str">
        <f>IF($G11="","",SUBMISSION!$B$2)</f>
        <v/>
      </c>
      <c r="D11" t="str">
        <f>IF($G11="","",SUBMISSION!$B$5)</f>
        <v/>
      </c>
      <c r="E11" s="6" t="str">
        <f>IF($G11="","",SUBMISSION!$B$6)</f>
        <v/>
      </c>
      <c r="F11" s="6" t="str">
        <f>IF($G11="","",SUBMISSION!$B$7)</f>
        <v/>
      </c>
      <c r="G11" s="20"/>
      <c r="H11" t="str">
        <f>IF($G11="","",VLOOKUP($G11,'VA-NAMES'!$B:$F,MATCH(H$1,'VA-NAMES'!$B$1:$F$1,0),0))</f>
        <v/>
      </c>
      <c r="I11" s="10" t="str">
        <f t="shared" si="0"/>
        <v/>
      </c>
      <c r="J11" s="11"/>
      <c r="K11" s="12" t="str">
        <f t="shared" ca="1" si="1"/>
        <v/>
      </c>
      <c r="L11" s="12" t="str">
        <f t="shared" ca="1" si="1"/>
        <v/>
      </c>
      <c r="M11" s="12" t="str">
        <f t="shared" ca="1" si="1"/>
        <v/>
      </c>
      <c r="N11" s="12" t="str">
        <f t="shared" ca="1" si="1"/>
        <v/>
      </c>
      <c r="O11" s="12" t="str">
        <f t="shared" ca="1" si="1"/>
        <v/>
      </c>
      <c r="P11" s="12" t="str">
        <f t="shared" ca="1" si="1"/>
        <v/>
      </c>
      <c r="Q11" s="12" t="str">
        <f t="shared" ca="1" si="1"/>
        <v/>
      </c>
      <c r="R11" s="12" t="str">
        <f t="shared" ca="1" si="1"/>
        <v/>
      </c>
      <c r="S11" s="12" t="str">
        <f t="shared" ca="1" si="1"/>
        <v/>
      </c>
      <c r="T11" s="12" t="str">
        <f t="shared" ca="1" si="1"/>
        <v/>
      </c>
      <c r="U11" s="12" t="str">
        <f t="shared" ca="1" si="1"/>
        <v/>
      </c>
      <c r="V11" s="12" t="str">
        <f t="shared" ca="1" si="1"/>
        <v/>
      </c>
      <c r="W11" s="12" t="str">
        <f t="shared" ca="1" si="1"/>
        <v/>
      </c>
      <c r="X11" s="12" t="str">
        <f t="shared" ca="1" si="1"/>
        <v/>
      </c>
      <c r="Y11" s="12" t="str">
        <f t="shared" ca="1" si="1"/>
        <v/>
      </c>
    </row>
    <row r="12" spans="1:25" x14ac:dyDescent="0.25">
      <c r="A12" t="str">
        <f>IF($G12="","",SUBMISSION!$B$3)</f>
        <v/>
      </c>
      <c r="B12" t="str">
        <f>IF($G12="","",SUBMISSION!$B$4)</f>
        <v/>
      </c>
      <c r="C12" t="str">
        <f>IF($G12="","",SUBMISSION!$B$2)</f>
        <v/>
      </c>
      <c r="D12" t="str">
        <f>IF($G12="","",SUBMISSION!$B$5)</f>
        <v/>
      </c>
      <c r="E12" s="6" t="str">
        <f>IF($G12="","",SUBMISSION!$B$6)</f>
        <v/>
      </c>
      <c r="F12" s="6" t="str">
        <f>IF($G12="","",SUBMISSION!$B$7)</f>
        <v/>
      </c>
      <c r="G12" s="20"/>
      <c r="H12" t="str">
        <f>IF($G12="","",VLOOKUP($G12,'VA-NAMES'!$B:$F,MATCH(H$1,'VA-NAMES'!$B$1:$F$1,0),0))</f>
        <v/>
      </c>
      <c r="I12" s="10" t="str">
        <f t="shared" si="0"/>
        <v/>
      </c>
      <c r="J12" s="11"/>
      <c r="K12" s="12" t="str">
        <f t="shared" ref="K12:Y22" ca="1" si="2">IF($G12="","",IF(K$1="","",SUMIFS(INDIRECT("'"&amp;$G12&amp;"'!"&amp;col_duration&amp;":"&amp;col_duration),INDIRECT("'"&amp;$G12&amp;"'!"&amp;col_user&amp;":"&amp;col_user),$G12,INDIRECT("'"&amp;$G12&amp;"'!"&amp;col_client&amp;":"&amp;col_client),$B12,INDIRECT("'"&amp;$G12&amp;"'!"&amp;col_project&amp;":"&amp;col_project),K$1,INDIRECT("'"&amp;$G12&amp;"'!"&amp;col_date&amp;":"&amp;col_date),"&gt;="&amp;$E12,INDIRECT("'"&amp;$G12&amp;"'!"&amp;col_date&amp;":"&amp;col_date),"&lt;="&amp;$F12,INDIRECT("'"&amp;$G12&amp;"'!"&amp;col_tag&amp;":"&amp;col_tag),"&lt;&gt;Non-Billable")))</f>
        <v/>
      </c>
      <c r="L12" s="12" t="str">
        <f t="shared" ca="1" si="2"/>
        <v/>
      </c>
      <c r="M12" s="12" t="str">
        <f t="shared" ca="1" si="2"/>
        <v/>
      </c>
      <c r="N12" s="12" t="str">
        <f t="shared" ca="1" si="2"/>
        <v/>
      </c>
      <c r="O12" s="12" t="str">
        <f t="shared" ca="1" si="2"/>
        <v/>
      </c>
      <c r="P12" s="12" t="str">
        <f t="shared" ca="1" si="2"/>
        <v/>
      </c>
      <c r="Q12" s="12" t="str">
        <f t="shared" ca="1" si="2"/>
        <v/>
      </c>
      <c r="R12" s="12" t="str">
        <f t="shared" ca="1" si="2"/>
        <v/>
      </c>
      <c r="S12" s="12" t="str">
        <f t="shared" ca="1" si="2"/>
        <v/>
      </c>
      <c r="T12" s="12" t="str">
        <f t="shared" ca="1" si="2"/>
        <v/>
      </c>
      <c r="U12" s="12" t="str">
        <f t="shared" ca="1" si="2"/>
        <v/>
      </c>
      <c r="V12" s="12" t="str">
        <f t="shared" ca="1" si="2"/>
        <v/>
      </c>
      <c r="W12" s="12" t="str">
        <f t="shared" ca="1" si="2"/>
        <v/>
      </c>
      <c r="X12" s="12" t="str">
        <f t="shared" ca="1" si="2"/>
        <v/>
      </c>
      <c r="Y12" s="12" t="str">
        <f t="shared" ca="1" si="2"/>
        <v/>
      </c>
    </row>
    <row r="13" spans="1:25" x14ac:dyDescent="0.25">
      <c r="A13" t="str">
        <f>IF($G13="","",SUBMISSION!$B$3)</f>
        <v/>
      </c>
      <c r="B13" t="str">
        <f>IF($G13="","",SUBMISSION!$B$4)</f>
        <v/>
      </c>
      <c r="C13" t="str">
        <f>IF($G13="","",SUBMISSION!$B$2)</f>
        <v/>
      </c>
      <c r="D13" t="str">
        <f>IF($G13="","",SUBMISSION!$B$5)</f>
        <v/>
      </c>
      <c r="E13" s="6" t="str">
        <f>IF($G13="","",SUBMISSION!$B$6)</f>
        <v/>
      </c>
      <c r="F13" s="6" t="str">
        <f>IF($G13="","",SUBMISSION!$B$7)</f>
        <v/>
      </c>
      <c r="G13" s="20"/>
      <c r="H13" t="str">
        <f>IF($G13="","",VLOOKUP($G13,'VA-NAMES'!$B:$F,MATCH(H$1,'VA-NAMES'!$B$1:$F$1,0),0))</f>
        <v/>
      </c>
      <c r="I13" s="10" t="str">
        <f t="shared" si="0"/>
        <v/>
      </c>
      <c r="J13" s="11"/>
      <c r="K13" s="12" t="str">
        <f t="shared" ca="1" si="2"/>
        <v/>
      </c>
      <c r="L13" s="12" t="str">
        <f t="shared" ca="1" si="2"/>
        <v/>
      </c>
      <c r="M13" s="12" t="str">
        <f t="shared" ca="1" si="2"/>
        <v/>
      </c>
      <c r="N13" s="12" t="str">
        <f t="shared" ca="1" si="2"/>
        <v/>
      </c>
      <c r="O13" s="12" t="str">
        <f t="shared" ca="1" si="2"/>
        <v/>
      </c>
      <c r="P13" s="12" t="str">
        <f t="shared" ca="1" si="2"/>
        <v/>
      </c>
      <c r="Q13" s="12" t="str">
        <f t="shared" ca="1" si="2"/>
        <v/>
      </c>
      <c r="R13" s="12" t="str">
        <f t="shared" ca="1" si="2"/>
        <v/>
      </c>
      <c r="S13" s="12" t="str">
        <f t="shared" ca="1" si="2"/>
        <v/>
      </c>
      <c r="T13" s="12" t="str">
        <f t="shared" ca="1" si="2"/>
        <v/>
      </c>
      <c r="U13" s="12" t="str">
        <f t="shared" ca="1" si="2"/>
        <v/>
      </c>
      <c r="V13" s="12" t="str">
        <f t="shared" ca="1" si="2"/>
        <v/>
      </c>
      <c r="W13" s="12" t="str">
        <f t="shared" ca="1" si="2"/>
        <v/>
      </c>
      <c r="X13" s="12" t="str">
        <f t="shared" ca="1" si="2"/>
        <v/>
      </c>
      <c r="Y13" s="12" t="str">
        <f t="shared" ca="1" si="2"/>
        <v/>
      </c>
    </row>
    <row r="14" spans="1:25" x14ac:dyDescent="0.25">
      <c r="A14" t="str">
        <f>IF($G14="","",SUBMISSION!$B$3)</f>
        <v/>
      </c>
      <c r="B14" t="str">
        <f>IF($G14="","",SUBMISSION!$B$4)</f>
        <v/>
      </c>
      <c r="C14" t="str">
        <f>IF($G14="","",SUBMISSION!$B$2)</f>
        <v/>
      </c>
      <c r="D14" t="str">
        <f>IF($G14="","",SUBMISSION!$B$5)</f>
        <v/>
      </c>
      <c r="E14" s="6" t="str">
        <f>IF($G14="","",SUBMISSION!$B$6)</f>
        <v/>
      </c>
      <c r="F14" s="6" t="str">
        <f>IF($G14="","",SUBMISSION!$B$7)</f>
        <v/>
      </c>
      <c r="G14" s="20"/>
      <c r="H14" t="str">
        <f>IF($G14="","",VLOOKUP($G14,'VA-NAMES'!$B:$F,MATCH(H$1,'VA-NAMES'!$B$1:$F$1,0),0))</f>
        <v/>
      </c>
      <c r="I14" s="10" t="str">
        <f t="shared" si="0"/>
        <v/>
      </c>
      <c r="J14" s="11"/>
      <c r="K14" s="12" t="str">
        <f t="shared" ca="1" si="2"/>
        <v/>
      </c>
      <c r="L14" s="12" t="str">
        <f t="shared" ca="1" si="2"/>
        <v/>
      </c>
      <c r="M14" s="12" t="str">
        <f t="shared" ca="1" si="2"/>
        <v/>
      </c>
      <c r="N14" s="12" t="str">
        <f t="shared" ca="1" si="2"/>
        <v/>
      </c>
      <c r="O14" s="12" t="str">
        <f t="shared" ca="1" si="2"/>
        <v/>
      </c>
      <c r="P14" s="12" t="str">
        <f t="shared" ca="1" si="2"/>
        <v/>
      </c>
      <c r="Q14" s="12" t="str">
        <f t="shared" ca="1" si="2"/>
        <v/>
      </c>
      <c r="R14" s="12" t="str">
        <f t="shared" ca="1" si="2"/>
        <v/>
      </c>
      <c r="S14" s="12" t="str">
        <f t="shared" ca="1" si="2"/>
        <v/>
      </c>
      <c r="T14" s="12" t="str">
        <f t="shared" ca="1" si="2"/>
        <v/>
      </c>
      <c r="U14" s="12" t="str">
        <f t="shared" ca="1" si="2"/>
        <v/>
      </c>
      <c r="V14" s="12" t="str">
        <f t="shared" ca="1" si="2"/>
        <v/>
      </c>
      <c r="W14" s="12" t="str">
        <f t="shared" ca="1" si="2"/>
        <v/>
      </c>
      <c r="X14" s="12" t="str">
        <f t="shared" ca="1" si="2"/>
        <v/>
      </c>
      <c r="Y14" s="12" t="str">
        <f t="shared" ca="1" si="2"/>
        <v/>
      </c>
    </row>
    <row r="15" spans="1:25" x14ac:dyDescent="0.25">
      <c r="A15" t="str">
        <f>IF($G15="","",SUBMISSION!$B$3)</f>
        <v/>
      </c>
      <c r="B15" t="str">
        <f>IF($G15="","",SUBMISSION!$B$4)</f>
        <v/>
      </c>
      <c r="C15" t="str">
        <f>IF($G15="","",SUBMISSION!$B$2)</f>
        <v/>
      </c>
      <c r="D15" t="str">
        <f>IF($G15="","",SUBMISSION!$B$5)</f>
        <v/>
      </c>
      <c r="E15" s="6" t="str">
        <f>IF($G15="","",SUBMISSION!$B$6)</f>
        <v/>
      </c>
      <c r="F15" s="6" t="str">
        <f>IF($G15="","",SUBMISSION!$B$7)</f>
        <v/>
      </c>
      <c r="G15" s="20"/>
      <c r="H15" t="str">
        <f>IF($G15="","",VLOOKUP($G15,'VA-NAMES'!$B:$F,MATCH(H$1,'VA-NAMES'!$B$1:$F$1,0),0))</f>
        <v/>
      </c>
      <c r="I15" s="10" t="str">
        <f t="shared" si="0"/>
        <v/>
      </c>
      <c r="J15" s="11"/>
      <c r="K15" s="12" t="str">
        <f t="shared" ca="1" si="2"/>
        <v/>
      </c>
      <c r="L15" s="12" t="str">
        <f t="shared" ca="1" si="2"/>
        <v/>
      </c>
      <c r="M15" s="12" t="str">
        <f t="shared" ca="1" si="2"/>
        <v/>
      </c>
      <c r="N15" s="12" t="str">
        <f t="shared" ca="1" si="2"/>
        <v/>
      </c>
      <c r="O15" s="12" t="str">
        <f t="shared" ca="1" si="2"/>
        <v/>
      </c>
      <c r="P15" s="12" t="str">
        <f t="shared" ca="1" si="2"/>
        <v/>
      </c>
      <c r="Q15" s="12" t="str">
        <f t="shared" ca="1" si="2"/>
        <v/>
      </c>
      <c r="R15" s="12" t="str">
        <f t="shared" ca="1" si="2"/>
        <v/>
      </c>
      <c r="S15" s="12" t="str">
        <f t="shared" ca="1" si="2"/>
        <v/>
      </c>
      <c r="T15" s="12" t="str">
        <f t="shared" ca="1" si="2"/>
        <v/>
      </c>
      <c r="U15" s="12" t="str">
        <f t="shared" ca="1" si="2"/>
        <v/>
      </c>
      <c r="V15" s="12" t="str">
        <f t="shared" ca="1" si="2"/>
        <v/>
      </c>
      <c r="W15" s="12" t="str">
        <f t="shared" ca="1" si="2"/>
        <v/>
      </c>
      <c r="X15" s="12" t="str">
        <f t="shared" ca="1" si="2"/>
        <v/>
      </c>
      <c r="Y15" s="12" t="str">
        <f t="shared" ca="1" si="2"/>
        <v/>
      </c>
    </row>
    <row r="16" spans="1:25" x14ac:dyDescent="0.25">
      <c r="A16" t="str">
        <f>IF($G16="","",SUBMISSION!$B$3)</f>
        <v/>
      </c>
      <c r="B16" t="str">
        <f>IF($G16="","",SUBMISSION!$B$4)</f>
        <v/>
      </c>
      <c r="C16" t="str">
        <f>IF($G16="","",SUBMISSION!$B$2)</f>
        <v/>
      </c>
      <c r="D16" t="str">
        <f>IF($G16="","",SUBMISSION!$B$5)</f>
        <v/>
      </c>
      <c r="E16" s="6" t="str">
        <f>IF($G16="","",SUBMISSION!$B$6)</f>
        <v/>
      </c>
      <c r="F16" s="6" t="str">
        <f>IF($G16="","",SUBMISSION!$B$7)</f>
        <v/>
      </c>
      <c r="G16" s="20"/>
      <c r="H16" t="str">
        <f>IF($G16="","",VLOOKUP($G16,'VA-NAMES'!$B:$F,MATCH(H$1,'VA-NAMES'!$B$1:$F$1,0),0))</f>
        <v/>
      </c>
      <c r="I16" s="10" t="str">
        <f t="shared" si="0"/>
        <v/>
      </c>
      <c r="J16" s="11"/>
      <c r="K16" s="12" t="str">
        <f t="shared" ca="1" si="2"/>
        <v/>
      </c>
      <c r="L16" s="12" t="str">
        <f t="shared" ca="1" si="2"/>
        <v/>
      </c>
      <c r="M16" s="12" t="str">
        <f t="shared" ca="1" si="2"/>
        <v/>
      </c>
      <c r="N16" s="12" t="str">
        <f t="shared" ca="1" si="2"/>
        <v/>
      </c>
      <c r="O16" s="12" t="str">
        <f t="shared" ca="1" si="2"/>
        <v/>
      </c>
      <c r="P16" s="12" t="str">
        <f t="shared" ca="1" si="2"/>
        <v/>
      </c>
      <c r="Q16" s="12" t="str">
        <f t="shared" ca="1" si="2"/>
        <v/>
      </c>
      <c r="R16" s="12" t="str">
        <f t="shared" ca="1" si="2"/>
        <v/>
      </c>
      <c r="S16" s="12" t="str">
        <f t="shared" ca="1" si="2"/>
        <v/>
      </c>
      <c r="T16" s="12" t="str">
        <f t="shared" ca="1" si="2"/>
        <v/>
      </c>
      <c r="U16" s="12" t="str">
        <f t="shared" ca="1" si="2"/>
        <v/>
      </c>
      <c r="V16" s="12" t="str">
        <f t="shared" ca="1" si="2"/>
        <v/>
      </c>
      <c r="W16" s="12" t="str">
        <f t="shared" ca="1" si="2"/>
        <v/>
      </c>
      <c r="X16" s="12" t="str">
        <f t="shared" ca="1" si="2"/>
        <v/>
      </c>
      <c r="Y16" s="12" t="str">
        <f t="shared" ca="1" si="2"/>
        <v/>
      </c>
    </row>
    <row r="17" spans="1:25" x14ac:dyDescent="0.25">
      <c r="A17" t="str">
        <f>IF($G17="","",SUBMISSION!$B$3)</f>
        <v/>
      </c>
      <c r="B17" t="str">
        <f>IF($G17="","",SUBMISSION!$B$4)</f>
        <v/>
      </c>
      <c r="C17" t="str">
        <f>IF($G17="","",SUBMISSION!$B$2)</f>
        <v/>
      </c>
      <c r="D17" t="str">
        <f>IF($G17="","",SUBMISSION!$B$5)</f>
        <v/>
      </c>
      <c r="E17" s="6" t="str">
        <f>IF($G17="","",SUBMISSION!$B$6)</f>
        <v/>
      </c>
      <c r="F17" s="6" t="str">
        <f>IF($G17="","",SUBMISSION!$B$7)</f>
        <v/>
      </c>
      <c r="G17" s="20"/>
      <c r="H17" t="str">
        <f>IF($G17="","",VLOOKUP($G17,'VA-NAMES'!$B:$F,MATCH(H$1,'VA-NAMES'!$B$1:$F$1,0),0))</f>
        <v/>
      </c>
      <c r="I17" s="10" t="str">
        <f t="shared" si="0"/>
        <v/>
      </c>
      <c r="J17" s="11"/>
      <c r="K17" s="12" t="str">
        <f t="shared" ca="1" si="2"/>
        <v/>
      </c>
      <c r="L17" s="12" t="str">
        <f t="shared" ca="1" si="2"/>
        <v/>
      </c>
      <c r="M17" s="12" t="str">
        <f t="shared" ca="1" si="2"/>
        <v/>
      </c>
      <c r="N17" s="12" t="str">
        <f t="shared" ca="1" si="2"/>
        <v/>
      </c>
      <c r="O17" s="12" t="str">
        <f t="shared" ca="1" si="2"/>
        <v/>
      </c>
      <c r="P17" s="12" t="str">
        <f t="shared" ca="1" si="2"/>
        <v/>
      </c>
      <c r="Q17" s="12" t="str">
        <f t="shared" ca="1" si="2"/>
        <v/>
      </c>
      <c r="R17" s="12" t="str">
        <f t="shared" ca="1" si="2"/>
        <v/>
      </c>
      <c r="S17" s="12" t="str">
        <f t="shared" ca="1" si="2"/>
        <v/>
      </c>
      <c r="T17" s="12" t="str">
        <f t="shared" ca="1" si="2"/>
        <v/>
      </c>
      <c r="U17" s="12" t="str">
        <f t="shared" ca="1" si="2"/>
        <v/>
      </c>
      <c r="V17" s="12" t="str">
        <f t="shared" ca="1" si="2"/>
        <v/>
      </c>
      <c r="W17" s="12" t="str">
        <f t="shared" ca="1" si="2"/>
        <v/>
      </c>
      <c r="X17" s="12" t="str">
        <f t="shared" ca="1" si="2"/>
        <v/>
      </c>
      <c r="Y17" s="12" t="str">
        <f t="shared" ca="1" si="2"/>
        <v/>
      </c>
    </row>
    <row r="18" spans="1:25" x14ac:dyDescent="0.25">
      <c r="A18" t="str">
        <f>IF($G18="","",SUBMISSION!$B$3)</f>
        <v/>
      </c>
      <c r="B18" t="str">
        <f>IF($G18="","",SUBMISSION!$B$4)</f>
        <v/>
      </c>
      <c r="C18" t="str">
        <f>IF($G18="","",SUBMISSION!$B$2)</f>
        <v/>
      </c>
      <c r="D18" t="str">
        <f>IF($G18="","",SUBMISSION!$B$5)</f>
        <v/>
      </c>
      <c r="E18" s="6" t="str">
        <f>IF($G18="","",SUBMISSION!$B$6)</f>
        <v/>
      </c>
      <c r="F18" s="6" t="str">
        <f>IF($G18="","",SUBMISSION!$B$7)</f>
        <v/>
      </c>
      <c r="G18" s="20"/>
      <c r="H18" t="str">
        <f>IF($G18="","",VLOOKUP($G18,'VA-NAMES'!$B:$F,MATCH(H$1,'VA-NAMES'!$B$1:$F$1,0),0))</f>
        <v/>
      </c>
      <c r="I18" s="10" t="str">
        <f t="shared" si="0"/>
        <v/>
      </c>
      <c r="J18" s="11"/>
      <c r="K18" s="12" t="str">
        <f t="shared" ca="1" si="2"/>
        <v/>
      </c>
      <c r="L18" s="12" t="str">
        <f t="shared" ca="1" si="2"/>
        <v/>
      </c>
      <c r="M18" s="12" t="str">
        <f t="shared" ca="1" si="2"/>
        <v/>
      </c>
      <c r="N18" s="12" t="str">
        <f t="shared" ca="1" si="2"/>
        <v/>
      </c>
      <c r="O18" s="12" t="str">
        <f t="shared" ca="1" si="2"/>
        <v/>
      </c>
      <c r="P18" s="12" t="str">
        <f t="shared" ca="1" si="2"/>
        <v/>
      </c>
      <c r="Q18" s="12" t="str">
        <f t="shared" ca="1" si="2"/>
        <v/>
      </c>
      <c r="R18" s="12" t="str">
        <f t="shared" ca="1" si="2"/>
        <v/>
      </c>
      <c r="S18" s="12" t="str">
        <f t="shared" ca="1" si="2"/>
        <v/>
      </c>
      <c r="T18" s="12" t="str">
        <f t="shared" ca="1" si="2"/>
        <v/>
      </c>
      <c r="U18" s="12" t="str">
        <f t="shared" ca="1" si="2"/>
        <v/>
      </c>
      <c r="V18" s="12" t="str">
        <f t="shared" ca="1" si="2"/>
        <v/>
      </c>
      <c r="W18" s="12" t="str">
        <f t="shared" ca="1" si="2"/>
        <v/>
      </c>
      <c r="X18" s="12" t="str">
        <f t="shared" ca="1" si="2"/>
        <v/>
      </c>
      <c r="Y18" s="12" t="str">
        <f t="shared" ca="1" si="2"/>
        <v/>
      </c>
    </row>
    <row r="19" spans="1:25" x14ac:dyDescent="0.25">
      <c r="A19" t="str">
        <f>IF($G19="","",SUBMISSION!$B$3)</f>
        <v/>
      </c>
      <c r="B19" t="str">
        <f>IF($G19="","",SUBMISSION!$B$4)</f>
        <v/>
      </c>
      <c r="C19" t="str">
        <f>IF($G19="","",SUBMISSION!$B$2)</f>
        <v/>
      </c>
      <c r="D19" t="str">
        <f>IF($G19="","",SUBMISSION!$B$5)</f>
        <v/>
      </c>
      <c r="E19" s="6" t="str">
        <f>IF($G19="","",SUBMISSION!$B$6)</f>
        <v/>
      </c>
      <c r="F19" s="6" t="str">
        <f>IF($G19="","",SUBMISSION!$B$7)</f>
        <v/>
      </c>
      <c r="G19" s="20"/>
      <c r="H19" t="str">
        <f>IF($G19="","",VLOOKUP($G19,'VA-NAMES'!$B:$F,MATCH(H$1,'VA-NAMES'!$B$1:$F$1,0),0))</f>
        <v/>
      </c>
      <c r="I19" s="10" t="str">
        <f t="shared" si="0"/>
        <v/>
      </c>
      <c r="J19" s="11"/>
      <c r="K19" s="12" t="str">
        <f t="shared" ca="1" si="2"/>
        <v/>
      </c>
      <c r="L19" s="12" t="str">
        <f t="shared" ca="1" si="2"/>
        <v/>
      </c>
      <c r="M19" s="12" t="str">
        <f t="shared" ca="1" si="2"/>
        <v/>
      </c>
      <c r="N19" s="12" t="str">
        <f t="shared" ca="1" si="2"/>
        <v/>
      </c>
      <c r="O19" s="12" t="str">
        <f t="shared" ca="1" si="2"/>
        <v/>
      </c>
      <c r="P19" s="12" t="str">
        <f t="shared" ca="1" si="2"/>
        <v/>
      </c>
      <c r="Q19" s="12" t="str">
        <f t="shared" ca="1" si="2"/>
        <v/>
      </c>
      <c r="R19" s="12" t="str">
        <f t="shared" ca="1" si="2"/>
        <v/>
      </c>
      <c r="S19" s="12" t="str">
        <f t="shared" ca="1" si="2"/>
        <v/>
      </c>
      <c r="T19" s="12" t="str">
        <f t="shared" ca="1" si="2"/>
        <v/>
      </c>
      <c r="U19" s="12" t="str">
        <f t="shared" ca="1" si="2"/>
        <v/>
      </c>
      <c r="V19" s="12" t="str">
        <f t="shared" ca="1" si="2"/>
        <v/>
      </c>
      <c r="W19" s="12" t="str">
        <f t="shared" ca="1" si="2"/>
        <v/>
      </c>
      <c r="X19" s="12" t="str">
        <f t="shared" ca="1" si="2"/>
        <v/>
      </c>
      <c r="Y19" s="12" t="str">
        <f t="shared" ca="1" si="2"/>
        <v/>
      </c>
    </row>
    <row r="20" spans="1:25" x14ac:dyDescent="0.25">
      <c r="A20" t="str">
        <f>IF($G20="","",SUBMISSION!$B$3)</f>
        <v/>
      </c>
      <c r="B20" t="str">
        <f>IF($G20="","",SUBMISSION!$B$4)</f>
        <v/>
      </c>
      <c r="C20" t="str">
        <f>IF($G20="","",SUBMISSION!$B$2)</f>
        <v/>
      </c>
      <c r="D20" t="str">
        <f>IF($G20="","",SUBMISSION!$B$5)</f>
        <v/>
      </c>
      <c r="E20" s="6" t="str">
        <f>IF($G20="","",SUBMISSION!$B$6)</f>
        <v/>
      </c>
      <c r="F20" s="6" t="str">
        <f>IF($G20="","",SUBMISSION!$B$7)</f>
        <v/>
      </c>
      <c r="G20" s="20"/>
      <c r="H20" t="str">
        <f>IF($G20="","",VLOOKUP($G20,'VA-NAMES'!$B:$F,MATCH(H$1,'VA-NAMES'!$B$1:$F$1,0),0))</f>
        <v/>
      </c>
      <c r="I20" s="10" t="str">
        <f t="shared" si="0"/>
        <v/>
      </c>
      <c r="J20" s="11"/>
      <c r="K20" s="12" t="str">
        <f t="shared" ca="1" si="2"/>
        <v/>
      </c>
      <c r="L20" s="12" t="str">
        <f t="shared" ca="1" si="2"/>
        <v/>
      </c>
      <c r="M20" s="12" t="str">
        <f t="shared" ca="1" si="2"/>
        <v/>
      </c>
      <c r="N20" s="12" t="str">
        <f t="shared" ca="1" si="2"/>
        <v/>
      </c>
      <c r="O20" s="12" t="str">
        <f t="shared" ca="1" si="2"/>
        <v/>
      </c>
      <c r="P20" s="12" t="str">
        <f t="shared" ca="1" si="2"/>
        <v/>
      </c>
      <c r="Q20" s="12" t="str">
        <f t="shared" ca="1" si="2"/>
        <v/>
      </c>
      <c r="R20" s="12" t="str">
        <f t="shared" ca="1" si="2"/>
        <v/>
      </c>
      <c r="S20" s="12" t="str">
        <f t="shared" ca="1" si="2"/>
        <v/>
      </c>
      <c r="T20" s="12" t="str">
        <f t="shared" ca="1" si="2"/>
        <v/>
      </c>
      <c r="U20" s="12" t="str">
        <f t="shared" ca="1" si="2"/>
        <v/>
      </c>
      <c r="V20" s="12" t="str">
        <f t="shared" ca="1" si="2"/>
        <v/>
      </c>
      <c r="W20" s="12" t="str">
        <f t="shared" ca="1" si="2"/>
        <v/>
      </c>
      <c r="X20" s="12" t="str">
        <f t="shared" ca="1" si="2"/>
        <v/>
      </c>
      <c r="Y20" s="12" t="str">
        <f t="shared" ca="1" si="2"/>
        <v/>
      </c>
    </row>
    <row r="21" spans="1:25" x14ac:dyDescent="0.25">
      <c r="A21" t="str">
        <f>IF($G21="","",SUBMISSION!$B$3)</f>
        <v/>
      </c>
      <c r="B21" t="str">
        <f>IF($G21="","",SUBMISSION!$B$4)</f>
        <v/>
      </c>
      <c r="C21" t="str">
        <f>IF($G21="","",SUBMISSION!$B$2)</f>
        <v/>
      </c>
      <c r="D21" t="str">
        <f>IF($G21="","",SUBMISSION!$B$5)</f>
        <v/>
      </c>
      <c r="E21" s="6" t="str">
        <f>IF($G21="","",SUBMISSION!$B$6)</f>
        <v/>
      </c>
      <c r="F21" s="6" t="str">
        <f>IF($G21="","",SUBMISSION!$B$7)</f>
        <v/>
      </c>
      <c r="G21" s="20"/>
      <c r="H21" t="str">
        <f>IF($G21="","",VLOOKUP($G21,'VA-NAMES'!$B:$F,MATCH(H$1,'VA-NAMES'!$B$1:$F$1,0),0))</f>
        <v/>
      </c>
      <c r="I21" s="10" t="str">
        <f t="shared" si="0"/>
        <v/>
      </c>
      <c r="J21" s="11"/>
      <c r="K21" s="12" t="str">
        <f t="shared" ca="1" si="2"/>
        <v/>
      </c>
      <c r="L21" s="12" t="str">
        <f t="shared" ca="1" si="2"/>
        <v/>
      </c>
      <c r="M21" s="12" t="str">
        <f t="shared" ca="1" si="2"/>
        <v/>
      </c>
      <c r="N21" s="12" t="str">
        <f t="shared" ca="1" si="2"/>
        <v/>
      </c>
      <c r="O21" s="12" t="str">
        <f t="shared" ca="1" si="2"/>
        <v/>
      </c>
      <c r="P21" s="12" t="str">
        <f t="shared" ca="1" si="2"/>
        <v/>
      </c>
      <c r="Q21" s="12" t="str">
        <f t="shared" ca="1" si="2"/>
        <v/>
      </c>
      <c r="R21" s="12" t="str">
        <f t="shared" ca="1" si="2"/>
        <v/>
      </c>
      <c r="S21" s="12" t="str">
        <f t="shared" ca="1" si="2"/>
        <v/>
      </c>
      <c r="T21" s="12" t="str">
        <f t="shared" ca="1" si="2"/>
        <v/>
      </c>
      <c r="U21" s="12" t="str">
        <f t="shared" ca="1" si="2"/>
        <v/>
      </c>
      <c r="V21" s="12" t="str">
        <f t="shared" ca="1" si="2"/>
        <v/>
      </c>
      <c r="W21" s="12" t="str">
        <f t="shared" ca="1" si="2"/>
        <v/>
      </c>
      <c r="X21" s="12" t="str">
        <f t="shared" ca="1" si="2"/>
        <v/>
      </c>
      <c r="Y21" s="12" t="str">
        <f t="shared" ca="1" si="2"/>
        <v/>
      </c>
    </row>
    <row r="22" spans="1:25" x14ac:dyDescent="0.25">
      <c r="A22" t="str">
        <f>IF($G22="","",SUBMISSION!$B$3)</f>
        <v/>
      </c>
      <c r="B22" t="str">
        <f>IF($G22="","",SUBMISSION!$B$4)</f>
        <v/>
      </c>
      <c r="C22" t="str">
        <f>IF($G22="","",SUBMISSION!$B$2)</f>
        <v/>
      </c>
      <c r="D22" t="str">
        <f>IF($G22="","",SUBMISSION!$B$5)</f>
        <v/>
      </c>
      <c r="E22" s="6" t="str">
        <f>IF($G22="","",SUBMISSION!$B$6)</f>
        <v/>
      </c>
      <c r="F22" s="6" t="str">
        <f>IF($G22="","",SUBMISSION!$B$7)</f>
        <v/>
      </c>
      <c r="G22" s="20"/>
      <c r="H22" t="str">
        <f>IF($G22="","",VLOOKUP($G22,'VA-NAMES'!$B:$F,MATCH(H$1,'VA-NAMES'!$B$1:$F$1,0),0))</f>
        <v/>
      </c>
      <c r="I22" s="10" t="str">
        <f t="shared" si="0"/>
        <v/>
      </c>
      <c r="J22" s="11"/>
      <c r="K22" s="12" t="str">
        <f t="shared" ca="1" si="2"/>
        <v/>
      </c>
      <c r="L22" s="12" t="str">
        <f t="shared" ca="1" si="2"/>
        <v/>
      </c>
      <c r="M22" s="12" t="str">
        <f t="shared" ca="1" si="2"/>
        <v/>
      </c>
      <c r="N22" s="12" t="str">
        <f t="shared" ca="1" si="2"/>
        <v/>
      </c>
      <c r="O22" s="12" t="str">
        <f t="shared" ca="1" si="2"/>
        <v/>
      </c>
      <c r="P22" s="12" t="str">
        <f t="shared" ca="1" si="2"/>
        <v/>
      </c>
      <c r="Q22" s="12" t="str">
        <f t="shared" ca="1" si="2"/>
        <v/>
      </c>
      <c r="R22" s="12" t="str">
        <f t="shared" ca="1" si="2"/>
        <v/>
      </c>
      <c r="S22" s="12" t="str">
        <f t="shared" ca="1" si="2"/>
        <v/>
      </c>
      <c r="T22" s="12" t="str">
        <f t="shared" ca="1" si="2"/>
        <v/>
      </c>
      <c r="U22" s="12" t="str">
        <f t="shared" ca="1" si="2"/>
        <v/>
      </c>
      <c r="V22" s="12" t="str">
        <f t="shared" ca="1" si="2"/>
        <v/>
      </c>
      <c r="W22" s="12" t="str">
        <f t="shared" ca="1" si="2"/>
        <v/>
      </c>
      <c r="X22" s="12" t="str">
        <f t="shared" ca="1" si="2"/>
        <v/>
      </c>
      <c r="Y22" s="12" t="str">
        <f t="shared" ca="1" si="2"/>
        <v/>
      </c>
    </row>
    <row r="23" spans="1:25" x14ac:dyDescent="0.25">
      <c r="K23" s="3"/>
      <c r="M23" s="2"/>
      <c r="N23" s="2"/>
      <c r="O23" s="2"/>
      <c r="P23" s="2"/>
      <c r="Q23" s="4"/>
    </row>
    <row r="24" spans="1:25" ht="15.75" thickBot="1" x14ac:dyDescent="0.3">
      <c r="A24" s="1"/>
      <c r="B24" s="1"/>
      <c r="C24" s="1"/>
      <c r="D24" s="1"/>
      <c r="E24" s="1"/>
      <c r="F24" s="1"/>
      <c r="G24" s="1"/>
      <c r="H24" s="1"/>
      <c r="I24" s="14">
        <f ca="1">SUM(I2:I22)</f>
        <v>92.425555555555547</v>
      </c>
      <c r="J24" s="15"/>
      <c r="K24" s="15">
        <f t="shared" ref="K24:U24" ca="1" si="3">IF(K$1="","",SUM(K2:K22))</f>
        <v>92.425555555555547</v>
      </c>
      <c r="L24" s="15">
        <f t="shared" ca="1" si="3"/>
        <v>0</v>
      </c>
      <c r="M24" s="15">
        <f t="shared" ca="1" si="3"/>
        <v>0</v>
      </c>
      <c r="N24" s="15" t="str">
        <f t="shared" ca="1" si="3"/>
        <v/>
      </c>
      <c r="O24" s="15" t="str">
        <f t="shared" ca="1" si="3"/>
        <v/>
      </c>
      <c r="P24" s="15" t="str">
        <f t="shared" ca="1" si="3"/>
        <v/>
      </c>
      <c r="Q24" s="15" t="str">
        <f t="shared" ca="1" si="3"/>
        <v/>
      </c>
      <c r="R24" s="15" t="str">
        <f t="shared" ca="1" si="3"/>
        <v/>
      </c>
      <c r="S24" s="15" t="str">
        <f t="shared" ca="1" si="3"/>
        <v/>
      </c>
      <c r="T24" s="15" t="str">
        <f t="shared" ca="1" si="3"/>
        <v/>
      </c>
      <c r="U24" s="15" t="str">
        <f t="shared" ca="1" si="3"/>
        <v/>
      </c>
      <c r="V24" s="15" t="str">
        <f t="shared" ref="V24:Y24" ca="1" si="4">IF(V$1="","",SUM(V2:V22))</f>
        <v/>
      </c>
      <c r="W24" s="15" t="str">
        <f t="shared" ca="1" si="4"/>
        <v/>
      </c>
      <c r="X24" s="15" t="str">
        <f t="shared" ca="1" si="4"/>
        <v/>
      </c>
      <c r="Y24" s="15" t="str">
        <f t="shared" ca="1" si="4"/>
        <v/>
      </c>
    </row>
    <row r="25" spans="1:25" ht="15.75" thickTop="1" x14ac:dyDescent="0.25"/>
  </sheetData>
  <sheetProtection selectLockedCell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6030954-6501-40B9-87B7-0BAE9E94EB5B}">
          <x14:formula1>
            <xm:f>'VA-NAMES'!$B:$B</xm:f>
          </x14:formula1>
          <xm:sqref>G2:G22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0CE4-E7B3-4C0A-9B08-F666A8EA1416}">
  <sheetPr codeName="Sheet9"/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DF005-9023-4D17-9B1E-8003B2BC8FD5}">
  <sheetPr codeName="Sheet6"/>
  <dimension ref="A1:P150"/>
  <sheetViews>
    <sheetView zoomScale="80" zoomScaleNormal="80" workbookViewId="0">
      <selection activeCell="B2" sqref="B2"/>
    </sheetView>
  </sheetViews>
  <sheetFormatPr defaultColWidth="9.140625" defaultRowHeight="15" x14ac:dyDescent="0.25"/>
  <cols>
    <col min="1" max="7" width="25.28515625" style="21" customWidth="1"/>
    <col min="8" max="8" width="35.140625" style="21" customWidth="1"/>
    <col min="9" max="9" width="25.28515625" style="21" customWidth="1"/>
    <col min="10" max="10" width="25.28515625" style="24" customWidth="1"/>
    <col min="11" max="11" width="25.28515625" style="21" customWidth="1"/>
    <col min="12" max="15" width="9.140625" style="21"/>
    <col min="16" max="16" width="11.5703125" style="21" bestFit="1" customWidth="1"/>
    <col min="17" max="16384" width="9.140625" style="21"/>
  </cols>
  <sheetData>
    <row r="1" spans="1:16" x14ac:dyDescent="0.25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212</v>
      </c>
      <c r="G1" s="21" t="s">
        <v>13</v>
      </c>
      <c r="H1" s="21" t="s">
        <v>14</v>
      </c>
      <c r="I1" s="21" t="s">
        <v>15</v>
      </c>
      <c r="J1" s="24" t="s">
        <v>16</v>
      </c>
      <c r="K1" s="21" t="s">
        <v>17</v>
      </c>
    </row>
    <row r="2" spans="1:16" x14ac:dyDescent="0.25">
      <c r="A2" s="21" t="s">
        <v>76</v>
      </c>
      <c r="B2" s="21">
        <v>6017648</v>
      </c>
      <c r="C2" s="21" t="s">
        <v>588</v>
      </c>
      <c r="D2" s="21" t="s">
        <v>34</v>
      </c>
      <c r="E2" s="21" t="s">
        <v>319</v>
      </c>
      <c r="G2" s="21" t="s">
        <v>589</v>
      </c>
      <c r="H2" s="22" t="s">
        <v>590</v>
      </c>
      <c r="I2" s="23">
        <v>45105</v>
      </c>
      <c r="J2" s="24">
        <v>1.322222222222222</v>
      </c>
      <c r="K2" s="22">
        <v>45107.465476684018</v>
      </c>
      <c r="N2" s="25"/>
      <c r="P2" s="23"/>
    </row>
    <row r="3" spans="1:16" x14ac:dyDescent="0.25">
      <c r="A3" s="21" t="s">
        <v>76</v>
      </c>
      <c r="B3" s="21">
        <v>6017648</v>
      </c>
      <c r="C3" s="21" t="s">
        <v>588</v>
      </c>
      <c r="D3" s="21" t="s">
        <v>34</v>
      </c>
      <c r="E3" s="21" t="s">
        <v>319</v>
      </c>
      <c r="G3" s="21" t="s">
        <v>589</v>
      </c>
      <c r="H3" s="22" t="s">
        <v>590</v>
      </c>
      <c r="I3" s="23">
        <v>45105</v>
      </c>
      <c r="J3" s="24">
        <v>2.5086111111111111</v>
      </c>
      <c r="K3" s="22">
        <v>45107.465476684018</v>
      </c>
      <c r="P3" s="23"/>
    </row>
    <row r="4" spans="1:16" x14ac:dyDescent="0.25">
      <c r="A4" s="21" t="s">
        <v>76</v>
      </c>
      <c r="B4" s="21">
        <v>6017648</v>
      </c>
      <c r="C4" s="21" t="s">
        <v>588</v>
      </c>
      <c r="D4" s="21" t="s">
        <v>34</v>
      </c>
      <c r="E4" s="21" t="s">
        <v>319</v>
      </c>
      <c r="G4" s="21" t="s">
        <v>589</v>
      </c>
      <c r="H4" s="22" t="s">
        <v>590</v>
      </c>
      <c r="I4" s="23">
        <v>45105</v>
      </c>
      <c r="J4" s="24">
        <v>0.80333333333333334</v>
      </c>
      <c r="K4" s="22">
        <v>45107.465476684018</v>
      </c>
      <c r="P4" s="23"/>
    </row>
    <row r="5" spans="1:16" x14ac:dyDescent="0.25">
      <c r="A5" s="21" t="s">
        <v>76</v>
      </c>
      <c r="B5" s="21">
        <v>6017648</v>
      </c>
      <c r="C5" s="21" t="s">
        <v>588</v>
      </c>
      <c r="D5" s="21" t="s">
        <v>34</v>
      </c>
      <c r="E5" s="21" t="s">
        <v>319</v>
      </c>
      <c r="G5" s="21" t="s">
        <v>589</v>
      </c>
      <c r="H5" s="22" t="s">
        <v>590</v>
      </c>
      <c r="I5" s="23">
        <v>45104</v>
      </c>
      <c r="J5" s="24">
        <v>2.8938888888888892</v>
      </c>
      <c r="K5" s="22">
        <v>45107.465476684018</v>
      </c>
      <c r="P5" s="23"/>
    </row>
    <row r="6" spans="1:16" x14ac:dyDescent="0.25">
      <c r="A6" s="21" t="s">
        <v>76</v>
      </c>
      <c r="B6" s="21">
        <v>6017648</v>
      </c>
      <c r="C6" s="21" t="s">
        <v>588</v>
      </c>
      <c r="D6" s="21" t="s">
        <v>34</v>
      </c>
      <c r="E6" s="21" t="s">
        <v>319</v>
      </c>
      <c r="G6" s="21" t="s">
        <v>589</v>
      </c>
      <c r="H6" s="22" t="s">
        <v>590</v>
      </c>
      <c r="I6" s="23">
        <v>45104</v>
      </c>
      <c r="J6" s="24">
        <v>1.026944444444444</v>
      </c>
      <c r="K6" s="22">
        <v>45107.465476684018</v>
      </c>
      <c r="P6" s="23"/>
    </row>
    <row r="7" spans="1:16" x14ac:dyDescent="0.25">
      <c r="A7" s="21" t="s">
        <v>76</v>
      </c>
      <c r="B7" s="21">
        <v>6017648</v>
      </c>
      <c r="C7" s="21" t="s">
        <v>588</v>
      </c>
      <c r="D7" s="21" t="s">
        <v>34</v>
      </c>
      <c r="E7" s="21" t="s">
        <v>319</v>
      </c>
      <c r="G7" s="21" t="s">
        <v>589</v>
      </c>
      <c r="H7" s="22" t="s">
        <v>590</v>
      </c>
      <c r="I7" s="23">
        <v>45104</v>
      </c>
      <c r="J7" s="24">
        <v>1.5894444444444451</v>
      </c>
      <c r="K7" s="22">
        <v>45107.465476684018</v>
      </c>
      <c r="P7" s="23"/>
    </row>
    <row r="8" spans="1:16" x14ac:dyDescent="0.25">
      <c r="A8" s="21" t="s">
        <v>76</v>
      </c>
      <c r="B8" s="21">
        <v>6017648</v>
      </c>
      <c r="C8" s="21" t="s">
        <v>588</v>
      </c>
      <c r="D8" s="21" t="s">
        <v>34</v>
      </c>
      <c r="E8" s="21" t="s">
        <v>319</v>
      </c>
      <c r="G8" s="21" t="s">
        <v>589</v>
      </c>
      <c r="H8" s="22" t="s">
        <v>590</v>
      </c>
      <c r="I8" s="23">
        <v>45103</v>
      </c>
      <c r="J8" s="24">
        <v>1.013611111111111</v>
      </c>
      <c r="K8" s="22">
        <v>45107.465476684018</v>
      </c>
    </row>
    <row r="9" spans="1:16" x14ac:dyDescent="0.25">
      <c r="A9" s="21" t="s">
        <v>76</v>
      </c>
      <c r="B9" s="21">
        <v>6017648</v>
      </c>
      <c r="C9" s="21" t="s">
        <v>588</v>
      </c>
      <c r="D9" s="21" t="s">
        <v>34</v>
      </c>
      <c r="E9" s="21" t="s">
        <v>319</v>
      </c>
      <c r="G9" s="21" t="s">
        <v>589</v>
      </c>
      <c r="H9" s="22" t="s">
        <v>590</v>
      </c>
      <c r="I9" s="23">
        <v>45103</v>
      </c>
      <c r="J9" s="24">
        <v>1.4722222222222221</v>
      </c>
      <c r="K9" s="22">
        <v>45107.465476684018</v>
      </c>
    </row>
    <row r="10" spans="1:16" x14ac:dyDescent="0.25">
      <c r="A10" s="21" t="s">
        <v>76</v>
      </c>
      <c r="B10" s="21">
        <v>6017648</v>
      </c>
      <c r="C10" s="21" t="s">
        <v>588</v>
      </c>
      <c r="D10" s="21" t="s">
        <v>34</v>
      </c>
      <c r="E10" s="21" t="s">
        <v>319</v>
      </c>
      <c r="G10" s="21" t="s">
        <v>591</v>
      </c>
      <c r="H10" s="22" t="s">
        <v>441</v>
      </c>
      <c r="I10" s="23">
        <v>45099</v>
      </c>
      <c r="J10" s="24">
        <v>0.15194444444444441</v>
      </c>
      <c r="K10" s="22">
        <v>45107.465476684018</v>
      </c>
    </row>
    <row r="11" spans="1:16" x14ac:dyDescent="0.25">
      <c r="A11" s="21" t="s">
        <v>76</v>
      </c>
      <c r="B11" s="21">
        <v>6017648</v>
      </c>
      <c r="C11" s="21" t="s">
        <v>588</v>
      </c>
      <c r="D11" s="21" t="s">
        <v>34</v>
      </c>
      <c r="E11" s="21" t="s">
        <v>319</v>
      </c>
      <c r="G11" s="21" t="s">
        <v>591</v>
      </c>
      <c r="H11" s="22" t="s">
        <v>592</v>
      </c>
      <c r="I11" s="23">
        <v>45098</v>
      </c>
      <c r="J11" s="24">
        <v>0.52555555555555555</v>
      </c>
      <c r="K11" s="22">
        <v>45107.465476684018</v>
      </c>
    </row>
    <row r="12" spans="1:16" x14ac:dyDescent="0.25">
      <c r="A12" s="21" t="s">
        <v>76</v>
      </c>
      <c r="B12" s="21">
        <v>6017648</v>
      </c>
      <c r="C12" s="21" t="s">
        <v>588</v>
      </c>
      <c r="D12" s="21" t="s">
        <v>34</v>
      </c>
      <c r="E12" s="21" t="s">
        <v>319</v>
      </c>
      <c r="G12" s="21" t="s">
        <v>591</v>
      </c>
      <c r="H12" s="22" t="s">
        <v>593</v>
      </c>
      <c r="I12" s="23">
        <v>45098</v>
      </c>
      <c r="J12" s="24">
        <v>0.12805555555555551</v>
      </c>
      <c r="K12" s="22">
        <v>45107.465476684018</v>
      </c>
    </row>
    <row r="13" spans="1:16" x14ac:dyDescent="0.25">
      <c r="A13" s="21" t="s">
        <v>76</v>
      </c>
      <c r="B13" s="21">
        <v>6017648</v>
      </c>
      <c r="C13" s="21" t="s">
        <v>588</v>
      </c>
      <c r="D13" s="21" t="s">
        <v>34</v>
      </c>
      <c r="E13" s="21" t="s">
        <v>319</v>
      </c>
      <c r="G13" s="21" t="s">
        <v>591</v>
      </c>
      <c r="H13" s="22" t="s">
        <v>594</v>
      </c>
      <c r="I13" s="23">
        <v>45098</v>
      </c>
      <c r="J13" s="24">
        <v>0.48083333333333328</v>
      </c>
      <c r="K13" s="22">
        <v>45107.465476684018</v>
      </c>
    </row>
    <row r="14" spans="1:16" x14ac:dyDescent="0.25">
      <c r="A14" s="21" t="s">
        <v>76</v>
      </c>
      <c r="B14" s="21">
        <v>6017648</v>
      </c>
      <c r="C14" s="21" t="s">
        <v>588</v>
      </c>
      <c r="D14" s="21" t="s">
        <v>34</v>
      </c>
      <c r="E14" s="21" t="s">
        <v>319</v>
      </c>
      <c r="G14" s="21" t="s">
        <v>591</v>
      </c>
      <c r="H14" s="22" t="s">
        <v>594</v>
      </c>
      <c r="I14" s="23">
        <v>45098</v>
      </c>
      <c r="J14" s="24">
        <v>1.0016666666666669</v>
      </c>
      <c r="K14" s="22">
        <v>45107.465476684018</v>
      </c>
    </row>
    <row r="15" spans="1:16" x14ac:dyDescent="0.25">
      <c r="A15" s="21" t="s">
        <v>76</v>
      </c>
      <c r="B15" s="21">
        <v>6017648</v>
      </c>
      <c r="C15" s="21" t="s">
        <v>588</v>
      </c>
      <c r="D15" s="21" t="s">
        <v>34</v>
      </c>
      <c r="E15" s="21" t="s">
        <v>319</v>
      </c>
      <c r="G15" s="21" t="s">
        <v>591</v>
      </c>
      <c r="H15" s="22" t="s">
        <v>594</v>
      </c>
      <c r="I15" s="23">
        <v>45098</v>
      </c>
      <c r="J15" s="24">
        <v>0.54444444444444451</v>
      </c>
      <c r="K15" s="22">
        <v>45107.465476684018</v>
      </c>
    </row>
    <row r="16" spans="1:16" x14ac:dyDescent="0.25">
      <c r="A16" s="21" t="s">
        <v>76</v>
      </c>
      <c r="B16" s="21">
        <v>6017648</v>
      </c>
      <c r="C16" s="21" t="s">
        <v>588</v>
      </c>
      <c r="D16" s="21" t="s">
        <v>34</v>
      </c>
      <c r="E16" s="21" t="s">
        <v>319</v>
      </c>
      <c r="G16" s="21" t="s">
        <v>591</v>
      </c>
      <c r="H16" s="22" t="s">
        <v>595</v>
      </c>
      <c r="I16" s="23">
        <v>45097</v>
      </c>
      <c r="J16" s="24">
        <v>2.2697222222222222</v>
      </c>
      <c r="K16" s="22">
        <v>45107.465476684018</v>
      </c>
    </row>
    <row r="17" spans="1:11" x14ac:dyDescent="0.25">
      <c r="A17" s="21" t="s">
        <v>76</v>
      </c>
      <c r="B17" s="21">
        <v>6017648</v>
      </c>
      <c r="C17" s="21" t="s">
        <v>588</v>
      </c>
      <c r="D17" s="21" t="s">
        <v>34</v>
      </c>
      <c r="E17" s="21" t="s">
        <v>319</v>
      </c>
      <c r="G17" s="21" t="s">
        <v>591</v>
      </c>
      <c r="H17" s="22" t="s">
        <v>596</v>
      </c>
      <c r="I17" s="23">
        <v>45097</v>
      </c>
      <c r="J17" s="24">
        <v>0.1847222222222222</v>
      </c>
      <c r="K17" s="22">
        <v>45107.465476684018</v>
      </c>
    </row>
    <row r="18" spans="1:11" x14ac:dyDescent="0.25">
      <c r="A18" s="21" t="s">
        <v>76</v>
      </c>
      <c r="B18" s="21">
        <v>6017648</v>
      </c>
      <c r="C18" s="21" t="s">
        <v>588</v>
      </c>
      <c r="D18" s="21" t="s">
        <v>34</v>
      </c>
      <c r="E18" s="21" t="s">
        <v>319</v>
      </c>
      <c r="G18" s="21" t="s">
        <v>591</v>
      </c>
      <c r="H18" s="22" t="s">
        <v>595</v>
      </c>
      <c r="I18" s="23">
        <v>45097</v>
      </c>
      <c r="J18" s="24">
        <v>0.59138888888888896</v>
      </c>
      <c r="K18" s="22">
        <v>45107.465476684018</v>
      </c>
    </row>
    <row r="19" spans="1:11" x14ac:dyDescent="0.25">
      <c r="A19" s="21" t="s">
        <v>76</v>
      </c>
      <c r="B19" s="21">
        <v>6017648</v>
      </c>
      <c r="C19" s="21" t="s">
        <v>588</v>
      </c>
      <c r="D19" s="21" t="s">
        <v>34</v>
      </c>
      <c r="E19" s="21" t="s">
        <v>319</v>
      </c>
      <c r="G19" s="21" t="s">
        <v>591</v>
      </c>
      <c r="H19" s="22" t="s">
        <v>441</v>
      </c>
      <c r="I19" s="23">
        <v>45096</v>
      </c>
      <c r="J19" s="24">
        <v>1.133055555555555</v>
      </c>
      <c r="K19" s="22">
        <v>45107.465476684018</v>
      </c>
    </row>
    <row r="20" spans="1:11" x14ac:dyDescent="0.25">
      <c r="A20" s="21" t="s">
        <v>76</v>
      </c>
      <c r="B20" s="21">
        <v>6017648</v>
      </c>
      <c r="C20" s="21" t="s">
        <v>588</v>
      </c>
      <c r="D20" s="21" t="s">
        <v>34</v>
      </c>
      <c r="E20" s="21" t="s">
        <v>319</v>
      </c>
      <c r="G20" s="21" t="s">
        <v>597</v>
      </c>
      <c r="H20" s="22" t="s">
        <v>598</v>
      </c>
      <c r="I20" s="23">
        <v>45094</v>
      </c>
      <c r="J20" s="24">
        <v>4.1233333333333331</v>
      </c>
      <c r="K20" s="22">
        <v>45107.465476684018</v>
      </c>
    </row>
    <row r="21" spans="1:11" x14ac:dyDescent="0.25">
      <c r="A21" s="21" t="s">
        <v>76</v>
      </c>
      <c r="B21" s="21">
        <v>6017648</v>
      </c>
      <c r="C21" s="21" t="s">
        <v>588</v>
      </c>
      <c r="D21" s="21" t="s">
        <v>34</v>
      </c>
      <c r="E21" s="21" t="s">
        <v>319</v>
      </c>
      <c r="G21" s="21" t="s">
        <v>597</v>
      </c>
      <c r="H21" s="22" t="s">
        <v>599</v>
      </c>
      <c r="I21" s="23">
        <v>45092</v>
      </c>
      <c r="J21" s="24">
        <v>0.7</v>
      </c>
      <c r="K21" s="22">
        <v>45107.465476684018</v>
      </c>
    </row>
    <row r="22" spans="1:11" x14ac:dyDescent="0.25">
      <c r="A22" s="21" t="s">
        <v>76</v>
      </c>
      <c r="B22" s="21">
        <v>6017648</v>
      </c>
      <c r="C22" s="21" t="s">
        <v>588</v>
      </c>
      <c r="D22" s="21" t="s">
        <v>34</v>
      </c>
      <c r="E22" s="21" t="s">
        <v>319</v>
      </c>
      <c r="G22" s="21" t="s">
        <v>597</v>
      </c>
      <c r="H22" s="22" t="s">
        <v>600</v>
      </c>
      <c r="I22" s="23">
        <v>45091</v>
      </c>
      <c r="J22" s="24">
        <v>3.524166666666666</v>
      </c>
      <c r="K22" s="22">
        <v>45107.465476684018</v>
      </c>
    </row>
    <row r="23" spans="1:11" x14ac:dyDescent="0.25">
      <c r="A23" s="21" t="s">
        <v>76</v>
      </c>
      <c r="B23" s="21">
        <v>6017648</v>
      </c>
      <c r="C23" s="21" t="s">
        <v>588</v>
      </c>
      <c r="D23" s="21" t="s">
        <v>34</v>
      </c>
      <c r="E23" s="21" t="s">
        <v>319</v>
      </c>
      <c r="G23" s="21" t="s">
        <v>597</v>
      </c>
      <c r="H23" s="22" t="s">
        <v>600</v>
      </c>
      <c r="I23" s="23">
        <v>45091</v>
      </c>
      <c r="J23" s="24">
        <v>1.0194444444444439</v>
      </c>
      <c r="K23" s="22">
        <v>45107.465476684018</v>
      </c>
    </row>
    <row r="24" spans="1:11" x14ac:dyDescent="0.25">
      <c r="A24" s="21" t="s">
        <v>76</v>
      </c>
      <c r="B24" s="21">
        <v>6017648</v>
      </c>
      <c r="C24" s="21" t="s">
        <v>588</v>
      </c>
      <c r="D24" s="21" t="s">
        <v>34</v>
      </c>
      <c r="E24" s="21" t="s">
        <v>319</v>
      </c>
      <c r="G24" s="21" t="s">
        <v>597</v>
      </c>
      <c r="H24" s="22" t="s">
        <v>599</v>
      </c>
      <c r="I24" s="23">
        <v>45091</v>
      </c>
      <c r="J24" s="24">
        <v>0.84833333333333338</v>
      </c>
      <c r="K24" s="22">
        <v>45107.465476684018</v>
      </c>
    </row>
    <row r="25" spans="1:11" x14ac:dyDescent="0.25">
      <c r="A25" s="21" t="s">
        <v>76</v>
      </c>
      <c r="B25" s="21">
        <v>6017648</v>
      </c>
      <c r="C25" s="21" t="s">
        <v>588</v>
      </c>
      <c r="D25" s="21" t="s">
        <v>34</v>
      </c>
      <c r="E25" s="21" t="s">
        <v>319</v>
      </c>
      <c r="G25" s="21" t="s">
        <v>597</v>
      </c>
      <c r="H25" s="22" t="s">
        <v>600</v>
      </c>
      <c r="I25" s="23">
        <v>45090</v>
      </c>
      <c r="J25" s="24">
        <v>4.1263888888888891</v>
      </c>
      <c r="K25" s="22">
        <v>45107.465476684018</v>
      </c>
    </row>
    <row r="26" spans="1:11" x14ac:dyDescent="0.25">
      <c r="A26" s="21" t="s">
        <v>76</v>
      </c>
      <c r="B26" s="21">
        <v>6017648</v>
      </c>
      <c r="C26" s="21" t="s">
        <v>588</v>
      </c>
      <c r="D26" s="21" t="s">
        <v>34</v>
      </c>
      <c r="E26" s="21" t="s">
        <v>319</v>
      </c>
      <c r="G26" s="21" t="s">
        <v>597</v>
      </c>
      <c r="H26" s="22" t="s">
        <v>600</v>
      </c>
      <c r="I26" s="23">
        <v>45090</v>
      </c>
      <c r="J26" s="24">
        <v>1.996666666666667</v>
      </c>
      <c r="K26" s="22">
        <v>45107.465476684018</v>
      </c>
    </row>
    <row r="27" spans="1:11" x14ac:dyDescent="0.25">
      <c r="A27" s="21" t="s">
        <v>76</v>
      </c>
      <c r="B27" s="21">
        <v>6017648</v>
      </c>
      <c r="C27" s="21" t="s">
        <v>588</v>
      </c>
      <c r="D27" s="21" t="s">
        <v>34</v>
      </c>
      <c r="E27" s="21" t="s">
        <v>319</v>
      </c>
      <c r="G27" s="21" t="s">
        <v>597</v>
      </c>
      <c r="H27" s="22" t="s">
        <v>600</v>
      </c>
      <c r="I27" s="23">
        <v>45090</v>
      </c>
      <c r="J27" s="24">
        <v>0.2302777777777778</v>
      </c>
      <c r="K27" s="22">
        <v>45107.465476684018</v>
      </c>
    </row>
    <row r="28" spans="1:11" x14ac:dyDescent="0.25">
      <c r="A28" s="21" t="s">
        <v>76</v>
      </c>
      <c r="B28" s="21">
        <v>6017648</v>
      </c>
      <c r="C28" s="21" t="s">
        <v>588</v>
      </c>
      <c r="D28" s="21" t="s">
        <v>34</v>
      </c>
      <c r="E28" s="21" t="s">
        <v>319</v>
      </c>
      <c r="G28" s="21" t="s">
        <v>597</v>
      </c>
      <c r="H28" s="22" t="s">
        <v>600</v>
      </c>
      <c r="I28" s="23">
        <v>45089</v>
      </c>
      <c r="J28" s="24">
        <v>0.33333333333333331</v>
      </c>
      <c r="K28" s="22">
        <v>45107.465476684018</v>
      </c>
    </row>
    <row r="29" spans="1:11" x14ac:dyDescent="0.25">
      <c r="A29" s="21" t="s">
        <v>76</v>
      </c>
      <c r="B29" s="21">
        <v>6017648</v>
      </c>
      <c r="C29" s="21" t="s">
        <v>588</v>
      </c>
      <c r="D29" s="21" t="s">
        <v>34</v>
      </c>
      <c r="E29" s="21" t="s">
        <v>319</v>
      </c>
      <c r="G29" s="21" t="s">
        <v>597</v>
      </c>
      <c r="H29" s="22" t="s">
        <v>601</v>
      </c>
      <c r="I29" s="23">
        <v>45089</v>
      </c>
      <c r="J29" s="24">
        <v>0.89583333333333337</v>
      </c>
      <c r="K29" s="22">
        <v>45107.465476684018</v>
      </c>
    </row>
    <row r="30" spans="1:11" x14ac:dyDescent="0.25">
      <c r="A30" s="21" t="s">
        <v>76</v>
      </c>
      <c r="B30" s="21">
        <v>6017648</v>
      </c>
      <c r="C30" s="21" t="s">
        <v>588</v>
      </c>
      <c r="D30" s="21" t="s">
        <v>34</v>
      </c>
      <c r="E30" s="21" t="s">
        <v>319</v>
      </c>
      <c r="G30" s="21" t="s">
        <v>597</v>
      </c>
      <c r="H30" s="22" t="s">
        <v>601</v>
      </c>
      <c r="I30" s="23">
        <v>45089</v>
      </c>
      <c r="J30" s="24">
        <v>1.103055555555555</v>
      </c>
      <c r="K30" s="22">
        <v>45107.465476684018</v>
      </c>
    </row>
    <row r="31" spans="1:11" x14ac:dyDescent="0.25">
      <c r="A31" s="21" t="s">
        <v>76</v>
      </c>
      <c r="B31" s="21">
        <v>6017648</v>
      </c>
      <c r="C31" s="21" t="s">
        <v>588</v>
      </c>
      <c r="D31" s="21" t="s">
        <v>34</v>
      </c>
      <c r="E31" s="21" t="s">
        <v>319</v>
      </c>
      <c r="G31" s="21" t="s">
        <v>597</v>
      </c>
      <c r="H31" s="22" t="s">
        <v>601</v>
      </c>
      <c r="I31" s="23">
        <v>45089</v>
      </c>
      <c r="J31" s="24">
        <v>1.181111111111111</v>
      </c>
      <c r="K31" s="22">
        <v>45107.465476684018</v>
      </c>
    </row>
    <row r="32" spans="1:11" x14ac:dyDescent="0.25">
      <c r="A32" s="21" t="s">
        <v>76</v>
      </c>
      <c r="B32" s="21">
        <v>6017648</v>
      </c>
      <c r="C32" s="21" t="s">
        <v>588</v>
      </c>
      <c r="D32" s="21" t="s">
        <v>34</v>
      </c>
      <c r="E32" s="21" t="s">
        <v>319</v>
      </c>
      <c r="G32" s="21" t="s">
        <v>597</v>
      </c>
      <c r="H32" s="22" t="s">
        <v>602</v>
      </c>
      <c r="I32" s="22">
        <v>45089</v>
      </c>
      <c r="J32" s="24">
        <v>0.40500000000000003</v>
      </c>
      <c r="K32" s="22">
        <v>45107.465476684018</v>
      </c>
    </row>
    <row r="33" spans="1:11" x14ac:dyDescent="0.25">
      <c r="A33" s="21" t="s">
        <v>76</v>
      </c>
      <c r="B33" s="21">
        <v>6017648</v>
      </c>
      <c r="C33" s="21" t="s">
        <v>588</v>
      </c>
      <c r="D33" s="21" t="s">
        <v>34</v>
      </c>
      <c r="E33" s="21" t="s">
        <v>319</v>
      </c>
      <c r="G33" s="21" t="s">
        <v>603</v>
      </c>
      <c r="H33" s="22" t="s">
        <v>602</v>
      </c>
      <c r="I33" s="23">
        <v>45086</v>
      </c>
      <c r="J33" s="24">
        <v>0.47111111111111109</v>
      </c>
      <c r="K33" s="22">
        <v>45107.465476684018</v>
      </c>
    </row>
    <row r="34" spans="1:11" x14ac:dyDescent="0.25">
      <c r="A34" s="21" t="s">
        <v>76</v>
      </c>
      <c r="B34" s="21">
        <v>6017648</v>
      </c>
      <c r="C34" s="21" t="s">
        <v>588</v>
      </c>
      <c r="D34" s="21" t="s">
        <v>34</v>
      </c>
      <c r="E34" s="21" t="s">
        <v>319</v>
      </c>
      <c r="G34" s="21" t="s">
        <v>603</v>
      </c>
      <c r="H34" s="22" t="s">
        <v>604</v>
      </c>
      <c r="I34" s="23">
        <v>45086</v>
      </c>
      <c r="J34" s="24">
        <v>1.0088888888888889</v>
      </c>
      <c r="K34" s="22">
        <v>45107.465476684018</v>
      </c>
    </row>
    <row r="35" spans="1:11" x14ac:dyDescent="0.25">
      <c r="A35" s="21" t="s">
        <v>76</v>
      </c>
      <c r="B35" s="21">
        <v>6017648</v>
      </c>
      <c r="C35" s="21" t="s">
        <v>588</v>
      </c>
      <c r="D35" s="21" t="s">
        <v>34</v>
      </c>
      <c r="E35" s="21" t="s">
        <v>319</v>
      </c>
      <c r="G35" s="21" t="s">
        <v>603</v>
      </c>
      <c r="H35" s="22" t="s">
        <v>605</v>
      </c>
      <c r="I35" s="23">
        <v>45086</v>
      </c>
      <c r="J35" s="24">
        <v>6.1111111111111114E-3</v>
      </c>
      <c r="K35" s="22">
        <v>45107.465476684018</v>
      </c>
    </row>
    <row r="36" spans="1:11" x14ac:dyDescent="0.25">
      <c r="A36" s="21" t="s">
        <v>76</v>
      </c>
      <c r="B36" s="21">
        <v>6017648</v>
      </c>
      <c r="C36" s="21" t="s">
        <v>588</v>
      </c>
      <c r="D36" s="21" t="s">
        <v>34</v>
      </c>
      <c r="E36" s="21" t="s">
        <v>319</v>
      </c>
      <c r="G36" s="21" t="s">
        <v>603</v>
      </c>
      <c r="H36" s="22" t="s">
        <v>605</v>
      </c>
      <c r="I36" s="23">
        <v>45085</v>
      </c>
      <c r="J36" s="24">
        <v>0.25083333333333341</v>
      </c>
      <c r="K36" s="22">
        <v>45107.465476684018</v>
      </c>
    </row>
    <row r="37" spans="1:11" x14ac:dyDescent="0.25">
      <c r="A37" s="21" t="s">
        <v>76</v>
      </c>
      <c r="B37" s="21">
        <v>6017648</v>
      </c>
      <c r="C37" s="21" t="s">
        <v>588</v>
      </c>
      <c r="D37" s="21" t="s">
        <v>34</v>
      </c>
      <c r="E37" s="21" t="s">
        <v>319</v>
      </c>
      <c r="G37" s="21" t="s">
        <v>603</v>
      </c>
      <c r="H37" s="22" t="s">
        <v>605</v>
      </c>
      <c r="I37" s="23">
        <v>45085</v>
      </c>
      <c r="J37" s="24">
        <v>0.50111111111111117</v>
      </c>
      <c r="K37" s="22">
        <v>45107.465476684018</v>
      </c>
    </row>
    <row r="38" spans="1:11" x14ac:dyDescent="0.25">
      <c r="A38" s="21" t="s">
        <v>76</v>
      </c>
      <c r="B38" s="21">
        <v>6017648</v>
      </c>
      <c r="C38" s="21" t="s">
        <v>588</v>
      </c>
      <c r="D38" s="21" t="s">
        <v>34</v>
      </c>
      <c r="E38" s="21" t="s">
        <v>319</v>
      </c>
      <c r="G38" s="21" t="s">
        <v>603</v>
      </c>
      <c r="H38" s="22" t="s">
        <v>605</v>
      </c>
      <c r="I38" s="23">
        <v>45085</v>
      </c>
      <c r="J38" s="24">
        <v>1.2175</v>
      </c>
      <c r="K38" s="22">
        <v>45107.465476684018</v>
      </c>
    </row>
    <row r="39" spans="1:11" x14ac:dyDescent="0.25">
      <c r="A39" s="21" t="s">
        <v>76</v>
      </c>
      <c r="B39" s="21">
        <v>6017648</v>
      </c>
      <c r="C39" s="21" t="s">
        <v>588</v>
      </c>
      <c r="D39" s="21" t="s">
        <v>34</v>
      </c>
      <c r="E39" s="21" t="s">
        <v>319</v>
      </c>
      <c r="G39" s="21" t="s">
        <v>603</v>
      </c>
      <c r="H39" s="22" t="s">
        <v>605</v>
      </c>
      <c r="I39" s="23">
        <v>45085</v>
      </c>
      <c r="J39" s="24">
        <v>1.256388888888889</v>
      </c>
      <c r="K39" s="22">
        <v>45107.465476684018</v>
      </c>
    </row>
    <row r="40" spans="1:11" x14ac:dyDescent="0.25">
      <c r="A40" s="21" t="s">
        <v>76</v>
      </c>
      <c r="B40" s="21">
        <v>6017648</v>
      </c>
      <c r="C40" s="21" t="s">
        <v>588</v>
      </c>
      <c r="D40" s="21" t="s">
        <v>34</v>
      </c>
      <c r="E40" s="21" t="s">
        <v>319</v>
      </c>
      <c r="G40" s="21" t="s">
        <v>603</v>
      </c>
      <c r="H40" s="22" t="s">
        <v>605</v>
      </c>
      <c r="I40" s="23">
        <v>45084</v>
      </c>
      <c r="J40" s="24">
        <v>0.2852777777777778</v>
      </c>
      <c r="K40" s="22">
        <v>45107.465476684018</v>
      </c>
    </row>
    <row r="41" spans="1:11" x14ac:dyDescent="0.25">
      <c r="A41" s="21" t="s">
        <v>76</v>
      </c>
      <c r="B41" s="21">
        <v>6017648</v>
      </c>
      <c r="C41" s="21" t="s">
        <v>588</v>
      </c>
      <c r="D41" s="21" t="s">
        <v>34</v>
      </c>
      <c r="E41" s="21" t="s">
        <v>319</v>
      </c>
      <c r="G41" s="21" t="s">
        <v>603</v>
      </c>
      <c r="H41" s="22" t="s">
        <v>605</v>
      </c>
      <c r="I41" s="23">
        <v>45084</v>
      </c>
      <c r="J41" s="24">
        <v>0.5575</v>
      </c>
      <c r="K41" s="22">
        <v>45107.465476684018</v>
      </c>
    </row>
    <row r="42" spans="1:11" x14ac:dyDescent="0.25">
      <c r="A42" s="21" t="s">
        <v>76</v>
      </c>
      <c r="B42" s="21">
        <v>6017648</v>
      </c>
      <c r="C42" s="21" t="s">
        <v>588</v>
      </c>
      <c r="D42" s="21" t="s">
        <v>34</v>
      </c>
      <c r="E42" s="21" t="s">
        <v>319</v>
      </c>
      <c r="G42" s="21" t="s">
        <v>603</v>
      </c>
      <c r="H42" s="22" t="s">
        <v>606</v>
      </c>
      <c r="I42" s="23">
        <v>45082</v>
      </c>
      <c r="J42" s="24">
        <v>0.1677777777777778</v>
      </c>
      <c r="K42" s="22">
        <v>45107.465476684018</v>
      </c>
    </row>
    <row r="43" spans="1:11" x14ac:dyDescent="0.25">
      <c r="A43" s="21" t="s">
        <v>76</v>
      </c>
      <c r="B43" s="21">
        <v>6017648</v>
      </c>
      <c r="C43" s="21" t="s">
        <v>588</v>
      </c>
      <c r="D43" s="21" t="s">
        <v>34</v>
      </c>
      <c r="E43" s="21" t="s">
        <v>319</v>
      </c>
      <c r="G43" s="21" t="s">
        <v>603</v>
      </c>
      <c r="H43" s="22" t="s">
        <v>606</v>
      </c>
      <c r="I43" s="23">
        <v>45082</v>
      </c>
      <c r="J43" s="24">
        <v>1.5994444444444449</v>
      </c>
      <c r="K43" s="22">
        <v>45107.465476684018</v>
      </c>
    </row>
    <row r="44" spans="1:11" x14ac:dyDescent="0.25">
      <c r="A44" s="21" t="s">
        <v>76</v>
      </c>
      <c r="B44" s="21">
        <v>6017648</v>
      </c>
      <c r="C44" s="21" t="s">
        <v>588</v>
      </c>
      <c r="D44" s="21" t="s">
        <v>34</v>
      </c>
      <c r="E44" s="21" t="s">
        <v>319</v>
      </c>
      <c r="G44" s="21" t="s">
        <v>528</v>
      </c>
      <c r="H44" s="22" t="s">
        <v>546</v>
      </c>
      <c r="I44" s="23">
        <v>45079</v>
      </c>
      <c r="J44" s="24">
        <v>0.21666666666666659</v>
      </c>
      <c r="K44" s="22">
        <v>45107.465476684018</v>
      </c>
    </row>
    <row r="45" spans="1:11" x14ac:dyDescent="0.25">
      <c r="H45" s="22"/>
      <c r="I45" s="23"/>
      <c r="K45" s="22"/>
    </row>
    <row r="46" spans="1:11" x14ac:dyDescent="0.25">
      <c r="H46" s="22"/>
      <c r="I46" s="23"/>
      <c r="K46" s="22"/>
    </row>
    <row r="47" spans="1:11" x14ac:dyDescent="0.25">
      <c r="H47" s="22"/>
      <c r="I47" s="23"/>
      <c r="K47" s="22"/>
    </row>
    <row r="48" spans="1:11" x14ac:dyDescent="0.25">
      <c r="H48" s="22"/>
      <c r="I48" s="23"/>
      <c r="K48" s="22"/>
    </row>
    <row r="49" spans="8:11" x14ac:dyDescent="0.25">
      <c r="H49" s="22"/>
      <c r="I49" s="23"/>
      <c r="K49" s="22"/>
    </row>
    <row r="50" spans="8:11" x14ac:dyDescent="0.25">
      <c r="H50" s="22"/>
      <c r="I50" s="23"/>
      <c r="K50" s="22"/>
    </row>
    <row r="51" spans="8:11" x14ac:dyDescent="0.25">
      <c r="H51" s="22"/>
      <c r="I51" s="23"/>
      <c r="K51" s="22"/>
    </row>
    <row r="52" spans="8:11" x14ac:dyDescent="0.25">
      <c r="H52" s="22"/>
      <c r="I52" s="23"/>
      <c r="K52" s="22"/>
    </row>
    <row r="53" spans="8:11" x14ac:dyDescent="0.25">
      <c r="H53" s="22"/>
      <c r="I53" s="23"/>
      <c r="K53" s="22"/>
    </row>
    <row r="54" spans="8:11" x14ac:dyDescent="0.25">
      <c r="H54" s="22"/>
      <c r="I54" s="23"/>
      <c r="K54" s="22"/>
    </row>
    <row r="55" spans="8:11" x14ac:dyDescent="0.25">
      <c r="H55" s="22"/>
      <c r="I55" s="23"/>
      <c r="K55" s="22"/>
    </row>
    <row r="56" spans="8:11" x14ac:dyDescent="0.25">
      <c r="H56" s="22"/>
      <c r="I56" s="23"/>
      <c r="K56" s="22"/>
    </row>
    <row r="57" spans="8:11" x14ac:dyDescent="0.25">
      <c r="H57" s="22"/>
      <c r="I57" s="23"/>
      <c r="K57" s="22"/>
    </row>
    <row r="58" spans="8:11" x14ac:dyDescent="0.25">
      <c r="H58" s="22"/>
      <c r="I58" s="23"/>
      <c r="K58" s="22"/>
    </row>
    <row r="59" spans="8:11" x14ac:dyDescent="0.25">
      <c r="H59" s="22"/>
      <c r="I59" s="23"/>
      <c r="K59" s="22"/>
    </row>
    <row r="60" spans="8:11" x14ac:dyDescent="0.25">
      <c r="H60" s="22"/>
      <c r="I60" s="23"/>
      <c r="K60" s="22"/>
    </row>
    <row r="61" spans="8:11" x14ac:dyDescent="0.25">
      <c r="H61" s="22"/>
      <c r="I61" s="23"/>
      <c r="K61" s="22"/>
    </row>
    <row r="62" spans="8:11" x14ac:dyDescent="0.25">
      <c r="H62" s="22"/>
      <c r="I62" s="23"/>
      <c r="K62" s="22"/>
    </row>
    <row r="63" spans="8:11" x14ac:dyDescent="0.25">
      <c r="H63" s="22"/>
      <c r="I63" s="23"/>
      <c r="K63" s="22"/>
    </row>
    <row r="64" spans="8:11" x14ac:dyDescent="0.25">
      <c r="H64" s="22"/>
      <c r="I64" s="23"/>
      <c r="K64" s="22"/>
    </row>
    <row r="65" spans="8:11" x14ac:dyDescent="0.25">
      <c r="H65" s="22"/>
      <c r="I65" s="23"/>
      <c r="K65" s="22"/>
    </row>
    <row r="66" spans="8:11" x14ac:dyDescent="0.25">
      <c r="H66" s="22"/>
      <c r="I66" s="23"/>
      <c r="K66" s="22"/>
    </row>
    <row r="67" spans="8:11" x14ac:dyDescent="0.25">
      <c r="H67" s="22"/>
      <c r="I67" s="23"/>
      <c r="K67" s="22"/>
    </row>
    <row r="68" spans="8:11" x14ac:dyDescent="0.25">
      <c r="H68" s="22"/>
      <c r="I68" s="23"/>
      <c r="K68" s="22"/>
    </row>
    <row r="69" spans="8:11" x14ac:dyDescent="0.25">
      <c r="H69" s="22"/>
      <c r="I69" s="23"/>
      <c r="K69" s="22"/>
    </row>
    <row r="70" spans="8:11" x14ac:dyDescent="0.25">
      <c r="H70" s="22"/>
      <c r="I70" s="23"/>
      <c r="K70" s="22"/>
    </row>
    <row r="71" spans="8:11" x14ac:dyDescent="0.25">
      <c r="H71" s="22"/>
      <c r="I71" s="23"/>
      <c r="K71" s="22"/>
    </row>
    <row r="72" spans="8:11" x14ac:dyDescent="0.25">
      <c r="H72" s="22"/>
      <c r="I72" s="23"/>
      <c r="K72" s="22"/>
    </row>
    <row r="73" spans="8:11" x14ac:dyDescent="0.25">
      <c r="H73" s="22"/>
      <c r="I73" s="23"/>
      <c r="K73" s="22"/>
    </row>
    <row r="74" spans="8:11" x14ac:dyDescent="0.25">
      <c r="H74" s="22"/>
      <c r="I74" s="23"/>
      <c r="K74" s="22"/>
    </row>
    <row r="75" spans="8:11" x14ac:dyDescent="0.25">
      <c r="H75" s="22"/>
      <c r="I75" s="23"/>
      <c r="K75" s="22"/>
    </row>
    <row r="76" spans="8:11" x14ac:dyDescent="0.25">
      <c r="H76" s="22"/>
      <c r="I76" s="23"/>
      <c r="K76" s="22"/>
    </row>
    <row r="77" spans="8:11" x14ac:dyDescent="0.25">
      <c r="H77" s="22"/>
      <c r="I77" s="23"/>
      <c r="K77" s="22"/>
    </row>
    <row r="78" spans="8:11" x14ac:dyDescent="0.25">
      <c r="H78" s="22"/>
      <c r="I78" s="23"/>
      <c r="K78" s="22"/>
    </row>
    <row r="79" spans="8:11" x14ac:dyDescent="0.25">
      <c r="H79" s="22"/>
      <c r="I79" s="23"/>
      <c r="K79" s="22"/>
    </row>
    <row r="80" spans="8:11" x14ac:dyDescent="0.25">
      <c r="H80" s="22"/>
      <c r="I80" s="23"/>
      <c r="K80" s="22"/>
    </row>
    <row r="81" spans="8:11" x14ac:dyDescent="0.25">
      <c r="H81" s="22"/>
      <c r="I81" s="23"/>
      <c r="K81" s="22"/>
    </row>
    <row r="82" spans="8:11" x14ac:dyDescent="0.25">
      <c r="H82" s="22"/>
      <c r="I82" s="23"/>
      <c r="K82" s="22"/>
    </row>
    <row r="83" spans="8:11" x14ac:dyDescent="0.25">
      <c r="H83" s="22"/>
      <c r="I83" s="23"/>
      <c r="K83" s="22"/>
    </row>
    <row r="84" spans="8:11" x14ac:dyDescent="0.25">
      <c r="H84" s="22"/>
      <c r="I84" s="23"/>
      <c r="K84" s="22"/>
    </row>
    <row r="85" spans="8:11" x14ac:dyDescent="0.25">
      <c r="H85" s="22"/>
      <c r="I85" s="23"/>
      <c r="K85" s="22"/>
    </row>
    <row r="86" spans="8:11" x14ac:dyDescent="0.25">
      <c r="I86" s="23"/>
      <c r="K86" s="22"/>
    </row>
    <row r="87" spans="8:11" x14ac:dyDescent="0.25">
      <c r="I87" s="23"/>
      <c r="K87" s="22"/>
    </row>
    <row r="88" spans="8:11" x14ac:dyDescent="0.25">
      <c r="I88" s="23"/>
      <c r="K88" s="22"/>
    </row>
    <row r="89" spans="8:11" x14ac:dyDescent="0.25">
      <c r="I89" s="23"/>
      <c r="K89" s="22"/>
    </row>
    <row r="90" spans="8:11" x14ac:dyDescent="0.25">
      <c r="I90" s="23"/>
      <c r="K90" s="22"/>
    </row>
    <row r="91" spans="8:11" x14ac:dyDescent="0.25">
      <c r="I91" s="23"/>
      <c r="K91" s="22"/>
    </row>
    <row r="92" spans="8:11" x14ac:dyDescent="0.25">
      <c r="I92" s="23"/>
      <c r="K92" s="22"/>
    </row>
    <row r="93" spans="8:11" x14ac:dyDescent="0.25">
      <c r="I93" s="23"/>
      <c r="K93" s="22"/>
    </row>
    <row r="94" spans="8:11" x14ac:dyDescent="0.25">
      <c r="I94" s="23"/>
      <c r="K94" s="22"/>
    </row>
    <row r="95" spans="8:11" x14ac:dyDescent="0.25">
      <c r="I95" s="23"/>
      <c r="K95" s="22"/>
    </row>
    <row r="96" spans="8:11" x14ac:dyDescent="0.25">
      <c r="I96" s="23"/>
      <c r="K96" s="22"/>
    </row>
    <row r="97" spans="9:11" x14ac:dyDescent="0.25">
      <c r="I97" s="23"/>
      <c r="K97" s="22"/>
    </row>
    <row r="98" spans="9:11" x14ac:dyDescent="0.25">
      <c r="I98" s="23"/>
      <c r="K98" s="22"/>
    </row>
    <row r="99" spans="9:11" x14ac:dyDescent="0.25">
      <c r="I99" s="23"/>
      <c r="K99" s="22"/>
    </row>
    <row r="100" spans="9:11" x14ac:dyDescent="0.25">
      <c r="I100" s="23"/>
      <c r="K100" s="22"/>
    </row>
    <row r="101" spans="9:11" x14ac:dyDescent="0.25">
      <c r="I101" s="23"/>
      <c r="K101" s="22"/>
    </row>
    <row r="102" spans="9:11" x14ac:dyDescent="0.25">
      <c r="I102" s="23"/>
      <c r="K102" s="22"/>
    </row>
    <row r="103" spans="9:11" x14ac:dyDescent="0.25">
      <c r="I103" s="23"/>
      <c r="K103" s="22"/>
    </row>
    <row r="104" spans="9:11" x14ac:dyDescent="0.25">
      <c r="I104" s="23"/>
      <c r="K104" s="22"/>
    </row>
    <row r="105" spans="9:11" x14ac:dyDescent="0.25">
      <c r="I105" s="23"/>
      <c r="K105" s="22"/>
    </row>
    <row r="106" spans="9:11" x14ac:dyDescent="0.25">
      <c r="I106" s="23"/>
      <c r="K106" s="22"/>
    </row>
    <row r="107" spans="9:11" x14ac:dyDescent="0.25">
      <c r="I107" s="23"/>
      <c r="K107" s="22"/>
    </row>
    <row r="108" spans="9:11" x14ac:dyDescent="0.25">
      <c r="I108" s="23"/>
      <c r="K108" s="22"/>
    </row>
    <row r="109" spans="9:11" x14ac:dyDescent="0.25">
      <c r="I109" s="23"/>
      <c r="K109" s="22"/>
    </row>
    <row r="110" spans="9:11" x14ac:dyDescent="0.25">
      <c r="I110" s="23"/>
      <c r="K110" s="22"/>
    </row>
    <row r="111" spans="9:11" x14ac:dyDescent="0.25">
      <c r="I111" s="23"/>
      <c r="K111" s="22"/>
    </row>
    <row r="112" spans="9:11" x14ac:dyDescent="0.25">
      <c r="I112" s="23"/>
      <c r="K112" s="22"/>
    </row>
    <row r="113" spans="9:11" x14ac:dyDescent="0.25">
      <c r="I113" s="23"/>
      <c r="K113" s="22"/>
    </row>
    <row r="114" spans="9:11" x14ac:dyDescent="0.25">
      <c r="I114" s="23"/>
      <c r="K114" s="22"/>
    </row>
    <row r="115" spans="9:11" x14ac:dyDescent="0.25">
      <c r="I115" s="23"/>
      <c r="K115" s="22"/>
    </row>
    <row r="116" spans="9:11" x14ac:dyDescent="0.25">
      <c r="I116" s="23"/>
      <c r="K116" s="22"/>
    </row>
    <row r="117" spans="9:11" x14ac:dyDescent="0.25">
      <c r="I117" s="23"/>
      <c r="K117" s="22"/>
    </row>
    <row r="118" spans="9:11" x14ac:dyDescent="0.25">
      <c r="I118" s="23"/>
      <c r="K118" s="22"/>
    </row>
    <row r="119" spans="9:11" x14ac:dyDescent="0.25">
      <c r="I119" s="23"/>
      <c r="K119" s="22"/>
    </row>
    <row r="120" spans="9:11" x14ac:dyDescent="0.25">
      <c r="I120" s="23"/>
      <c r="K120" s="22"/>
    </row>
    <row r="121" spans="9:11" x14ac:dyDescent="0.25">
      <c r="I121" s="23"/>
      <c r="K121" s="22"/>
    </row>
    <row r="122" spans="9:11" x14ac:dyDescent="0.25">
      <c r="I122" s="23"/>
      <c r="K122" s="22"/>
    </row>
    <row r="123" spans="9:11" x14ac:dyDescent="0.25">
      <c r="I123" s="23"/>
      <c r="K123" s="22"/>
    </row>
    <row r="124" spans="9:11" x14ac:dyDescent="0.25">
      <c r="I124" s="23"/>
      <c r="K124" s="22"/>
    </row>
    <row r="125" spans="9:11" x14ac:dyDescent="0.25">
      <c r="I125" s="23"/>
      <c r="K125" s="22"/>
    </row>
    <row r="126" spans="9:11" x14ac:dyDescent="0.25">
      <c r="I126" s="23"/>
      <c r="K126" s="22"/>
    </row>
    <row r="127" spans="9:11" x14ac:dyDescent="0.25">
      <c r="I127" s="23"/>
      <c r="K127" s="22"/>
    </row>
    <row r="128" spans="9:11" x14ac:dyDescent="0.25">
      <c r="I128" s="23"/>
      <c r="K128" s="22"/>
    </row>
    <row r="129" spans="9:11" x14ac:dyDescent="0.25">
      <c r="I129" s="23"/>
      <c r="K129" s="22"/>
    </row>
    <row r="130" spans="9:11" x14ac:dyDescent="0.25">
      <c r="I130" s="23"/>
      <c r="K130" s="22"/>
    </row>
    <row r="131" spans="9:11" x14ac:dyDescent="0.25">
      <c r="I131" s="23"/>
      <c r="K131" s="22"/>
    </row>
    <row r="132" spans="9:11" x14ac:dyDescent="0.25">
      <c r="I132" s="23"/>
      <c r="K132" s="22"/>
    </row>
    <row r="133" spans="9:11" x14ac:dyDescent="0.25">
      <c r="I133" s="23"/>
      <c r="K133" s="22"/>
    </row>
    <row r="134" spans="9:11" x14ac:dyDescent="0.25">
      <c r="I134" s="23"/>
      <c r="K134" s="22"/>
    </row>
    <row r="135" spans="9:11" x14ac:dyDescent="0.25">
      <c r="I135" s="23"/>
      <c r="K135" s="22"/>
    </row>
    <row r="136" spans="9:11" x14ac:dyDescent="0.25">
      <c r="I136" s="23"/>
      <c r="K136" s="22"/>
    </row>
    <row r="137" spans="9:11" x14ac:dyDescent="0.25">
      <c r="I137" s="23"/>
      <c r="K137" s="22"/>
    </row>
    <row r="138" spans="9:11" x14ac:dyDescent="0.25">
      <c r="I138" s="23"/>
      <c r="K138" s="22"/>
    </row>
    <row r="139" spans="9:11" x14ac:dyDescent="0.25">
      <c r="I139" s="23"/>
      <c r="K139" s="22"/>
    </row>
    <row r="140" spans="9:11" x14ac:dyDescent="0.25">
      <c r="I140" s="23"/>
      <c r="K140" s="22"/>
    </row>
    <row r="141" spans="9:11" x14ac:dyDescent="0.25">
      <c r="I141" s="23"/>
      <c r="K141" s="22"/>
    </row>
    <row r="142" spans="9:11" x14ac:dyDescent="0.25">
      <c r="I142" s="23"/>
      <c r="K142" s="22"/>
    </row>
    <row r="143" spans="9:11" x14ac:dyDescent="0.25">
      <c r="I143" s="23"/>
      <c r="K143" s="22"/>
    </row>
    <row r="144" spans="9:11" x14ac:dyDescent="0.25">
      <c r="I144" s="23"/>
      <c r="K144" s="22"/>
    </row>
    <row r="145" spans="9:11" x14ac:dyDescent="0.25">
      <c r="I145" s="23"/>
      <c r="K145" s="22"/>
    </row>
    <row r="146" spans="9:11" x14ac:dyDescent="0.25">
      <c r="I146" s="23"/>
      <c r="K146" s="22"/>
    </row>
    <row r="147" spans="9:11" x14ac:dyDescent="0.25">
      <c r="I147" s="23"/>
      <c r="K147" s="22"/>
    </row>
    <row r="148" spans="9:11" x14ac:dyDescent="0.25">
      <c r="I148" s="23"/>
      <c r="K148" s="22"/>
    </row>
    <row r="149" spans="9:11" x14ac:dyDescent="0.25">
      <c r="I149" s="23"/>
      <c r="K149" s="22"/>
    </row>
    <row r="150" spans="9:11" x14ac:dyDescent="0.25">
      <c r="I150" s="23"/>
      <c r="K150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3DBD6-1DFC-42D1-954D-8AB86581319F}">
  <sheetPr codeName="Sheet10"/>
  <dimension ref="A1:K148"/>
  <sheetViews>
    <sheetView tabSelected="1" zoomScale="80" zoomScaleNormal="80" workbookViewId="0">
      <selection activeCell="B2" sqref="B2"/>
    </sheetView>
  </sheetViews>
  <sheetFormatPr defaultColWidth="9.140625" defaultRowHeight="15" x14ac:dyDescent="0.25"/>
  <cols>
    <col min="1" max="9" width="25.28515625" style="21" customWidth="1"/>
    <col min="10" max="10" width="25.28515625" style="24" customWidth="1"/>
    <col min="11" max="11" width="25.28515625" style="21" customWidth="1"/>
    <col min="12" max="12" width="24.7109375" style="21" customWidth="1"/>
    <col min="13" max="16384" width="9.140625" style="21"/>
  </cols>
  <sheetData>
    <row r="1" spans="1:11" x14ac:dyDescent="0.25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212</v>
      </c>
      <c r="G1" s="21" t="s">
        <v>13</v>
      </c>
      <c r="H1" s="21" t="s">
        <v>14</v>
      </c>
      <c r="I1" s="21" t="s">
        <v>15</v>
      </c>
      <c r="J1" s="24" t="s">
        <v>16</v>
      </c>
      <c r="K1" s="21" t="s">
        <v>17</v>
      </c>
    </row>
    <row r="2" spans="1:11" x14ac:dyDescent="0.25">
      <c r="A2" s="21" t="s">
        <v>142</v>
      </c>
      <c r="B2" s="21">
        <v>8545297</v>
      </c>
      <c r="C2" s="21" t="s">
        <v>398</v>
      </c>
      <c r="D2" s="21" t="s">
        <v>34</v>
      </c>
      <c r="E2" s="21" t="s">
        <v>319</v>
      </c>
      <c r="F2" s="21" t="s">
        <v>70</v>
      </c>
      <c r="G2" s="21" t="s">
        <v>589</v>
      </c>
      <c r="H2" s="21" t="s">
        <v>399</v>
      </c>
      <c r="I2" s="22">
        <v>45103</v>
      </c>
      <c r="J2" s="24">
        <v>0.5</v>
      </c>
      <c r="K2" s="22">
        <v>45107.675993687073</v>
      </c>
    </row>
    <row r="3" spans="1:11" x14ac:dyDescent="0.25">
      <c r="A3" s="21" t="s">
        <v>142</v>
      </c>
      <c r="B3" s="21">
        <v>8545297</v>
      </c>
      <c r="C3" s="21" t="s">
        <v>398</v>
      </c>
      <c r="D3" s="21" t="s">
        <v>34</v>
      </c>
      <c r="E3" s="21" t="s">
        <v>319</v>
      </c>
      <c r="F3" s="21" t="s">
        <v>70</v>
      </c>
      <c r="G3" s="21" t="s">
        <v>597</v>
      </c>
      <c r="H3" s="21" t="s">
        <v>607</v>
      </c>
      <c r="I3" s="22">
        <v>45092</v>
      </c>
      <c r="J3" s="24">
        <v>0.59444444444444444</v>
      </c>
      <c r="K3" s="22">
        <v>45107.675993687073</v>
      </c>
    </row>
    <row r="4" spans="1:11" x14ac:dyDescent="0.25">
      <c r="A4" s="21" t="s">
        <v>142</v>
      </c>
      <c r="B4" s="21">
        <v>8545297</v>
      </c>
      <c r="C4" s="21" t="s">
        <v>398</v>
      </c>
      <c r="D4" s="21" t="s">
        <v>34</v>
      </c>
      <c r="E4" s="21" t="s">
        <v>319</v>
      </c>
      <c r="F4" s="21" t="s">
        <v>70</v>
      </c>
      <c r="G4" s="21" t="s">
        <v>597</v>
      </c>
      <c r="H4" s="21" t="s">
        <v>608</v>
      </c>
      <c r="I4" s="22">
        <v>45091</v>
      </c>
      <c r="J4" s="24">
        <v>0.94944444444444442</v>
      </c>
      <c r="K4" s="22">
        <v>45107.675993687073</v>
      </c>
    </row>
    <row r="5" spans="1:11" x14ac:dyDescent="0.25">
      <c r="A5" s="21" t="s">
        <v>142</v>
      </c>
      <c r="B5" s="21">
        <v>8545297</v>
      </c>
      <c r="C5" s="21" t="s">
        <v>398</v>
      </c>
      <c r="D5" s="21" t="s">
        <v>34</v>
      </c>
      <c r="E5" s="21" t="s">
        <v>319</v>
      </c>
      <c r="F5" s="21" t="s">
        <v>70</v>
      </c>
      <c r="G5" s="21" t="s">
        <v>597</v>
      </c>
      <c r="H5" s="21" t="s">
        <v>608</v>
      </c>
      <c r="I5" s="22">
        <v>45091</v>
      </c>
      <c r="J5" s="24">
        <v>2.6263888888888891</v>
      </c>
      <c r="K5" s="22">
        <v>45107.675993687073</v>
      </c>
    </row>
    <row r="6" spans="1:11" x14ac:dyDescent="0.25">
      <c r="A6" s="21" t="s">
        <v>142</v>
      </c>
      <c r="B6" s="21">
        <v>8545297</v>
      </c>
      <c r="C6" s="21" t="s">
        <v>398</v>
      </c>
      <c r="D6" s="21" t="s">
        <v>34</v>
      </c>
      <c r="E6" s="21" t="s">
        <v>319</v>
      </c>
      <c r="F6" s="21" t="s">
        <v>70</v>
      </c>
      <c r="G6" s="21" t="s">
        <v>597</v>
      </c>
      <c r="H6" s="21" t="s">
        <v>399</v>
      </c>
      <c r="I6" s="22">
        <v>45091</v>
      </c>
      <c r="J6" s="24">
        <v>1.015555555555556</v>
      </c>
      <c r="K6" s="22">
        <v>45107.675993687073</v>
      </c>
    </row>
    <row r="7" spans="1:11" x14ac:dyDescent="0.25">
      <c r="A7" s="21" t="s">
        <v>142</v>
      </c>
      <c r="B7" s="21">
        <v>8545297</v>
      </c>
      <c r="C7" s="21" t="s">
        <v>398</v>
      </c>
      <c r="D7" s="21" t="s">
        <v>34</v>
      </c>
      <c r="E7" s="21" t="s">
        <v>319</v>
      </c>
      <c r="F7" s="21" t="s">
        <v>70</v>
      </c>
      <c r="G7" s="21" t="s">
        <v>597</v>
      </c>
      <c r="H7" s="21" t="s">
        <v>609</v>
      </c>
      <c r="I7" s="22">
        <v>45091</v>
      </c>
      <c r="J7" s="24">
        <v>1.2430555555555549</v>
      </c>
      <c r="K7" s="22">
        <v>45107.675993687073</v>
      </c>
    </row>
    <row r="8" spans="1:11" x14ac:dyDescent="0.25">
      <c r="A8" s="21" t="s">
        <v>142</v>
      </c>
      <c r="B8" s="21">
        <v>8545297</v>
      </c>
      <c r="C8" s="21" t="s">
        <v>398</v>
      </c>
      <c r="D8" s="21" t="s">
        <v>34</v>
      </c>
      <c r="E8" s="21" t="s">
        <v>319</v>
      </c>
      <c r="F8" s="21" t="s">
        <v>70</v>
      </c>
      <c r="G8" s="21" t="s">
        <v>597</v>
      </c>
      <c r="H8" s="21" t="s">
        <v>610</v>
      </c>
      <c r="I8" s="22">
        <v>45090</v>
      </c>
      <c r="J8" s="24">
        <v>1.333333333333333</v>
      </c>
      <c r="K8" s="22">
        <v>45107.675993687073</v>
      </c>
    </row>
    <row r="9" spans="1:11" x14ac:dyDescent="0.25">
      <c r="A9" s="21" t="s">
        <v>142</v>
      </c>
      <c r="B9" s="21">
        <v>8545297</v>
      </c>
      <c r="C9" s="21" t="s">
        <v>398</v>
      </c>
      <c r="D9" s="21" t="s">
        <v>34</v>
      </c>
      <c r="E9" s="21" t="s">
        <v>319</v>
      </c>
      <c r="F9" s="21" t="s">
        <v>70</v>
      </c>
      <c r="G9" s="21" t="s">
        <v>597</v>
      </c>
      <c r="H9" s="21" t="s">
        <v>611</v>
      </c>
      <c r="I9" s="22">
        <v>45089</v>
      </c>
      <c r="J9" s="24">
        <v>0.75</v>
      </c>
      <c r="K9" s="22">
        <v>45107.675993687073</v>
      </c>
    </row>
    <row r="10" spans="1:11" x14ac:dyDescent="0.25">
      <c r="A10" s="21" t="s">
        <v>142</v>
      </c>
      <c r="B10" s="21">
        <v>8545297</v>
      </c>
      <c r="C10" s="21" t="s">
        <v>398</v>
      </c>
      <c r="D10" s="21" t="s">
        <v>34</v>
      </c>
      <c r="E10" s="21" t="s">
        <v>319</v>
      </c>
      <c r="F10" s="21" t="s">
        <v>70</v>
      </c>
      <c r="G10" s="21" t="s">
        <v>597</v>
      </c>
      <c r="H10" s="21" t="s">
        <v>612</v>
      </c>
      <c r="I10" s="22">
        <v>45089</v>
      </c>
      <c r="J10" s="24">
        <v>0.5</v>
      </c>
      <c r="K10" s="22">
        <v>45107.675993687073</v>
      </c>
    </row>
    <row r="11" spans="1:11" x14ac:dyDescent="0.25">
      <c r="A11" s="21" t="s">
        <v>142</v>
      </c>
      <c r="B11" s="21">
        <v>8545297</v>
      </c>
      <c r="C11" s="21" t="s">
        <v>398</v>
      </c>
      <c r="D11" s="21" t="s">
        <v>34</v>
      </c>
      <c r="E11" s="21" t="s">
        <v>319</v>
      </c>
      <c r="F11" s="21" t="s">
        <v>70</v>
      </c>
      <c r="G11" s="21" t="s">
        <v>597</v>
      </c>
      <c r="H11" s="21" t="s">
        <v>610</v>
      </c>
      <c r="I11" s="22">
        <v>45089</v>
      </c>
      <c r="J11" s="24">
        <v>0.75</v>
      </c>
      <c r="K11" s="22">
        <v>45107.675993687073</v>
      </c>
    </row>
    <row r="12" spans="1:11" x14ac:dyDescent="0.25">
      <c r="A12" s="21" t="s">
        <v>142</v>
      </c>
      <c r="B12" s="21">
        <v>8545297</v>
      </c>
      <c r="C12" s="21" t="s">
        <v>398</v>
      </c>
      <c r="D12" s="21" t="s">
        <v>34</v>
      </c>
      <c r="E12" s="21" t="s">
        <v>319</v>
      </c>
      <c r="F12" s="21" t="s">
        <v>70</v>
      </c>
      <c r="G12" s="21" t="s">
        <v>597</v>
      </c>
      <c r="H12" s="21" t="s">
        <v>610</v>
      </c>
      <c r="I12" s="22">
        <v>45089</v>
      </c>
      <c r="J12" s="24">
        <v>0</v>
      </c>
      <c r="K12" s="22">
        <v>45107.675993687073</v>
      </c>
    </row>
    <row r="13" spans="1:11" x14ac:dyDescent="0.25">
      <c r="A13" s="21" t="s">
        <v>142</v>
      </c>
      <c r="B13" s="21">
        <v>8545297</v>
      </c>
      <c r="C13" s="21" t="s">
        <v>398</v>
      </c>
      <c r="D13" s="21" t="s">
        <v>34</v>
      </c>
      <c r="E13" s="21" t="s">
        <v>319</v>
      </c>
      <c r="F13" s="21" t="s">
        <v>70</v>
      </c>
      <c r="G13" s="21" t="s">
        <v>597</v>
      </c>
      <c r="H13" s="21" t="s">
        <v>613</v>
      </c>
      <c r="I13" s="22">
        <v>45089</v>
      </c>
      <c r="J13" s="24">
        <v>2.65</v>
      </c>
      <c r="K13" s="22">
        <v>45107.675993687073</v>
      </c>
    </row>
    <row r="14" spans="1:11" x14ac:dyDescent="0.25">
      <c r="A14" s="21" t="s">
        <v>142</v>
      </c>
      <c r="B14" s="21">
        <v>8545297</v>
      </c>
      <c r="C14" s="21" t="s">
        <v>398</v>
      </c>
      <c r="D14" s="21" t="s">
        <v>34</v>
      </c>
      <c r="E14" s="21" t="s">
        <v>319</v>
      </c>
      <c r="F14" s="21" t="s">
        <v>70</v>
      </c>
      <c r="G14" s="21" t="s">
        <v>597</v>
      </c>
      <c r="H14" s="21" t="s">
        <v>399</v>
      </c>
      <c r="I14" s="22">
        <v>45089</v>
      </c>
      <c r="J14" s="24">
        <v>1</v>
      </c>
      <c r="K14" s="22">
        <v>45107.675993687073</v>
      </c>
    </row>
    <row r="15" spans="1:11" x14ac:dyDescent="0.25">
      <c r="A15" s="21" t="s">
        <v>142</v>
      </c>
      <c r="B15" s="21">
        <v>8545297</v>
      </c>
      <c r="C15" s="21" t="s">
        <v>398</v>
      </c>
      <c r="D15" s="21" t="s">
        <v>34</v>
      </c>
      <c r="E15" s="21" t="s">
        <v>319</v>
      </c>
      <c r="F15" s="21" t="s">
        <v>70</v>
      </c>
      <c r="G15" s="21" t="s">
        <v>603</v>
      </c>
      <c r="H15" s="21" t="s">
        <v>614</v>
      </c>
      <c r="I15" s="22">
        <v>45086</v>
      </c>
      <c r="J15" s="24">
        <v>0.83333333333333337</v>
      </c>
      <c r="K15" s="22">
        <v>45107.675993687073</v>
      </c>
    </row>
    <row r="16" spans="1:11" x14ac:dyDescent="0.25">
      <c r="A16" s="21" t="s">
        <v>142</v>
      </c>
      <c r="B16" s="21">
        <v>8545297</v>
      </c>
      <c r="C16" s="21" t="s">
        <v>398</v>
      </c>
      <c r="D16" s="21" t="s">
        <v>34</v>
      </c>
      <c r="E16" s="21" t="s">
        <v>319</v>
      </c>
      <c r="F16" s="21" t="s">
        <v>70</v>
      </c>
      <c r="G16" s="21" t="s">
        <v>603</v>
      </c>
      <c r="H16" s="21" t="s">
        <v>615</v>
      </c>
      <c r="I16" s="22">
        <v>45086</v>
      </c>
      <c r="J16" s="24">
        <v>1.666666666666667</v>
      </c>
      <c r="K16" s="22">
        <v>45107.675993687073</v>
      </c>
    </row>
    <row r="17" spans="1:11" x14ac:dyDescent="0.25">
      <c r="A17" s="21" t="s">
        <v>142</v>
      </c>
      <c r="B17" s="21">
        <v>8545297</v>
      </c>
      <c r="C17" s="21" t="s">
        <v>398</v>
      </c>
      <c r="D17" s="21" t="s">
        <v>34</v>
      </c>
      <c r="E17" s="21" t="s">
        <v>319</v>
      </c>
      <c r="F17" s="21" t="s">
        <v>70</v>
      </c>
      <c r="G17" s="21" t="s">
        <v>603</v>
      </c>
      <c r="H17" s="21" t="s">
        <v>616</v>
      </c>
      <c r="I17" s="22">
        <v>45086</v>
      </c>
      <c r="J17" s="24">
        <v>2.3833333333333329</v>
      </c>
      <c r="K17" s="22">
        <v>45107.675993687073</v>
      </c>
    </row>
    <row r="18" spans="1:11" x14ac:dyDescent="0.25">
      <c r="A18" s="21" t="s">
        <v>142</v>
      </c>
      <c r="B18" s="21">
        <v>8545297</v>
      </c>
      <c r="C18" s="21" t="s">
        <v>398</v>
      </c>
      <c r="D18" s="21" t="s">
        <v>34</v>
      </c>
      <c r="E18" s="21" t="s">
        <v>319</v>
      </c>
      <c r="F18" s="21" t="s">
        <v>70</v>
      </c>
      <c r="G18" s="21" t="s">
        <v>603</v>
      </c>
      <c r="H18" s="21" t="s">
        <v>617</v>
      </c>
      <c r="I18" s="22">
        <v>45085</v>
      </c>
      <c r="J18" s="24">
        <v>0.83333333333333337</v>
      </c>
      <c r="K18" s="22">
        <v>45107.675993687073</v>
      </c>
    </row>
    <row r="19" spans="1:11" x14ac:dyDescent="0.25">
      <c r="A19" s="21" t="s">
        <v>142</v>
      </c>
      <c r="B19" s="21">
        <v>8545297</v>
      </c>
      <c r="C19" s="21" t="s">
        <v>398</v>
      </c>
      <c r="D19" s="21" t="s">
        <v>34</v>
      </c>
      <c r="E19" s="21" t="s">
        <v>319</v>
      </c>
      <c r="F19" s="21" t="s">
        <v>70</v>
      </c>
      <c r="G19" s="21" t="s">
        <v>603</v>
      </c>
      <c r="H19" s="21" t="s">
        <v>618</v>
      </c>
      <c r="I19" s="22">
        <v>45084</v>
      </c>
      <c r="J19" s="24">
        <v>0.17805555555555561</v>
      </c>
      <c r="K19" s="22">
        <v>45107.675993687073</v>
      </c>
    </row>
    <row r="20" spans="1:11" x14ac:dyDescent="0.25">
      <c r="A20" s="21" t="s">
        <v>142</v>
      </c>
      <c r="B20" s="21">
        <v>8545297</v>
      </c>
      <c r="C20" s="21" t="s">
        <v>398</v>
      </c>
      <c r="D20" s="21" t="s">
        <v>34</v>
      </c>
      <c r="E20" s="21" t="s">
        <v>319</v>
      </c>
      <c r="F20" s="21" t="s">
        <v>70</v>
      </c>
      <c r="G20" s="21" t="s">
        <v>528</v>
      </c>
      <c r="H20" s="21" t="s">
        <v>399</v>
      </c>
      <c r="I20" s="22">
        <v>45079</v>
      </c>
      <c r="J20" s="24">
        <v>0.71666666666666667</v>
      </c>
      <c r="K20" s="22">
        <v>45107.675993687073</v>
      </c>
    </row>
    <row r="21" spans="1:11" x14ac:dyDescent="0.25">
      <c r="A21" s="21" t="s">
        <v>142</v>
      </c>
      <c r="B21" s="21">
        <v>8545297</v>
      </c>
      <c r="C21" s="21" t="s">
        <v>398</v>
      </c>
      <c r="D21" s="21" t="s">
        <v>34</v>
      </c>
      <c r="E21" s="21" t="s">
        <v>319</v>
      </c>
      <c r="F21" s="21" t="s">
        <v>70</v>
      </c>
      <c r="G21" s="21" t="s">
        <v>528</v>
      </c>
      <c r="H21" s="21" t="s">
        <v>619</v>
      </c>
      <c r="I21" s="22">
        <v>45079</v>
      </c>
      <c r="J21" s="24">
        <v>1.95</v>
      </c>
      <c r="K21" s="22">
        <v>45107.675993687073</v>
      </c>
    </row>
    <row r="22" spans="1:11" x14ac:dyDescent="0.25">
      <c r="I22" s="22"/>
      <c r="K22" s="22"/>
    </row>
    <row r="23" spans="1:11" x14ac:dyDescent="0.25">
      <c r="I23" s="22"/>
      <c r="K23" s="22"/>
    </row>
    <row r="24" spans="1:11" x14ac:dyDescent="0.25">
      <c r="I24" s="22"/>
      <c r="K24" s="22"/>
    </row>
    <row r="25" spans="1:11" x14ac:dyDescent="0.25">
      <c r="I25" s="22"/>
      <c r="K25" s="22"/>
    </row>
    <row r="26" spans="1:11" x14ac:dyDescent="0.25">
      <c r="I26" s="22"/>
      <c r="K26" s="22"/>
    </row>
    <row r="27" spans="1:11" x14ac:dyDescent="0.25">
      <c r="I27" s="22"/>
      <c r="K27" s="22"/>
    </row>
    <row r="28" spans="1:11" x14ac:dyDescent="0.25">
      <c r="I28" s="22"/>
      <c r="K28" s="22"/>
    </row>
    <row r="29" spans="1:11" x14ac:dyDescent="0.25">
      <c r="I29" s="22"/>
      <c r="K29" s="22"/>
    </row>
    <row r="30" spans="1:11" x14ac:dyDescent="0.25">
      <c r="I30" s="22"/>
      <c r="K30" s="22"/>
    </row>
    <row r="31" spans="1:11" x14ac:dyDescent="0.25">
      <c r="I31" s="22"/>
      <c r="K31" s="22"/>
    </row>
    <row r="32" spans="1:11" x14ac:dyDescent="0.25">
      <c r="I32" s="22"/>
      <c r="K32" s="22"/>
    </row>
    <row r="33" spans="9:11" x14ac:dyDescent="0.25">
      <c r="I33" s="22"/>
      <c r="K33" s="22"/>
    </row>
    <row r="34" spans="9:11" x14ac:dyDescent="0.25">
      <c r="I34" s="22"/>
      <c r="K34" s="22"/>
    </row>
    <row r="35" spans="9:11" x14ac:dyDescent="0.25">
      <c r="I35" s="22"/>
      <c r="K35" s="22"/>
    </row>
    <row r="36" spans="9:11" x14ac:dyDescent="0.25">
      <c r="I36" s="22"/>
      <c r="K36" s="22"/>
    </row>
    <row r="37" spans="9:11" x14ac:dyDescent="0.25">
      <c r="I37" s="22"/>
      <c r="K37" s="22"/>
    </row>
    <row r="38" spans="9:11" x14ac:dyDescent="0.25">
      <c r="I38" s="22"/>
      <c r="K38" s="22"/>
    </row>
    <row r="39" spans="9:11" x14ac:dyDescent="0.25">
      <c r="I39" s="22"/>
      <c r="K39" s="22"/>
    </row>
    <row r="40" spans="9:11" x14ac:dyDescent="0.25">
      <c r="I40" s="22"/>
      <c r="K40" s="22"/>
    </row>
    <row r="41" spans="9:11" x14ac:dyDescent="0.25">
      <c r="I41" s="22"/>
      <c r="K41" s="22"/>
    </row>
    <row r="42" spans="9:11" x14ac:dyDescent="0.25">
      <c r="I42" s="22"/>
      <c r="K42" s="22"/>
    </row>
    <row r="43" spans="9:11" x14ac:dyDescent="0.25">
      <c r="I43" s="22"/>
      <c r="K43" s="22"/>
    </row>
    <row r="44" spans="9:11" x14ac:dyDescent="0.25">
      <c r="I44" s="22"/>
      <c r="K44" s="22"/>
    </row>
    <row r="45" spans="9:11" x14ac:dyDescent="0.25">
      <c r="I45" s="22"/>
      <c r="K45" s="22"/>
    </row>
    <row r="46" spans="9:11" x14ac:dyDescent="0.25">
      <c r="I46" s="22"/>
      <c r="K46" s="22"/>
    </row>
    <row r="47" spans="9:11" x14ac:dyDescent="0.25">
      <c r="I47" s="22"/>
      <c r="K47" s="22"/>
    </row>
    <row r="48" spans="9:11" x14ac:dyDescent="0.25">
      <c r="I48" s="22"/>
      <c r="K48" s="22"/>
    </row>
    <row r="49" spans="9:11" x14ac:dyDescent="0.25">
      <c r="I49" s="22"/>
      <c r="K49" s="22"/>
    </row>
    <row r="50" spans="9:11" x14ac:dyDescent="0.25">
      <c r="I50" s="22"/>
      <c r="K50" s="22"/>
    </row>
    <row r="51" spans="9:11" x14ac:dyDescent="0.25">
      <c r="I51" s="22"/>
      <c r="K51" s="22"/>
    </row>
    <row r="52" spans="9:11" x14ac:dyDescent="0.25">
      <c r="I52" s="22"/>
      <c r="K52" s="22"/>
    </row>
    <row r="53" spans="9:11" x14ac:dyDescent="0.25">
      <c r="I53" s="22"/>
      <c r="K53" s="22"/>
    </row>
    <row r="54" spans="9:11" x14ac:dyDescent="0.25">
      <c r="I54" s="22"/>
      <c r="K54" s="22"/>
    </row>
    <row r="55" spans="9:11" x14ac:dyDescent="0.25">
      <c r="I55" s="22"/>
      <c r="K55" s="22"/>
    </row>
    <row r="56" spans="9:11" x14ac:dyDescent="0.25">
      <c r="I56" s="22"/>
      <c r="K56" s="22"/>
    </row>
    <row r="57" spans="9:11" x14ac:dyDescent="0.25">
      <c r="I57" s="22"/>
      <c r="K57" s="22"/>
    </row>
    <row r="58" spans="9:11" x14ac:dyDescent="0.25">
      <c r="I58" s="22"/>
      <c r="K58" s="22"/>
    </row>
    <row r="59" spans="9:11" x14ac:dyDescent="0.25">
      <c r="I59" s="22"/>
      <c r="K59" s="22"/>
    </row>
    <row r="60" spans="9:11" x14ac:dyDescent="0.25">
      <c r="I60" s="22"/>
      <c r="K60" s="22"/>
    </row>
    <row r="61" spans="9:11" x14ac:dyDescent="0.25">
      <c r="I61" s="22"/>
      <c r="K61" s="22"/>
    </row>
    <row r="62" spans="9:11" x14ac:dyDescent="0.25">
      <c r="I62" s="22"/>
      <c r="K62" s="22"/>
    </row>
    <row r="63" spans="9:11" x14ac:dyDescent="0.25">
      <c r="I63" s="22"/>
      <c r="K63" s="22"/>
    </row>
    <row r="64" spans="9:11" x14ac:dyDescent="0.25">
      <c r="I64" s="22"/>
      <c r="K64" s="22"/>
    </row>
    <row r="65" spans="9:11" x14ac:dyDescent="0.25">
      <c r="I65" s="22"/>
      <c r="K65" s="22"/>
    </row>
    <row r="66" spans="9:11" x14ac:dyDescent="0.25">
      <c r="I66" s="22"/>
      <c r="K66" s="22"/>
    </row>
    <row r="67" spans="9:11" x14ac:dyDescent="0.25">
      <c r="I67" s="22"/>
      <c r="K67" s="22"/>
    </row>
    <row r="68" spans="9:11" x14ac:dyDescent="0.25">
      <c r="I68" s="22"/>
      <c r="K68" s="22"/>
    </row>
    <row r="69" spans="9:11" x14ac:dyDescent="0.25">
      <c r="I69" s="22"/>
      <c r="K69" s="22"/>
    </row>
    <row r="70" spans="9:11" x14ac:dyDescent="0.25">
      <c r="I70" s="22"/>
      <c r="K70" s="22"/>
    </row>
    <row r="71" spans="9:11" x14ac:dyDescent="0.25">
      <c r="I71" s="22"/>
      <c r="K71" s="22"/>
    </row>
    <row r="72" spans="9:11" x14ac:dyDescent="0.25">
      <c r="I72" s="22"/>
      <c r="K72" s="22"/>
    </row>
    <row r="73" spans="9:11" x14ac:dyDescent="0.25">
      <c r="I73" s="22"/>
      <c r="K73" s="22"/>
    </row>
    <row r="74" spans="9:11" x14ac:dyDescent="0.25">
      <c r="I74" s="22"/>
      <c r="K74" s="22"/>
    </row>
    <row r="75" spans="9:11" x14ac:dyDescent="0.25">
      <c r="I75" s="22"/>
      <c r="K75" s="22"/>
    </row>
    <row r="76" spans="9:11" x14ac:dyDescent="0.25">
      <c r="I76" s="22"/>
      <c r="K76" s="22"/>
    </row>
    <row r="77" spans="9:11" x14ac:dyDescent="0.25">
      <c r="I77" s="22"/>
      <c r="K77" s="22"/>
    </row>
    <row r="78" spans="9:11" x14ac:dyDescent="0.25">
      <c r="I78" s="22"/>
      <c r="K78" s="22"/>
    </row>
    <row r="79" spans="9:11" x14ac:dyDescent="0.25">
      <c r="I79" s="22"/>
      <c r="K79" s="22"/>
    </row>
    <row r="80" spans="9:11" x14ac:dyDescent="0.25">
      <c r="I80" s="22"/>
      <c r="K80" s="22"/>
    </row>
    <row r="81" spans="9:11" x14ac:dyDescent="0.25">
      <c r="I81" s="22"/>
      <c r="K81" s="22"/>
    </row>
    <row r="82" spans="9:11" x14ac:dyDescent="0.25">
      <c r="I82" s="22"/>
      <c r="K82" s="22"/>
    </row>
    <row r="83" spans="9:11" x14ac:dyDescent="0.25">
      <c r="I83" s="22"/>
      <c r="K83" s="22"/>
    </row>
    <row r="84" spans="9:11" x14ac:dyDescent="0.25">
      <c r="I84" s="22"/>
      <c r="K84" s="22"/>
    </row>
    <row r="85" spans="9:11" x14ac:dyDescent="0.25">
      <c r="I85" s="22"/>
      <c r="K85" s="22"/>
    </row>
    <row r="86" spans="9:11" x14ac:dyDescent="0.25">
      <c r="I86" s="22"/>
      <c r="K86" s="22"/>
    </row>
    <row r="87" spans="9:11" x14ac:dyDescent="0.25">
      <c r="I87" s="22"/>
      <c r="K87" s="22"/>
    </row>
    <row r="88" spans="9:11" x14ac:dyDescent="0.25">
      <c r="I88" s="22"/>
      <c r="K88" s="22"/>
    </row>
    <row r="89" spans="9:11" x14ac:dyDescent="0.25">
      <c r="I89" s="22"/>
      <c r="K89" s="22"/>
    </row>
    <row r="90" spans="9:11" x14ac:dyDescent="0.25">
      <c r="I90" s="22"/>
      <c r="K90" s="22"/>
    </row>
    <row r="91" spans="9:11" x14ac:dyDescent="0.25">
      <c r="I91" s="22"/>
      <c r="K91" s="22"/>
    </row>
    <row r="92" spans="9:11" x14ac:dyDescent="0.25">
      <c r="I92" s="22"/>
      <c r="K92" s="22"/>
    </row>
    <row r="93" spans="9:11" x14ac:dyDescent="0.25">
      <c r="I93" s="22"/>
      <c r="K93" s="22"/>
    </row>
    <row r="94" spans="9:11" x14ac:dyDescent="0.25">
      <c r="I94" s="22"/>
      <c r="K94" s="22"/>
    </row>
    <row r="95" spans="9:11" x14ac:dyDescent="0.25">
      <c r="I95" s="22"/>
      <c r="K95" s="22"/>
    </row>
    <row r="96" spans="9:11" x14ac:dyDescent="0.25">
      <c r="I96" s="22"/>
      <c r="K96" s="22"/>
    </row>
    <row r="97" spans="9:11" x14ac:dyDescent="0.25">
      <c r="I97" s="22"/>
      <c r="K97" s="22"/>
    </row>
    <row r="98" spans="9:11" x14ac:dyDescent="0.25">
      <c r="I98" s="22"/>
      <c r="K98" s="22"/>
    </row>
    <row r="99" spans="9:11" x14ac:dyDescent="0.25">
      <c r="I99" s="22"/>
      <c r="K99" s="22"/>
    </row>
    <row r="100" spans="9:11" x14ac:dyDescent="0.25">
      <c r="I100" s="22"/>
      <c r="K100" s="22"/>
    </row>
    <row r="101" spans="9:11" x14ac:dyDescent="0.25">
      <c r="I101" s="22"/>
      <c r="K101" s="22"/>
    </row>
    <row r="102" spans="9:11" x14ac:dyDescent="0.25">
      <c r="I102" s="22"/>
      <c r="K102" s="22"/>
    </row>
    <row r="103" spans="9:11" x14ac:dyDescent="0.25">
      <c r="I103" s="22"/>
      <c r="K103" s="22"/>
    </row>
    <row r="104" spans="9:11" x14ac:dyDescent="0.25">
      <c r="I104" s="22"/>
      <c r="K104" s="22"/>
    </row>
    <row r="105" spans="9:11" x14ac:dyDescent="0.25">
      <c r="I105" s="22"/>
      <c r="K105" s="22"/>
    </row>
    <row r="106" spans="9:11" x14ac:dyDescent="0.25">
      <c r="I106" s="22"/>
      <c r="K106" s="22"/>
    </row>
    <row r="107" spans="9:11" x14ac:dyDescent="0.25">
      <c r="I107" s="22"/>
      <c r="K107" s="22"/>
    </row>
    <row r="108" spans="9:11" x14ac:dyDescent="0.25">
      <c r="I108" s="22"/>
      <c r="K108" s="22"/>
    </row>
    <row r="109" spans="9:11" x14ac:dyDescent="0.25">
      <c r="I109" s="22"/>
      <c r="K109" s="22"/>
    </row>
    <row r="110" spans="9:11" x14ac:dyDescent="0.25">
      <c r="I110" s="22"/>
      <c r="K110" s="22"/>
    </row>
    <row r="111" spans="9:11" x14ac:dyDescent="0.25">
      <c r="I111" s="22"/>
      <c r="K111" s="22"/>
    </row>
    <row r="112" spans="9:11" x14ac:dyDescent="0.25">
      <c r="I112" s="22"/>
      <c r="K112" s="22"/>
    </row>
    <row r="113" spans="9:11" x14ac:dyDescent="0.25">
      <c r="I113" s="22"/>
      <c r="K113" s="22"/>
    </row>
    <row r="114" spans="9:11" x14ac:dyDescent="0.25">
      <c r="I114" s="22"/>
      <c r="K114" s="22"/>
    </row>
    <row r="115" spans="9:11" x14ac:dyDescent="0.25">
      <c r="I115" s="22"/>
      <c r="K115" s="22"/>
    </row>
    <row r="116" spans="9:11" x14ac:dyDescent="0.25">
      <c r="I116" s="22"/>
      <c r="K116" s="22"/>
    </row>
    <row r="117" spans="9:11" x14ac:dyDescent="0.25">
      <c r="I117" s="22"/>
      <c r="K117" s="22"/>
    </row>
    <row r="118" spans="9:11" x14ac:dyDescent="0.25">
      <c r="I118" s="22"/>
      <c r="K118" s="22"/>
    </row>
    <row r="119" spans="9:11" x14ac:dyDescent="0.25">
      <c r="I119" s="22"/>
      <c r="K119" s="22"/>
    </row>
    <row r="120" spans="9:11" x14ac:dyDescent="0.25">
      <c r="I120" s="22"/>
      <c r="K120" s="22"/>
    </row>
    <row r="121" spans="9:11" x14ac:dyDescent="0.25">
      <c r="I121" s="22"/>
      <c r="K121" s="22"/>
    </row>
    <row r="122" spans="9:11" x14ac:dyDescent="0.25">
      <c r="I122" s="22"/>
      <c r="K122" s="22"/>
    </row>
    <row r="123" spans="9:11" x14ac:dyDescent="0.25">
      <c r="I123" s="22"/>
      <c r="K123" s="22"/>
    </row>
    <row r="124" spans="9:11" x14ac:dyDescent="0.25">
      <c r="I124" s="22"/>
      <c r="K124" s="22"/>
    </row>
    <row r="125" spans="9:11" x14ac:dyDescent="0.25">
      <c r="I125" s="22"/>
      <c r="K125" s="22"/>
    </row>
    <row r="126" spans="9:11" x14ac:dyDescent="0.25">
      <c r="I126" s="22"/>
      <c r="K126" s="22"/>
    </row>
    <row r="127" spans="9:11" x14ac:dyDescent="0.25">
      <c r="I127" s="22"/>
      <c r="K127" s="22"/>
    </row>
    <row r="128" spans="9:11" x14ac:dyDescent="0.25">
      <c r="I128" s="22"/>
      <c r="K128" s="22"/>
    </row>
    <row r="129" spans="9:11" x14ac:dyDescent="0.25">
      <c r="I129" s="22"/>
      <c r="K129" s="22"/>
    </row>
    <row r="130" spans="9:11" x14ac:dyDescent="0.25">
      <c r="I130" s="22"/>
      <c r="K130" s="22"/>
    </row>
    <row r="131" spans="9:11" x14ac:dyDescent="0.25">
      <c r="I131" s="22"/>
      <c r="K131" s="22"/>
    </row>
    <row r="132" spans="9:11" x14ac:dyDescent="0.25">
      <c r="I132" s="22"/>
      <c r="K132" s="22"/>
    </row>
    <row r="133" spans="9:11" x14ac:dyDescent="0.25">
      <c r="I133" s="22"/>
      <c r="K133" s="22"/>
    </row>
    <row r="134" spans="9:11" x14ac:dyDescent="0.25">
      <c r="I134" s="22"/>
      <c r="K134" s="22"/>
    </row>
    <row r="135" spans="9:11" x14ac:dyDescent="0.25">
      <c r="I135" s="22"/>
      <c r="K135" s="22"/>
    </row>
    <row r="136" spans="9:11" x14ac:dyDescent="0.25">
      <c r="I136" s="22"/>
      <c r="K136" s="22"/>
    </row>
    <row r="137" spans="9:11" x14ac:dyDescent="0.25">
      <c r="I137" s="22"/>
      <c r="K137" s="22"/>
    </row>
    <row r="138" spans="9:11" x14ac:dyDescent="0.25">
      <c r="I138" s="22"/>
      <c r="K138" s="22"/>
    </row>
    <row r="139" spans="9:11" x14ac:dyDescent="0.25">
      <c r="I139" s="22"/>
      <c r="K139" s="22"/>
    </row>
    <row r="140" spans="9:11" x14ac:dyDescent="0.25">
      <c r="I140" s="22"/>
      <c r="K140" s="22"/>
    </row>
    <row r="141" spans="9:11" x14ac:dyDescent="0.25">
      <c r="I141" s="22"/>
      <c r="K141" s="22"/>
    </row>
    <row r="142" spans="9:11" x14ac:dyDescent="0.25">
      <c r="I142" s="22"/>
      <c r="K142" s="22"/>
    </row>
    <row r="143" spans="9:11" x14ac:dyDescent="0.25">
      <c r="I143" s="22"/>
      <c r="K143" s="22"/>
    </row>
    <row r="144" spans="9:11" x14ac:dyDescent="0.25">
      <c r="I144" s="22"/>
      <c r="K144" s="22"/>
    </row>
    <row r="145" spans="9:11" x14ac:dyDescent="0.25">
      <c r="I145" s="22"/>
      <c r="K145" s="22"/>
    </row>
    <row r="146" spans="9:11" x14ac:dyDescent="0.25">
      <c r="I146" s="22"/>
      <c r="K146" s="22"/>
    </row>
    <row r="147" spans="9:11" x14ac:dyDescent="0.25">
      <c r="I147" s="22"/>
      <c r="K147" s="22"/>
    </row>
    <row r="148" spans="9:11" x14ac:dyDescent="0.25">
      <c r="I148" s="22"/>
      <c r="K148" s="2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E52BE-9458-4279-9EE4-15C512B8BA0F}">
  <sheetPr codeName="Sheet7"/>
  <dimension ref="A1:L148"/>
  <sheetViews>
    <sheetView zoomScale="80" zoomScaleNormal="80" workbookViewId="0">
      <selection activeCell="B2" sqref="B2"/>
    </sheetView>
  </sheetViews>
  <sheetFormatPr defaultColWidth="9.140625" defaultRowHeight="15" x14ac:dyDescent="0.25"/>
  <cols>
    <col min="1" max="9" width="25.28515625" style="21" customWidth="1"/>
    <col min="10" max="10" width="25.28515625" style="24" customWidth="1"/>
    <col min="11" max="11" width="25.28515625" style="21" customWidth="1"/>
    <col min="12" max="12" width="24.7109375" style="21" customWidth="1"/>
    <col min="13" max="16384" width="9.140625" style="21"/>
  </cols>
  <sheetData>
    <row r="1" spans="1:12" x14ac:dyDescent="0.25">
      <c r="A1" s="21" t="s">
        <v>8</v>
      </c>
      <c r="B1" s="21" t="s">
        <v>9</v>
      </c>
      <c r="C1" s="21" t="s">
        <v>10</v>
      </c>
      <c r="D1" s="21" t="s">
        <v>11</v>
      </c>
      <c r="E1" s="21" t="s">
        <v>12</v>
      </c>
      <c r="F1" s="21" t="s">
        <v>212</v>
      </c>
      <c r="G1" s="21" t="s">
        <v>13</v>
      </c>
      <c r="H1" s="21" t="s">
        <v>14</v>
      </c>
      <c r="I1" s="21" t="s">
        <v>15</v>
      </c>
      <c r="J1" s="24" t="s">
        <v>16</v>
      </c>
      <c r="K1" s="21" t="s">
        <v>17</v>
      </c>
    </row>
    <row r="2" spans="1:12" x14ac:dyDescent="0.25">
      <c r="A2" t="s">
        <v>235</v>
      </c>
      <c r="B2">
        <v>7983444</v>
      </c>
      <c r="C2" t="s">
        <v>545</v>
      </c>
      <c r="D2" s="21" t="s">
        <v>34</v>
      </c>
      <c r="E2" s="21" t="s">
        <v>319</v>
      </c>
      <c r="F2"/>
      <c r="G2" t="s">
        <v>591</v>
      </c>
      <c r="H2" t="s">
        <v>620</v>
      </c>
      <c r="I2" s="26">
        <v>45097</v>
      </c>
      <c r="J2">
        <v>1.5</v>
      </c>
      <c r="K2" s="27">
        <v>45104.726454488889</v>
      </c>
      <c r="L2"/>
    </row>
    <row r="3" spans="1:12" x14ac:dyDescent="0.25">
      <c r="A3" t="s">
        <v>235</v>
      </c>
      <c r="B3">
        <v>7983444</v>
      </c>
      <c r="C3" t="s">
        <v>545</v>
      </c>
      <c r="D3" s="21" t="s">
        <v>34</v>
      </c>
      <c r="E3" s="21" t="s">
        <v>319</v>
      </c>
      <c r="F3"/>
      <c r="G3" t="s">
        <v>591</v>
      </c>
      <c r="H3" t="s">
        <v>621</v>
      </c>
      <c r="I3" s="26">
        <v>45096</v>
      </c>
      <c r="J3">
        <v>1</v>
      </c>
      <c r="K3" s="27">
        <v>45104.726454488889</v>
      </c>
      <c r="L3"/>
    </row>
    <row r="4" spans="1:12" x14ac:dyDescent="0.25">
      <c r="A4" t="s">
        <v>235</v>
      </c>
      <c r="B4">
        <v>7983444</v>
      </c>
      <c r="C4" t="s">
        <v>545</v>
      </c>
      <c r="D4" s="21" t="s">
        <v>34</v>
      </c>
      <c r="E4" s="21" t="s">
        <v>319</v>
      </c>
      <c r="F4"/>
      <c r="G4" t="s">
        <v>597</v>
      </c>
      <c r="H4" t="s">
        <v>621</v>
      </c>
      <c r="I4" s="26">
        <v>45092</v>
      </c>
      <c r="J4">
        <v>1</v>
      </c>
      <c r="K4" s="27">
        <v>45104.726454488889</v>
      </c>
      <c r="L4"/>
    </row>
    <row r="5" spans="1:12" x14ac:dyDescent="0.25">
      <c r="A5"/>
      <c r="B5"/>
      <c r="C5"/>
      <c r="D5"/>
      <c r="E5"/>
      <c r="F5"/>
      <c r="G5"/>
      <c r="H5"/>
      <c r="I5"/>
      <c r="J5"/>
      <c r="K5"/>
      <c r="L5"/>
    </row>
    <row r="6" spans="1:12" x14ac:dyDescent="0.25">
      <c r="A6"/>
      <c r="B6"/>
      <c r="C6"/>
      <c r="D6"/>
      <c r="E6"/>
      <c r="F6"/>
      <c r="G6"/>
      <c r="H6"/>
      <c r="I6"/>
      <c r="J6"/>
      <c r="K6"/>
      <c r="L6"/>
    </row>
    <row r="7" spans="1:12" x14ac:dyDescent="0.25">
      <c r="A7"/>
      <c r="B7"/>
      <c r="C7"/>
      <c r="D7"/>
      <c r="E7"/>
      <c r="F7"/>
      <c r="G7"/>
      <c r="H7"/>
      <c r="I7"/>
      <c r="J7"/>
      <c r="K7"/>
      <c r="L7"/>
    </row>
    <row r="8" spans="1:12" x14ac:dyDescent="0.25">
      <c r="A8"/>
      <c r="B8"/>
      <c r="C8"/>
      <c r="D8"/>
      <c r="E8"/>
      <c r="F8"/>
      <c r="G8"/>
      <c r="H8"/>
      <c r="I8"/>
      <c r="J8"/>
      <c r="K8"/>
      <c r="L8"/>
    </row>
    <row r="9" spans="1:12" x14ac:dyDescent="0.25">
      <c r="A9"/>
      <c r="B9"/>
      <c r="C9"/>
      <c r="D9"/>
      <c r="E9"/>
      <c r="F9"/>
      <c r="G9"/>
      <c r="H9"/>
      <c r="I9"/>
      <c r="J9"/>
      <c r="K9"/>
      <c r="L9"/>
    </row>
    <row r="10" spans="1:12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2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I18" s="22"/>
      <c r="K18" s="22"/>
    </row>
    <row r="19" spans="1:12" x14ac:dyDescent="0.25">
      <c r="I19" s="22"/>
      <c r="K19" s="22"/>
    </row>
    <row r="20" spans="1:12" x14ac:dyDescent="0.25">
      <c r="I20" s="22"/>
      <c r="K20" s="22"/>
    </row>
    <row r="21" spans="1:12" x14ac:dyDescent="0.25">
      <c r="I21" s="22"/>
      <c r="K21" s="22"/>
    </row>
    <row r="22" spans="1:12" x14ac:dyDescent="0.25">
      <c r="I22" s="22"/>
      <c r="K22" s="22"/>
    </row>
    <row r="23" spans="1:12" x14ac:dyDescent="0.25">
      <c r="I23" s="22"/>
      <c r="K23" s="22"/>
    </row>
    <row r="24" spans="1:12" x14ac:dyDescent="0.25">
      <c r="I24" s="22"/>
      <c r="K24" s="22"/>
    </row>
    <row r="25" spans="1:12" x14ac:dyDescent="0.25">
      <c r="I25" s="22"/>
      <c r="K25" s="22"/>
    </row>
    <row r="26" spans="1:12" x14ac:dyDescent="0.25">
      <c r="I26" s="22"/>
      <c r="K26" s="22"/>
    </row>
    <row r="27" spans="1:12" x14ac:dyDescent="0.25">
      <c r="I27" s="22"/>
      <c r="K27" s="22"/>
    </row>
    <row r="28" spans="1:12" x14ac:dyDescent="0.25">
      <c r="I28" s="22"/>
      <c r="K28" s="22"/>
    </row>
    <row r="29" spans="1:12" x14ac:dyDescent="0.25">
      <c r="I29" s="22"/>
      <c r="K29" s="22"/>
    </row>
    <row r="30" spans="1:12" x14ac:dyDescent="0.25">
      <c r="I30" s="22"/>
      <c r="K30" s="22"/>
    </row>
    <row r="31" spans="1:12" x14ac:dyDescent="0.25">
      <c r="I31" s="22"/>
      <c r="K31" s="22"/>
    </row>
    <row r="32" spans="1:12" x14ac:dyDescent="0.25">
      <c r="I32" s="22"/>
      <c r="K32" s="22"/>
    </row>
    <row r="33" spans="9:11" x14ac:dyDescent="0.25">
      <c r="I33" s="22"/>
      <c r="K33" s="22"/>
    </row>
    <row r="34" spans="9:11" x14ac:dyDescent="0.25">
      <c r="I34" s="22"/>
      <c r="K34" s="22"/>
    </row>
    <row r="35" spans="9:11" x14ac:dyDescent="0.25">
      <c r="I35" s="22"/>
      <c r="K35" s="22"/>
    </row>
    <row r="36" spans="9:11" x14ac:dyDescent="0.25">
      <c r="I36" s="22"/>
      <c r="K36" s="22"/>
    </row>
    <row r="37" spans="9:11" x14ac:dyDescent="0.25">
      <c r="I37" s="22"/>
      <c r="K37" s="22"/>
    </row>
    <row r="38" spans="9:11" x14ac:dyDescent="0.25">
      <c r="I38" s="22"/>
      <c r="K38" s="22"/>
    </row>
    <row r="39" spans="9:11" x14ac:dyDescent="0.25">
      <c r="I39" s="22"/>
      <c r="K39" s="22"/>
    </row>
    <row r="40" spans="9:11" x14ac:dyDescent="0.25">
      <c r="I40" s="22"/>
      <c r="K40" s="22"/>
    </row>
    <row r="41" spans="9:11" x14ac:dyDescent="0.25">
      <c r="I41" s="22"/>
      <c r="K41" s="22"/>
    </row>
    <row r="42" spans="9:11" x14ac:dyDescent="0.25">
      <c r="I42" s="22"/>
      <c r="K42" s="22"/>
    </row>
    <row r="43" spans="9:11" x14ac:dyDescent="0.25">
      <c r="I43" s="22"/>
      <c r="K43" s="22"/>
    </row>
    <row r="44" spans="9:11" x14ac:dyDescent="0.25">
      <c r="I44" s="22"/>
      <c r="K44" s="22"/>
    </row>
    <row r="45" spans="9:11" x14ac:dyDescent="0.25">
      <c r="I45" s="22"/>
      <c r="K45" s="22"/>
    </row>
    <row r="46" spans="9:11" x14ac:dyDescent="0.25">
      <c r="I46" s="22"/>
      <c r="K46" s="22"/>
    </row>
    <row r="47" spans="9:11" x14ac:dyDescent="0.25">
      <c r="I47" s="22"/>
      <c r="K47" s="22"/>
    </row>
    <row r="48" spans="9:11" x14ac:dyDescent="0.25">
      <c r="I48" s="22"/>
      <c r="K48" s="22"/>
    </row>
    <row r="49" spans="9:11" x14ac:dyDescent="0.25">
      <c r="I49" s="22"/>
      <c r="K49" s="22"/>
    </row>
    <row r="50" spans="9:11" x14ac:dyDescent="0.25">
      <c r="I50" s="22"/>
      <c r="K50" s="22"/>
    </row>
    <row r="51" spans="9:11" x14ac:dyDescent="0.25">
      <c r="I51" s="22"/>
      <c r="K51" s="22"/>
    </row>
    <row r="52" spans="9:11" x14ac:dyDescent="0.25">
      <c r="I52" s="22"/>
      <c r="K52" s="22"/>
    </row>
    <row r="53" spans="9:11" x14ac:dyDescent="0.25">
      <c r="I53" s="22"/>
      <c r="K53" s="22"/>
    </row>
    <row r="54" spans="9:11" x14ac:dyDescent="0.25">
      <c r="I54" s="22"/>
      <c r="K54" s="22"/>
    </row>
    <row r="55" spans="9:11" x14ac:dyDescent="0.25">
      <c r="I55" s="22"/>
      <c r="K55" s="22"/>
    </row>
    <row r="56" spans="9:11" x14ac:dyDescent="0.25">
      <c r="I56" s="22"/>
      <c r="K56" s="22"/>
    </row>
    <row r="57" spans="9:11" x14ac:dyDescent="0.25">
      <c r="I57" s="22"/>
      <c r="K57" s="22"/>
    </row>
    <row r="58" spans="9:11" x14ac:dyDescent="0.25">
      <c r="I58" s="22"/>
      <c r="K58" s="22"/>
    </row>
    <row r="59" spans="9:11" x14ac:dyDescent="0.25">
      <c r="I59" s="22"/>
      <c r="K59" s="22"/>
    </row>
    <row r="60" spans="9:11" x14ac:dyDescent="0.25">
      <c r="I60" s="22"/>
      <c r="K60" s="22"/>
    </row>
    <row r="61" spans="9:11" x14ac:dyDescent="0.25">
      <c r="I61" s="22"/>
      <c r="K61" s="22"/>
    </row>
    <row r="62" spans="9:11" x14ac:dyDescent="0.25">
      <c r="I62" s="22"/>
      <c r="K62" s="22"/>
    </row>
    <row r="63" spans="9:11" x14ac:dyDescent="0.25">
      <c r="I63" s="22"/>
      <c r="K63" s="22"/>
    </row>
    <row r="64" spans="9:11" x14ac:dyDescent="0.25">
      <c r="I64" s="22"/>
      <c r="K64" s="22"/>
    </row>
    <row r="65" spans="9:11" x14ac:dyDescent="0.25">
      <c r="I65" s="22"/>
      <c r="K65" s="22"/>
    </row>
    <row r="66" spans="9:11" x14ac:dyDescent="0.25">
      <c r="I66" s="22"/>
      <c r="K66" s="22"/>
    </row>
    <row r="67" spans="9:11" x14ac:dyDescent="0.25">
      <c r="I67" s="22"/>
      <c r="K67" s="22"/>
    </row>
    <row r="68" spans="9:11" x14ac:dyDescent="0.25">
      <c r="I68" s="22"/>
      <c r="K68" s="22"/>
    </row>
    <row r="69" spans="9:11" x14ac:dyDescent="0.25">
      <c r="I69" s="22"/>
      <c r="K69" s="22"/>
    </row>
    <row r="70" spans="9:11" x14ac:dyDescent="0.25">
      <c r="I70" s="22"/>
      <c r="K70" s="22"/>
    </row>
    <row r="71" spans="9:11" x14ac:dyDescent="0.25">
      <c r="I71" s="22"/>
      <c r="K71" s="22"/>
    </row>
    <row r="72" spans="9:11" x14ac:dyDescent="0.25">
      <c r="I72" s="22"/>
      <c r="K72" s="22"/>
    </row>
    <row r="73" spans="9:11" x14ac:dyDescent="0.25">
      <c r="I73" s="22"/>
      <c r="K73" s="22"/>
    </row>
    <row r="74" spans="9:11" x14ac:dyDescent="0.25">
      <c r="I74" s="22"/>
      <c r="K74" s="22"/>
    </row>
    <row r="75" spans="9:11" x14ac:dyDescent="0.25">
      <c r="I75" s="22"/>
      <c r="K75" s="22"/>
    </row>
    <row r="76" spans="9:11" x14ac:dyDescent="0.25">
      <c r="I76" s="22"/>
      <c r="K76" s="22"/>
    </row>
    <row r="77" spans="9:11" x14ac:dyDescent="0.25">
      <c r="I77" s="22"/>
      <c r="K77" s="22"/>
    </row>
    <row r="78" spans="9:11" x14ac:dyDescent="0.25">
      <c r="I78" s="22"/>
      <c r="K78" s="22"/>
    </row>
    <row r="79" spans="9:11" x14ac:dyDescent="0.25">
      <c r="I79" s="22"/>
      <c r="K79" s="22"/>
    </row>
    <row r="80" spans="9:11" x14ac:dyDescent="0.25">
      <c r="I80" s="22"/>
      <c r="K80" s="22"/>
    </row>
    <row r="81" spans="9:11" x14ac:dyDescent="0.25">
      <c r="I81" s="22"/>
      <c r="K81" s="22"/>
    </row>
    <row r="82" spans="9:11" x14ac:dyDescent="0.25">
      <c r="I82" s="22"/>
      <c r="K82" s="22"/>
    </row>
    <row r="83" spans="9:11" x14ac:dyDescent="0.25">
      <c r="I83" s="22"/>
      <c r="K83" s="22"/>
    </row>
    <row r="84" spans="9:11" x14ac:dyDescent="0.25">
      <c r="I84" s="22"/>
      <c r="K84" s="22"/>
    </row>
    <row r="85" spans="9:11" x14ac:dyDescent="0.25">
      <c r="I85" s="22"/>
      <c r="K85" s="22"/>
    </row>
    <row r="86" spans="9:11" x14ac:dyDescent="0.25">
      <c r="I86" s="22"/>
      <c r="K86" s="22"/>
    </row>
    <row r="87" spans="9:11" x14ac:dyDescent="0.25">
      <c r="I87" s="22"/>
      <c r="K87" s="22"/>
    </row>
    <row r="88" spans="9:11" x14ac:dyDescent="0.25">
      <c r="I88" s="22"/>
      <c r="K88" s="22"/>
    </row>
    <row r="89" spans="9:11" x14ac:dyDescent="0.25">
      <c r="I89" s="22"/>
      <c r="K89" s="22"/>
    </row>
    <row r="90" spans="9:11" x14ac:dyDescent="0.25">
      <c r="I90" s="22"/>
      <c r="K90" s="22"/>
    </row>
    <row r="91" spans="9:11" x14ac:dyDescent="0.25">
      <c r="I91" s="22"/>
      <c r="K91" s="22"/>
    </row>
    <row r="92" spans="9:11" x14ac:dyDescent="0.25">
      <c r="I92" s="22"/>
      <c r="K92" s="22"/>
    </row>
    <row r="93" spans="9:11" x14ac:dyDescent="0.25">
      <c r="I93" s="22"/>
      <c r="K93" s="22"/>
    </row>
    <row r="94" spans="9:11" x14ac:dyDescent="0.25">
      <c r="I94" s="22"/>
      <c r="K94" s="22"/>
    </row>
    <row r="95" spans="9:11" x14ac:dyDescent="0.25">
      <c r="I95" s="22"/>
      <c r="K95" s="22"/>
    </row>
    <row r="96" spans="9:11" x14ac:dyDescent="0.25">
      <c r="I96" s="22"/>
      <c r="K96" s="22"/>
    </row>
    <row r="97" spans="9:11" x14ac:dyDescent="0.25">
      <c r="I97" s="22"/>
      <c r="K97" s="22"/>
    </row>
    <row r="98" spans="9:11" x14ac:dyDescent="0.25">
      <c r="I98" s="22"/>
      <c r="K98" s="22"/>
    </row>
    <row r="99" spans="9:11" x14ac:dyDescent="0.25">
      <c r="I99" s="22"/>
      <c r="K99" s="22"/>
    </row>
    <row r="100" spans="9:11" x14ac:dyDescent="0.25">
      <c r="I100" s="22"/>
      <c r="K100" s="22"/>
    </row>
    <row r="101" spans="9:11" x14ac:dyDescent="0.25">
      <c r="I101" s="22"/>
      <c r="K101" s="22"/>
    </row>
    <row r="102" spans="9:11" x14ac:dyDescent="0.25">
      <c r="I102" s="22"/>
      <c r="K102" s="22"/>
    </row>
    <row r="103" spans="9:11" x14ac:dyDescent="0.25">
      <c r="I103" s="22"/>
      <c r="K103" s="22"/>
    </row>
    <row r="104" spans="9:11" x14ac:dyDescent="0.25">
      <c r="I104" s="22"/>
      <c r="K104" s="22"/>
    </row>
    <row r="105" spans="9:11" x14ac:dyDescent="0.25">
      <c r="I105" s="22"/>
      <c r="K105" s="22"/>
    </row>
    <row r="106" spans="9:11" x14ac:dyDescent="0.25">
      <c r="I106" s="22"/>
      <c r="K106" s="22"/>
    </row>
    <row r="107" spans="9:11" x14ac:dyDescent="0.25">
      <c r="I107" s="22"/>
      <c r="K107" s="22"/>
    </row>
    <row r="108" spans="9:11" x14ac:dyDescent="0.25">
      <c r="I108" s="22"/>
      <c r="K108" s="22"/>
    </row>
    <row r="109" spans="9:11" x14ac:dyDescent="0.25">
      <c r="I109" s="22"/>
      <c r="K109" s="22"/>
    </row>
    <row r="110" spans="9:11" x14ac:dyDescent="0.25">
      <c r="I110" s="22"/>
      <c r="K110" s="22"/>
    </row>
    <row r="111" spans="9:11" x14ac:dyDescent="0.25">
      <c r="I111" s="22"/>
      <c r="K111" s="22"/>
    </row>
    <row r="112" spans="9:11" x14ac:dyDescent="0.25">
      <c r="I112" s="22"/>
      <c r="K112" s="22"/>
    </row>
    <row r="113" spans="9:11" x14ac:dyDescent="0.25">
      <c r="I113" s="22"/>
      <c r="K113" s="22"/>
    </row>
    <row r="114" spans="9:11" x14ac:dyDescent="0.25">
      <c r="I114" s="22"/>
      <c r="K114" s="22"/>
    </row>
    <row r="115" spans="9:11" x14ac:dyDescent="0.25">
      <c r="I115" s="22"/>
      <c r="K115" s="22"/>
    </row>
    <row r="116" spans="9:11" x14ac:dyDescent="0.25">
      <c r="I116" s="22"/>
      <c r="K116" s="22"/>
    </row>
    <row r="117" spans="9:11" x14ac:dyDescent="0.25">
      <c r="I117" s="22"/>
      <c r="K117" s="22"/>
    </row>
    <row r="118" spans="9:11" x14ac:dyDescent="0.25">
      <c r="I118" s="22"/>
      <c r="K118" s="22"/>
    </row>
    <row r="119" spans="9:11" x14ac:dyDescent="0.25">
      <c r="I119" s="22"/>
      <c r="K119" s="22"/>
    </row>
    <row r="120" spans="9:11" x14ac:dyDescent="0.25">
      <c r="I120" s="22"/>
      <c r="K120" s="22"/>
    </row>
    <row r="121" spans="9:11" x14ac:dyDescent="0.25">
      <c r="I121" s="22"/>
      <c r="K121" s="22"/>
    </row>
    <row r="122" spans="9:11" x14ac:dyDescent="0.25">
      <c r="I122" s="22"/>
      <c r="K122" s="22"/>
    </row>
    <row r="123" spans="9:11" x14ac:dyDescent="0.25">
      <c r="I123" s="22"/>
      <c r="K123" s="22"/>
    </row>
    <row r="124" spans="9:11" x14ac:dyDescent="0.25">
      <c r="I124" s="22"/>
      <c r="K124" s="22"/>
    </row>
    <row r="125" spans="9:11" x14ac:dyDescent="0.25">
      <c r="I125" s="22"/>
      <c r="K125" s="22"/>
    </row>
    <row r="126" spans="9:11" x14ac:dyDescent="0.25">
      <c r="I126" s="22"/>
      <c r="K126" s="22"/>
    </row>
    <row r="127" spans="9:11" x14ac:dyDescent="0.25">
      <c r="I127" s="22"/>
      <c r="K127" s="22"/>
    </row>
    <row r="128" spans="9:11" x14ac:dyDescent="0.25">
      <c r="I128" s="22"/>
      <c r="K128" s="22"/>
    </row>
    <row r="129" spans="9:11" x14ac:dyDescent="0.25">
      <c r="I129" s="22"/>
      <c r="K129" s="22"/>
    </row>
    <row r="130" spans="9:11" x14ac:dyDescent="0.25">
      <c r="I130" s="22"/>
      <c r="K130" s="22"/>
    </row>
    <row r="131" spans="9:11" x14ac:dyDescent="0.25">
      <c r="I131" s="22"/>
      <c r="K131" s="22"/>
    </row>
    <row r="132" spans="9:11" x14ac:dyDescent="0.25">
      <c r="I132" s="22"/>
      <c r="K132" s="22"/>
    </row>
    <row r="133" spans="9:11" x14ac:dyDescent="0.25">
      <c r="I133" s="22"/>
      <c r="K133" s="22"/>
    </row>
    <row r="134" spans="9:11" x14ac:dyDescent="0.25">
      <c r="I134" s="22"/>
      <c r="K134" s="22"/>
    </row>
    <row r="135" spans="9:11" x14ac:dyDescent="0.25">
      <c r="I135" s="22"/>
      <c r="K135" s="22"/>
    </row>
    <row r="136" spans="9:11" x14ac:dyDescent="0.25">
      <c r="I136" s="22"/>
      <c r="K136" s="22"/>
    </row>
    <row r="137" spans="9:11" x14ac:dyDescent="0.25">
      <c r="I137" s="22"/>
      <c r="K137" s="22"/>
    </row>
    <row r="138" spans="9:11" x14ac:dyDescent="0.25">
      <c r="I138" s="22"/>
      <c r="K138" s="22"/>
    </row>
    <row r="139" spans="9:11" x14ac:dyDescent="0.25">
      <c r="I139" s="22"/>
      <c r="K139" s="22"/>
    </row>
    <row r="140" spans="9:11" x14ac:dyDescent="0.25">
      <c r="I140" s="22"/>
      <c r="K140" s="22"/>
    </row>
    <row r="141" spans="9:11" x14ac:dyDescent="0.25">
      <c r="I141" s="22"/>
      <c r="K141" s="22"/>
    </row>
    <row r="142" spans="9:11" x14ac:dyDescent="0.25">
      <c r="I142" s="22"/>
      <c r="K142" s="22"/>
    </row>
    <row r="143" spans="9:11" x14ac:dyDescent="0.25">
      <c r="I143" s="22"/>
      <c r="K143" s="22"/>
    </row>
    <row r="144" spans="9:11" x14ac:dyDescent="0.25">
      <c r="I144" s="22"/>
      <c r="K144" s="22"/>
    </row>
    <row r="145" spans="9:11" x14ac:dyDescent="0.25">
      <c r="I145" s="22"/>
      <c r="K145" s="22"/>
    </row>
    <row r="146" spans="9:11" x14ac:dyDescent="0.25">
      <c r="I146" s="22"/>
      <c r="K146" s="22"/>
    </row>
    <row r="147" spans="9:11" x14ac:dyDescent="0.25">
      <c r="I147" s="22"/>
      <c r="K147" s="22"/>
    </row>
    <row r="148" spans="9:11" x14ac:dyDescent="0.25">
      <c r="I148" s="22"/>
      <c r="K14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14</vt:i4>
      </vt:variant>
    </vt:vector>
  </HeadingPairs>
  <TitlesOfParts>
    <vt:vector size="24" baseType="lpstr">
      <vt:lpstr>VA-NAMES</vt:lpstr>
      <vt:lpstr>VA-MASTER</vt:lpstr>
      <vt:lpstr>SETUP</vt:lpstr>
      <vt:lpstr>SUBMISSION</vt:lpstr>
      <vt:lpstr>SUMMARY</vt:lpstr>
      <vt:lpstr>Sheet1</vt:lpstr>
      <vt:lpstr>Rika Roos</vt:lpstr>
      <vt:lpstr>Kudzai Madzingo</vt:lpstr>
      <vt:lpstr>Brendan Harris</vt:lpstr>
      <vt:lpstr>Matthew Kannemeyer</vt:lpstr>
      <vt:lpstr>col_client</vt:lpstr>
      <vt:lpstr>col_date</vt:lpstr>
      <vt:lpstr>col_duration</vt:lpstr>
      <vt:lpstr>col_project</vt:lpstr>
      <vt:lpstr>col_tag</vt:lpstr>
      <vt:lpstr>col_user</vt:lpstr>
      <vt:lpstr>index_clientname</vt:lpstr>
      <vt:lpstr>index_enddate</vt:lpstr>
      <vt:lpstr>index_entity</vt:lpstr>
      <vt:lpstr>index_invoicekey</vt:lpstr>
      <vt:lpstr>index_startdate</vt:lpstr>
      <vt:lpstr>index_vachampion</vt:lpstr>
      <vt:lpstr>'VA-MASTER'!q?s_goog_2</vt:lpstr>
      <vt:lpstr>'VA-NAMES'!q?s_goog_2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Nimita</dc:creator>
  <cp:lastModifiedBy>simon</cp:lastModifiedBy>
  <dcterms:created xsi:type="dcterms:W3CDTF">2022-06-30T22:09:52Z</dcterms:created>
  <dcterms:modified xsi:type="dcterms:W3CDTF">2023-08-23T07:11:18Z</dcterms:modified>
</cp:coreProperties>
</file>