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刘亚敏工资奖金文件夹\刘亚敏工资奖金文件夹\9月奖金相关\9月奖金各部门上报\"/>
    </mc:Choice>
  </mc:AlternateContent>
  <xr:revisionPtr revIDLastSave="0" documentId="13_ncr:1_{96E447EC-FCC8-4D96-A68A-E713B0ADCA1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工程" sheetId="2" r:id="rId1"/>
  </sheets>
  <definedNames>
    <definedName name="_xlnm.Print_Titles" localSheetId="0">工程!$1:$6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8" i="2" l="1"/>
  <c r="I47" i="2"/>
  <c r="N47" i="2" s="1"/>
  <c r="H47" i="2"/>
  <c r="H46" i="2"/>
  <c r="I46" i="2" s="1"/>
  <c r="N46" i="2" s="1"/>
  <c r="H45" i="2"/>
  <c r="I45" i="2" s="1"/>
  <c r="N45" i="2" s="1"/>
  <c r="N44" i="2"/>
  <c r="I44" i="2"/>
  <c r="H44" i="2"/>
  <c r="I43" i="2"/>
  <c r="N43" i="2" s="1"/>
  <c r="H43" i="2"/>
  <c r="H42" i="2"/>
  <c r="I42" i="2" s="1"/>
  <c r="N42" i="2" s="1"/>
  <c r="H41" i="2"/>
  <c r="I41" i="2" s="1"/>
  <c r="N41" i="2" s="1"/>
  <c r="N40" i="2"/>
  <c r="I40" i="2"/>
  <c r="H40" i="2"/>
  <c r="I39" i="2"/>
  <c r="N39" i="2" s="1"/>
  <c r="H39" i="2"/>
  <c r="H38" i="2"/>
  <c r="I38" i="2" s="1"/>
  <c r="N38" i="2" s="1"/>
  <c r="H37" i="2"/>
  <c r="I37" i="2" s="1"/>
  <c r="N37" i="2" s="1"/>
  <c r="N36" i="2"/>
  <c r="I36" i="2"/>
  <c r="H36" i="2"/>
  <c r="I35" i="2"/>
  <c r="N35" i="2" s="1"/>
  <c r="H35" i="2"/>
  <c r="H34" i="2"/>
  <c r="I34" i="2" s="1"/>
  <c r="N34" i="2" s="1"/>
  <c r="H33" i="2"/>
  <c r="I33" i="2" s="1"/>
  <c r="N33" i="2" s="1"/>
  <c r="N32" i="2"/>
  <c r="I32" i="2"/>
  <c r="H32" i="2"/>
  <c r="I31" i="2"/>
  <c r="N31" i="2" s="1"/>
  <c r="H31" i="2"/>
  <c r="H30" i="2"/>
  <c r="I30" i="2" s="1"/>
  <c r="N30" i="2" s="1"/>
  <c r="H29" i="2"/>
  <c r="I29" i="2" s="1"/>
  <c r="N29" i="2" s="1"/>
  <c r="N28" i="2"/>
  <c r="I28" i="2"/>
  <c r="H28" i="2"/>
  <c r="I27" i="2"/>
  <c r="N27" i="2" s="1"/>
  <c r="H27" i="2"/>
  <c r="H26" i="2"/>
  <c r="I26" i="2" s="1"/>
  <c r="N26" i="2" s="1"/>
  <c r="H25" i="2"/>
  <c r="I25" i="2" s="1"/>
  <c r="N25" i="2" s="1"/>
  <c r="N24" i="2"/>
  <c r="I24" i="2"/>
  <c r="H24" i="2"/>
  <c r="I23" i="2"/>
  <c r="N23" i="2" s="1"/>
  <c r="H23" i="2"/>
  <c r="H22" i="2"/>
  <c r="I22" i="2" s="1"/>
  <c r="N22" i="2" s="1"/>
  <c r="H21" i="2"/>
  <c r="I21" i="2" s="1"/>
  <c r="N21" i="2" s="1"/>
  <c r="N20" i="2"/>
  <c r="I20" i="2"/>
  <c r="H20" i="2"/>
  <c r="I19" i="2"/>
  <c r="N19" i="2" s="1"/>
  <c r="H19" i="2"/>
  <c r="H18" i="2"/>
  <c r="I18" i="2" s="1"/>
  <c r="N18" i="2" s="1"/>
  <c r="H17" i="2"/>
  <c r="I17" i="2" s="1"/>
  <c r="N17" i="2" s="1"/>
  <c r="N16" i="2"/>
  <c r="I16" i="2"/>
  <c r="H16" i="2"/>
  <c r="I15" i="2"/>
  <c r="N15" i="2" s="1"/>
  <c r="H15" i="2"/>
  <c r="H14" i="2"/>
  <c r="I14" i="2" s="1"/>
  <c r="N14" i="2" s="1"/>
  <c r="H12" i="2"/>
  <c r="I12" i="2" s="1"/>
  <c r="I48" i="2" l="1"/>
  <c r="N12" i="2"/>
  <c r="N48" i="2" s="1"/>
</calcChain>
</file>

<file path=xl/sharedStrings.xml><?xml version="1.0" encoding="utf-8"?>
<sst xmlns="http://schemas.openxmlformats.org/spreadsheetml/2006/main" count="115" uniqueCount="81">
  <si>
    <t>河钢乐亭钢铁有限公司</t>
  </si>
  <si>
    <t>2019年 （8）月份（工程管理）奖金分配明细表</t>
  </si>
  <si>
    <t>部 门  工程管理部（盖章）</t>
  </si>
  <si>
    <t>单 位：</t>
  </si>
  <si>
    <t>元</t>
  </si>
  <si>
    <t>本月公司下达总金额（一级组织+厂部级+专家）</t>
  </si>
  <si>
    <t>调整金额</t>
  </si>
  <si>
    <t>原结余</t>
  </si>
  <si>
    <t>本月结余</t>
  </si>
  <si>
    <t>动用结余</t>
  </si>
  <si>
    <t>剩余结余</t>
  </si>
  <si>
    <t>本月奖金分配总额（一级组织+厂部级+专家）</t>
  </si>
  <si>
    <t>本月公司下达金额（一级组织）</t>
  </si>
  <si>
    <t>本月奖金分配总额（一级组织）</t>
  </si>
  <si>
    <t>序号</t>
  </si>
  <si>
    <t>员工编号</t>
  </si>
  <si>
    <t>姓名</t>
  </si>
  <si>
    <t>所聘职务</t>
  </si>
  <si>
    <t>基础奖金系数</t>
  </si>
  <si>
    <t>所在组织绩效评价得分</t>
  </si>
  <si>
    <t>个人绩效评价得分</t>
  </si>
  <si>
    <t>本月绩效评价得分</t>
  </si>
  <si>
    <t>绩效奖金额</t>
  </si>
  <si>
    <t>专业责任制奖</t>
  </si>
  <si>
    <t>其他奖励</t>
  </si>
  <si>
    <t>其他扣款</t>
  </si>
  <si>
    <t>其 他</t>
  </si>
  <si>
    <t>应发奖金</t>
  </si>
  <si>
    <t>于进水</t>
  </si>
  <si>
    <t>部长</t>
  </si>
  <si>
    <t>杨敏</t>
  </si>
  <si>
    <t>副部长</t>
  </si>
  <si>
    <t>周玉将</t>
  </si>
  <si>
    <t>李国福</t>
  </si>
  <si>
    <t>黄征</t>
  </si>
  <si>
    <t>专家</t>
  </si>
  <si>
    <t>郑金凤</t>
  </si>
  <si>
    <t>主管</t>
  </si>
  <si>
    <t>齐玉磊</t>
  </si>
  <si>
    <t>部长助理</t>
  </si>
  <si>
    <t>刘佳颖</t>
  </si>
  <si>
    <t>主办</t>
  </si>
  <si>
    <t>谢鑫</t>
  </si>
  <si>
    <t>韩正阳</t>
  </si>
  <si>
    <t>李连山</t>
  </si>
  <si>
    <t>高级主管</t>
  </si>
  <si>
    <t>魏东超</t>
  </si>
  <si>
    <t>董广博</t>
  </si>
  <si>
    <t>陈世超</t>
  </si>
  <si>
    <t>赵义</t>
  </si>
  <si>
    <t>李楠</t>
  </si>
  <si>
    <t>李爱鹏</t>
  </si>
  <si>
    <t>侯敬良</t>
  </si>
  <si>
    <t>肖麟</t>
  </si>
  <si>
    <t>李伟</t>
  </si>
  <si>
    <t>左文轩</t>
  </si>
  <si>
    <t>徐颖彬</t>
  </si>
  <si>
    <t>张文学</t>
  </si>
  <si>
    <t>肖鹏</t>
  </si>
  <si>
    <t>刘广生</t>
  </si>
  <si>
    <t>晁沛银</t>
  </si>
  <si>
    <t>鲁尧</t>
  </si>
  <si>
    <t>秦亮</t>
  </si>
  <si>
    <t>焦泽龙</t>
  </si>
  <si>
    <t>张洪建</t>
  </si>
  <si>
    <t>翟昌鑫</t>
  </si>
  <si>
    <t>冯岩</t>
  </si>
  <si>
    <t>宋义峰</t>
  </si>
  <si>
    <t>王剑峰</t>
  </si>
  <si>
    <t>周志宇</t>
  </si>
  <si>
    <t>张泽楠</t>
  </si>
  <si>
    <t>刘国富</t>
  </si>
  <si>
    <t>范莉莉</t>
  </si>
  <si>
    <t>张贺琳</t>
  </si>
  <si>
    <t>冯梓洋</t>
  </si>
  <si>
    <t>刘宇</t>
  </si>
  <si>
    <t>总计</t>
  </si>
  <si>
    <t>制表人：</t>
  </si>
  <si>
    <t>部门领导：</t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</si>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</sst>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5" x14ac:knownFonts="1">
    <font>
      <sz val="11"/>
      <color theme="1"/>
      <name val="宋体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177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77" fontId="0" fillId="0" borderId="17" xfId="0" applyNumberFormat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 wrapText="1"/>
    </xf>
    <xf numFmtId="177" fontId="2" fillId="0" borderId="19" xfId="0" applyNumberFormat="1" applyFont="1" applyBorder="1" applyAlignment="1">
      <alignment horizontal="center" vertical="center" wrapText="1"/>
    </xf>
    <xf numFmtId="177" fontId="0" fillId="0" borderId="12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177" fontId="0" fillId="0" borderId="0" xfId="0" applyNumberForma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177" fontId="2" fillId="0" borderId="6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"/>
  <sheetViews>
    <sheetView tabSelected="1" workbookViewId="0">
      <selection activeCell="O45" sqref="O45"/>
    </sheetView>
  </sheetViews>
  <sheetFormatPr defaultColWidth="9" defaultRowHeight="13.5" x14ac:dyDescent="0.15"/>
  <cols>
    <col min="1" max="1" width="9.875" style="2" customWidth="1"/>
    <col min="2" max="2" width="12.375" style="2" customWidth="1"/>
    <col min="3" max="3" width="8.875" style="2" customWidth="1"/>
    <col min="4" max="4" width="9" style="2" customWidth="1"/>
    <col min="5" max="5" width="8.25" style="2" customWidth="1"/>
    <col min="6" max="6" width="8.875" style="2" customWidth="1"/>
    <col min="7" max="7" width="9" style="2" customWidth="1"/>
    <col min="8" max="8" width="9.75" style="2" customWidth="1"/>
    <col min="9" max="9" width="12.125" style="3" customWidth="1"/>
    <col min="10" max="10" width="7.75" style="2" customWidth="1"/>
    <col min="11" max="11" width="10.5" style="2" customWidth="1"/>
    <col min="12" max="12" width="10.25" style="2" customWidth="1"/>
    <col min="13" max="13" width="11.25" style="2" customWidth="1"/>
    <col min="14" max="14" width="13.5" style="3" customWidth="1"/>
    <col min="15" max="15" width="9" style="2" customWidth="1"/>
    <col min="16" max="16384" width="9" style="2"/>
  </cols>
  <sheetData>
    <row r="1" spans="1:29" ht="25.5" x14ac:dyDescent="0.15">
      <c r="A1" s="32" t="s">
        <v>0</v>
      </c>
      <c r="B1" s="32"/>
      <c r="C1" s="32"/>
      <c r="D1" s="32"/>
      <c r="E1" s="32"/>
      <c r="F1" s="32"/>
      <c r="G1" s="32"/>
      <c r="H1" s="32"/>
      <c r="I1" s="33"/>
      <c r="J1" s="32"/>
      <c r="K1" s="32"/>
      <c r="L1" s="34"/>
      <c r="M1" s="34"/>
      <c r="N1" s="35"/>
    </row>
    <row r="2" spans="1:29" ht="25.5" x14ac:dyDescent="0.15">
      <c r="A2" s="32" t="s">
        <v>1</v>
      </c>
      <c r="B2" s="32"/>
      <c r="C2" s="32"/>
      <c r="D2" s="32"/>
      <c r="E2" s="32"/>
      <c r="F2" s="32"/>
      <c r="G2" s="32"/>
      <c r="H2" s="32"/>
      <c r="I2" s="33"/>
      <c r="J2" s="32"/>
      <c r="K2" s="32"/>
      <c r="L2" s="34"/>
      <c r="M2" s="34"/>
      <c r="N2" s="35"/>
    </row>
    <row r="3" spans="1:29" s="1" customFormat="1" ht="30" customHeight="1" x14ac:dyDescent="0.15">
      <c r="A3" s="36" t="s">
        <v>2</v>
      </c>
      <c r="B3" s="37"/>
      <c r="C3" s="38"/>
      <c r="D3" s="4"/>
      <c r="E3" s="4"/>
      <c r="F3" s="4"/>
      <c r="G3" s="4"/>
      <c r="H3" s="4"/>
      <c r="I3" s="19"/>
      <c r="M3" s="20" t="s">
        <v>3</v>
      </c>
      <c r="N3" s="21" t="s">
        <v>4</v>
      </c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40"/>
      <c r="AB3" s="40"/>
      <c r="AC3" s="40"/>
    </row>
    <row r="4" spans="1:29" s="1" customFormat="1" ht="75.75" customHeight="1" x14ac:dyDescent="0.15">
      <c r="A4" s="5" t="s">
        <v>5</v>
      </c>
      <c r="B4" s="6">
        <v>230330.66500149999</v>
      </c>
      <c r="C4" s="46" t="s">
        <v>6</v>
      </c>
      <c r="D4" s="46">
        <v>0</v>
      </c>
      <c r="E4" s="46" t="s">
        <v>7</v>
      </c>
      <c r="F4" s="46">
        <v>0</v>
      </c>
      <c r="G4" s="46" t="s">
        <v>8</v>
      </c>
      <c r="H4" s="46">
        <v>0</v>
      </c>
      <c r="I4" s="48" t="s">
        <v>9</v>
      </c>
      <c r="J4" s="46">
        <v>0</v>
      </c>
      <c r="K4" s="46" t="s">
        <v>10</v>
      </c>
      <c r="L4" s="46">
        <v>0</v>
      </c>
      <c r="M4" s="22" t="s">
        <v>11</v>
      </c>
      <c r="N4" s="23">
        <v>230330.66500149999</v>
      </c>
    </row>
    <row r="5" spans="1:29" s="1" customFormat="1" ht="63.75" customHeight="1" x14ac:dyDescent="0.15">
      <c r="A5" s="7" t="s">
        <v>12</v>
      </c>
      <c r="B5" s="8">
        <v>177794.31</v>
      </c>
      <c r="C5" s="47"/>
      <c r="D5" s="47"/>
      <c r="E5" s="47"/>
      <c r="F5" s="47"/>
      <c r="G5" s="47"/>
      <c r="H5" s="47"/>
      <c r="I5" s="49"/>
      <c r="J5" s="47"/>
      <c r="K5" s="47"/>
      <c r="L5" s="47"/>
      <c r="M5" s="24" t="s">
        <v>13</v>
      </c>
      <c r="N5" s="25">
        <v>177794.31</v>
      </c>
    </row>
    <row r="6" spans="1:29" s="1" customFormat="1" ht="57" customHeight="1" x14ac:dyDescent="0.15">
      <c r="A6" s="9" t="s">
        <v>14</v>
      </c>
      <c r="B6" s="10" t="s">
        <v>15</v>
      </c>
      <c r="C6" s="10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1" t="s">
        <v>21</v>
      </c>
      <c r="I6" s="26" t="s">
        <v>22</v>
      </c>
      <c r="J6" s="10" t="s">
        <v>23</v>
      </c>
      <c r="K6" s="10" t="s">
        <v>24</v>
      </c>
      <c r="L6" s="27" t="s">
        <v>25</v>
      </c>
      <c r="M6" s="10" t="s">
        <v>26</v>
      </c>
      <c r="N6" s="28" t="s">
        <v>27</v>
      </c>
    </row>
    <row r="7" spans="1:29" s="1" customFormat="1" ht="27" customHeight="1" x14ac:dyDescent="0.15">
      <c r="A7" s="12">
        <v>1</v>
      </c>
      <c r="B7" s="13">
        <v>9000107</v>
      </c>
      <c r="C7" s="13" t="s">
        <v>28</v>
      </c>
      <c r="D7" s="13" t="s">
        <v>29</v>
      </c>
      <c r="E7" s="13"/>
      <c r="F7" s="10">
        <v>99.415000000000006</v>
      </c>
      <c r="G7" s="14">
        <v>99.415000000000006</v>
      </c>
      <c r="H7" s="10">
        <v>98.53</v>
      </c>
      <c r="I7" s="29">
        <v>11166.63</v>
      </c>
      <c r="J7" s="10">
        <v>0</v>
      </c>
      <c r="K7" s="10">
        <v>0</v>
      </c>
      <c r="L7" s="27">
        <v>0</v>
      </c>
      <c r="M7" s="10">
        <v>0</v>
      </c>
      <c r="N7" s="28">
        <v>11166.63</v>
      </c>
    </row>
    <row r="8" spans="1:29" s="1" customFormat="1" ht="27" customHeight="1" x14ac:dyDescent="0.15">
      <c r="A8" s="12">
        <v>2</v>
      </c>
      <c r="B8" s="13">
        <v>9000109</v>
      </c>
      <c r="C8" s="13" t="s">
        <v>30</v>
      </c>
      <c r="D8" s="13" t="s">
        <v>31</v>
      </c>
      <c r="E8" s="13"/>
      <c r="F8" s="10">
        <v>99.415000000000006</v>
      </c>
      <c r="G8" s="14">
        <v>99.415000000000006</v>
      </c>
      <c r="H8" s="10">
        <v>98.53</v>
      </c>
      <c r="I8" s="29">
        <v>8932.91</v>
      </c>
      <c r="J8" s="10">
        <v>0</v>
      </c>
      <c r="K8" s="10">
        <v>0</v>
      </c>
      <c r="L8" s="27">
        <v>0</v>
      </c>
      <c r="M8" s="10">
        <v>0</v>
      </c>
      <c r="N8" s="28">
        <v>8932.91</v>
      </c>
    </row>
    <row r="9" spans="1:29" s="1" customFormat="1" ht="27" customHeight="1" x14ac:dyDescent="0.15">
      <c r="A9" s="12">
        <v>3</v>
      </c>
      <c r="B9" s="13">
        <v>9000120</v>
      </c>
      <c r="C9" s="13" t="s">
        <v>32</v>
      </c>
      <c r="D9" s="13" t="s">
        <v>31</v>
      </c>
      <c r="E9" s="13"/>
      <c r="F9" s="10">
        <v>99.415000000000006</v>
      </c>
      <c r="G9" s="14">
        <v>100</v>
      </c>
      <c r="H9" s="10">
        <v>99.21</v>
      </c>
      <c r="I9" s="29">
        <v>8994.15</v>
      </c>
      <c r="J9" s="10">
        <v>0</v>
      </c>
      <c r="K9" s="10">
        <v>0</v>
      </c>
      <c r="L9" s="27">
        <v>0</v>
      </c>
      <c r="M9" s="10">
        <v>0</v>
      </c>
      <c r="N9" s="28">
        <v>8994.15</v>
      </c>
    </row>
    <row r="10" spans="1:29" s="1" customFormat="1" ht="27" customHeight="1" x14ac:dyDescent="0.15">
      <c r="A10" s="12">
        <v>4</v>
      </c>
      <c r="B10" s="13">
        <v>9000316</v>
      </c>
      <c r="C10" s="13" t="s">
        <v>33</v>
      </c>
      <c r="D10" s="13" t="s">
        <v>31</v>
      </c>
      <c r="E10" s="13"/>
      <c r="F10" s="10">
        <v>99.415000000000006</v>
      </c>
      <c r="G10" s="14">
        <v>100</v>
      </c>
      <c r="H10" s="10">
        <v>99.21</v>
      </c>
      <c r="I10" s="29">
        <v>8994.15</v>
      </c>
      <c r="J10" s="10">
        <v>0</v>
      </c>
      <c r="K10" s="10">
        <v>0</v>
      </c>
      <c r="L10" s="27">
        <v>0</v>
      </c>
      <c r="M10" s="10">
        <v>0</v>
      </c>
      <c r="N10" s="28">
        <v>8994.15</v>
      </c>
    </row>
    <row r="11" spans="1:29" s="1" customFormat="1" ht="27" customHeight="1" x14ac:dyDescent="0.15">
      <c r="A11" s="12">
        <v>5</v>
      </c>
      <c r="B11" s="13">
        <v>9000182</v>
      </c>
      <c r="C11" s="13" t="s">
        <v>34</v>
      </c>
      <c r="D11" s="13" t="s">
        <v>35</v>
      </c>
      <c r="E11" s="13"/>
      <c r="F11" s="10">
        <v>100</v>
      </c>
      <c r="G11" s="14">
        <v>100</v>
      </c>
      <c r="H11" s="10">
        <v>100</v>
      </c>
      <c r="I11" s="29">
        <v>7253</v>
      </c>
      <c r="J11" s="10">
        <v>0</v>
      </c>
      <c r="K11" s="10">
        <v>0</v>
      </c>
      <c r="L11" s="27">
        <v>0</v>
      </c>
      <c r="M11" s="10">
        <v>0</v>
      </c>
      <c r="N11" s="28">
        <v>7253</v>
      </c>
    </row>
    <row r="12" spans="1:29" s="1" customFormat="1" ht="27" customHeight="1" x14ac:dyDescent="0.15">
      <c r="A12" s="12">
        <v>6</v>
      </c>
      <c r="B12" s="13">
        <v>9000173</v>
      </c>
      <c r="C12" s="13" t="s">
        <v>36</v>
      </c>
      <c r="D12" s="13" t="s">
        <v>37</v>
      </c>
      <c r="E12" s="13">
        <v>3.6</v>
      </c>
      <c r="F12" s="10">
        <v>99.415000000000006</v>
      </c>
      <c r="G12" s="14">
        <v>99.42</v>
      </c>
      <c r="H12" s="10">
        <f>F12*0.4+G12*0.6</f>
        <v>99.418000000000006</v>
      </c>
      <c r="I12" s="29">
        <f>E12*H12*0.01*1700</f>
        <v>6084.3816000000006</v>
      </c>
      <c r="J12" s="10">
        <v>0</v>
      </c>
      <c r="K12" s="10">
        <v>0</v>
      </c>
      <c r="L12" s="27">
        <v>0</v>
      </c>
      <c r="M12" s="10">
        <v>0</v>
      </c>
      <c r="N12" s="28">
        <f>I12+J12+K12-L12+M12</f>
        <v>6084.3816000000006</v>
      </c>
    </row>
    <row r="13" spans="1:29" s="1" customFormat="1" ht="27" customHeight="1" x14ac:dyDescent="0.15">
      <c r="A13" s="12">
        <v>7</v>
      </c>
      <c r="B13" s="13">
        <v>9000174</v>
      </c>
      <c r="C13" s="13" t="s">
        <v>38</v>
      </c>
      <c r="D13" s="13" t="s">
        <v>39</v>
      </c>
      <c r="E13" s="13"/>
      <c r="F13" s="10">
        <v>99.415000000000006</v>
      </c>
      <c r="G13" s="14">
        <v>100</v>
      </c>
      <c r="H13" s="10">
        <v>99.21</v>
      </c>
      <c r="I13" s="29">
        <v>7195.52</v>
      </c>
      <c r="J13" s="10">
        <v>0</v>
      </c>
      <c r="K13" s="10">
        <v>0</v>
      </c>
      <c r="L13" s="27">
        <v>0</v>
      </c>
      <c r="M13" s="10">
        <v>0</v>
      </c>
      <c r="N13" s="28">
        <v>7195.52</v>
      </c>
    </row>
    <row r="14" spans="1:29" s="1" customFormat="1" ht="27" customHeight="1" x14ac:dyDescent="0.15">
      <c r="A14" s="12">
        <v>8</v>
      </c>
      <c r="B14" s="13">
        <v>9000175</v>
      </c>
      <c r="C14" s="13" t="s">
        <v>40</v>
      </c>
      <c r="D14" s="13" t="s">
        <v>41</v>
      </c>
      <c r="E14" s="13">
        <v>3.05</v>
      </c>
      <c r="F14" s="10">
        <v>99.415000000000006</v>
      </c>
      <c r="G14" s="14">
        <v>99.415000000000006</v>
      </c>
      <c r="H14" s="10">
        <f>0.3*F14+0.7*G14</f>
        <v>99.415000000000006</v>
      </c>
      <c r="I14" s="29">
        <f>E14*H14*0.01*1700</f>
        <v>5154.6677500000005</v>
      </c>
      <c r="J14" s="10">
        <v>0</v>
      </c>
      <c r="K14" s="10">
        <v>0</v>
      </c>
      <c r="L14" s="27">
        <v>0</v>
      </c>
      <c r="M14" s="10">
        <v>0</v>
      </c>
      <c r="N14" s="28">
        <f>I14+J14+K14-L14+M14</f>
        <v>5154.6677500000005</v>
      </c>
    </row>
    <row r="15" spans="1:29" s="1" customFormat="1" ht="27" customHeight="1" x14ac:dyDescent="0.15">
      <c r="A15" s="12">
        <v>9</v>
      </c>
      <c r="B15" s="13">
        <v>9000176</v>
      </c>
      <c r="C15" s="13" t="s">
        <v>42</v>
      </c>
      <c r="D15" s="13" t="s">
        <v>41</v>
      </c>
      <c r="E15" s="13">
        <v>3.05</v>
      </c>
      <c r="F15" s="10">
        <v>99.415000000000006</v>
      </c>
      <c r="G15" s="14">
        <v>99.42</v>
      </c>
      <c r="H15" s="10">
        <f t="shared" ref="H15:H47" si="0">0.3*F15+0.7*G15</f>
        <v>99.418499999999995</v>
      </c>
      <c r="I15" s="29">
        <f t="shared" ref="I15:I47" si="1">E15*H15*0.01*1700</f>
        <v>5154.849224999999</v>
      </c>
      <c r="J15" s="10">
        <v>0</v>
      </c>
      <c r="K15" s="10">
        <v>0</v>
      </c>
      <c r="L15" s="27">
        <v>0</v>
      </c>
      <c r="M15" s="10">
        <v>0</v>
      </c>
      <c r="N15" s="28">
        <f>I15+J15+K15-L15+M15</f>
        <v>5154.849224999999</v>
      </c>
    </row>
    <row r="16" spans="1:29" s="1" customFormat="1" ht="27" customHeight="1" x14ac:dyDescent="0.15">
      <c r="A16" s="12">
        <v>10</v>
      </c>
      <c r="B16" s="13">
        <v>9000177</v>
      </c>
      <c r="C16" s="13" t="s">
        <v>43</v>
      </c>
      <c r="D16" s="13" t="s">
        <v>41</v>
      </c>
      <c r="E16" s="13">
        <v>2.15</v>
      </c>
      <c r="F16" s="10">
        <v>99.415000000000006</v>
      </c>
      <c r="G16" s="14">
        <v>99.415000000000006</v>
      </c>
      <c r="H16" s="10">
        <f t="shared" si="0"/>
        <v>99.415000000000006</v>
      </c>
      <c r="I16" s="29">
        <f t="shared" si="1"/>
        <v>3633.61825</v>
      </c>
      <c r="J16" s="10">
        <v>0</v>
      </c>
      <c r="K16" s="10">
        <v>0</v>
      </c>
      <c r="L16" s="27">
        <v>0</v>
      </c>
      <c r="M16" s="10">
        <v>0</v>
      </c>
      <c r="N16" s="28">
        <f>I16+J16+K16-L16+M16</f>
        <v>3633.61825</v>
      </c>
    </row>
    <row r="17" spans="1:14" s="1" customFormat="1" ht="27" customHeight="1" x14ac:dyDescent="0.15">
      <c r="A17" s="12">
        <v>11</v>
      </c>
      <c r="B17" s="13">
        <v>9000178</v>
      </c>
      <c r="C17" s="13" t="s">
        <v>44</v>
      </c>
      <c r="D17" s="13" t="s">
        <v>45</v>
      </c>
      <c r="E17" s="13">
        <v>4.5</v>
      </c>
      <c r="F17" s="10">
        <v>99.415000000000006</v>
      </c>
      <c r="G17" s="14">
        <v>99.415000000000006</v>
      </c>
      <c r="H17" s="10">
        <f>0.4*F17+0.6*G17</f>
        <v>99.415000000000006</v>
      </c>
      <c r="I17" s="29">
        <f t="shared" si="1"/>
        <v>7605.2475000000004</v>
      </c>
      <c r="J17" s="10">
        <v>0</v>
      </c>
      <c r="K17" s="10">
        <v>0</v>
      </c>
      <c r="L17" s="27">
        <v>0</v>
      </c>
      <c r="M17" s="10">
        <v>0</v>
      </c>
      <c r="N17" s="28">
        <f t="shared" ref="N17:N47" si="2">I17+J17+K17-L17+M17</f>
        <v>7605.2475000000004</v>
      </c>
    </row>
    <row r="18" spans="1:14" s="1" customFormat="1" ht="27" customHeight="1" x14ac:dyDescent="0.15">
      <c r="A18" s="12">
        <v>12</v>
      </c>
      <c r="B18" s="13">
        <v>9000179</v>
      </c>
      <c r="C18" s="13" t="s">
        <v>46</v>
      </c>
      <c r="D18" s="13" t="s">
        <v>37</v>
      </c>
      <c r="E18" s="13">
        <v>3.6</v>
      </c>
      <c r="F18" s="10">
        <v>99.415000000000006</v>
      </c>
      <c r="G18" s="14">
        <v>99.415000000000006</v>
      </c>
      <c r="H18" s="10">
        <f>0.4*F18+0.6*G18</f>
        <v>99.415000000000006</v>
      </c>
      <c r="I18" s="29">
        <f t="shared" si="1"/>
        <v>6084.1980000000003</v>
      </c>
      <c r="J18" s="10">
        <v>0</v>
      </c>
      <c r="K18" s="10">
        <v>0</v>
      </c>
      <c r="L18" s="27">
        <v>0</v>
      </c>
      <c r="M18" s="10">
        <v>0</v>
      </c>
      <c r="N18" s="28">
        <f t="shared" si="2"/>
        <v>6084.1980000000003</v>
      </c>
    </row>
    <row r="19" spans="1:14" s="1" customFormat="1" ht="27" customHeight="1" x14ac:dyDescent="0.15">
      <c r="A19" s="12">
        <v>13</v>
      </c>
      <c r="B19" s="13">
        <v>9000180</v>
      </c>
      <c r="C19" s="13" t="s">
        <v>47</v>
      </c>
      <c r="D19" s="13" t="s">
        <v>45</v>
      </c>
      <c r="E19" s="13">
        <v>4.5</v>
      </c>
      <c r="F19" s="10">
        <v>99.415000000000006</v>
      </c>
      <c r="G19" s="14">
        <v>99.415000000000006</v>
      </c>
      <c r="H19" s="10">
        <f>0.4*F19+0.6*G19</f>
        <v>99.415000000000006</v>
      </c>
      <c r="I19" s="29">
        <f t="shared" si="1"/>
        <v>7605.2475000000004</v>
      </c>
      <c r="J19" s="10">
        <v>0</v>
      </c>
      <c r="K19" s="10">
        <v>0</v>
      </c>
      <c r="L19" s="27">
        <v>0</v>
      </c>
      <c r="M19" s="10">
        <v>0</v>
      </c>
      <c r="N19" s="28">
        <f t="shared" si="2"/>
        <v>7605.2475000000004</v>
      </c>
    </row>
    <row r="20" spans="1:14" s="1" customFormat="1" ht="27" customHeight="1" x14ac:dyDescent="0.15">
      <c r="A20" s="12">
        <v>14</v>
      </c>
      <c r="B20" s="13">
        <v>9000181</v>
      </c>
      <c r="C20" s="13" t="s">
        <v>48</v>
      </c>
      <c r="D20" s="13" t="s">
        <v>37</v>
      </c>
      <c r="E20" s="13">
        <v>3.6</v>
      </c>
      <c r="F20" s="10">
        <v>99.415000000000006</v>
      </c>
      <c r="G20" s="14">
        <v>99.415000000000006</v>
      </c>
      <c r="H20" s="10">
        <f>0.4*F20+0.6*G20</f>
        <v>99.415000000000006</v>
      </c>
      <c r="I20" s="29">
        <f t="shared" si="1"/>
        <v>6084.1980000000003</v>
      </c>
      <c r="J20" s="10">
        <v>0</v>
      </c>
      <c r="K20" s="10">
        <v>0</v>
      </c>
      <c r="L20" s="27">
        <v>0</v>
      </c>
      <c r="M20" s="10">
        <v>0</v>
      </c>
      <c r="N20" s="28">
        <f t="shared" si="2"/>
        <v>6084.1980000000003</v>
      </c>
    </row>
    <row r="21" spans="1:14" s="1" customFormat="1" ht="27" customHeight="1" x14ac:dyDescent="0.15">
      <c r="A21" s="12">
        <v>15</v>
      </c>
      <c r="B21" s="13">
        <v>9000183</v>
      </c>
      <c r="C21" s="13" t="s">
        <v>49</v>
      </c>
      <c r="D21" s="13" t="s">
        <v>41</v>
      </c>
      <c r="E21" s="13">
        <v>2.15</v>
      </c>
      <c r="F21" s="10">
        <v>99.415000000000006</v>
      </c>
      <c r="G21" s="14">
        <v>99.415000000000006</v>
      </c>
      <c r="H21" s="10">
        <f t="shared" si="0"/>
        <v>99.415000000000006</v>
      </c>
      <c r="I21" s="29">
        <f t="shared" si="1"/>
        <v>3633.61825</v>
      </c>
      <c r="J21" s="10">
        <v>0</v>
      </c>
      <c r="K21" s="10">
        <v>0</v>
      </c>
      <c r="L21" s="27">
        <v>0</v>
      </c>
      <c r="M21" s="10">
        <v>0</v>
      </c>
      <c r="N21" s="28">
        <f t="shared" si="2"/>
        <v>3633.61825</v>
      </c>
    </row>
    <row r="22" spans="1:14" s="1" customFormat="1" ht="27" customHeight="1" x14ac:dyDescent="0.15">
      <c r="A22" s="12">
        <v>16</v>
      </c>
      <c r="B22" s="13">
        <v>9000186</v>
      </c>
      <c r="C22" s="13" t="s">
        <v>50</v>
      </c>
      <c r="D22" s="13" t="s">
        <v>41</v>
      </c>
      <c r="E22" s="13">
        <v>3.6</v>
      </c>
      <c r="F22" s="10">
        <v>99.415000000000006</v>
      </c>
      <c r="G22" s="14">
        <v>99.418000000000006</v>
      </c>
      <c r="H22" s="10">
        <f t="shared" si="0"/>
        <v>99.417100000000005</v>
      </c>
      <c r="I22" s="29">
        <f t="shared" si="1"/>
        <v>6084.3265200000005</v>
      </c>
      <c r="J22" s="10">
        <v>0</v>
      </c>
      <c r="K22" s="10">
        <v>0</v>
      </c>
      <c r="L22" s="27">
        <v>0</v>
      </c>
      <c r="M22" s="10">
        <v>0</v>
      </c>
      <c r="N22" s="28">
        <f t="shared" si="2"/>
        <v>6084.3265200000005</v>
      </c>
    </row>
    <row r="23" spans="1:14" s="1" customFormat="1" ht="27" customHeight="1" x14ac:dyDescent="0.15">
      <c r="A23" s="12">
        <v>17</v>
      </c>
      <c r="B23" s="13">
        <v>9000187</v>
      </c>
      <c r="C23" s="13" t="s">
        <v>51</v>
      </c>
      <c r="D23" s="13" t="s">
        <v>41</v>
      </c>
      <c r="E23" s="13">
        <v>3.05</v>
      </c>
      <c r="F23" s="10">
        <v>99.415000000000006</v>
      </c>
      <c r="G23" s="14">
        <v>99.415700000000001</v>
      </c>
      <c r="H23" s="10">
        <f t="shared" si="0"/>
        <v>99.415489999999991</v>
      </c>
      <c r="I23" s="29">
        <f t="shared" si="1"/>
        <v>5154.6931564999995</v>
      </c>
      <c r="J23" s="10">
        <v>0</v>
      </c>
      <c r="K23" s="10">
        <v>0</v>
      </c>
      <c r="L23" s="27">
        <v>0</v>
      </c>
      <c r="M23" s="10">
        <v>0</v>
      </c>
      <c r="N23" s="28">
        <f t="shared" si="2"/>
        <v>5154.6931564999995</v>
      </c>
    </row>
    <row r="24" spans="1:14" s="1" customFormat="1" ht="27" customHeight="1" x14ac:dyDescent="0.15">
      <c r="A24" s="12">
        <v>18</v>
      </c>
      <c r="B24" s="13">
        <v>9000317</v>
      </c>
      <c r="C24" s="13" t="s">
        <v>52</v>
      </c>
      <c r="D24" s="13" t="s">
        <v>41</v>
      </c>
      <c r="E24" s="13">
        <v>4.5</v>
      </c>
      <c r="F24" s="10">
        <v>99.415000000000006</v>
      </c>
      <c r="G24" s="14">
        <v>99.415000000000006</v>
      </c>
      <c r="H24" s="10">
        <f>0.4*F24+0.6*G24</f>
        <v>99.415000000000006</v>
      </c>
      <c r="I24" s="29">
        <f t="shared" si="1"/>
        <v>7605.2475000000004</v>
      </c>
      <c r="J24" s="10">
        <v>0</v>
      </c>
      <c r="K24" s="10">
        <v>0</v>
      </c>
      <c r="L24" s="27">
        <v>0</v>
      </c>
      <c r="M24" s="10">
        <v>0</v>
      </c>
      <c r="N24" s="28">
        <f t="shared" si="2"/>
        <v>7605.2475000000004</v>
      </c>
    </row>
    <row r="25" spans="1:14" s="1" customFormat="1" ht="27" customHeight="1" x14ac:dyDescent="0.15">
      <c r="A25" s="12">
        <v>19</v>
      </c>
      <c r="B25" s="13">
        <v>9000318</v>
      </c>
      <c r="C25" s="13" t="s">
        <v>53</v>
      </c>
      <c r="D25" s="13" t="s">
        <v>45</v>
      </c>
      <c r="E25" s="13">
        <v>4.5</v>
      </c>
      <c r="F25" s="10">
        <v>99.415000000000006</v>
      </c>
      <c r="G25" s="14">
        <v>99.415000000000006</v>
      </c>
      <c r="H25" s="10">
        <f>0.4*F25+0.6*G25</f>
        <v>99.415000000000006</v>
      </c>
      <c r="I25" s="29">
        <f t="shared" si="1"/>
        <v>7605.2475000000004</v>
      </c>
      <c r="J25" s="10">
        <v>0</v>
      </c>
      <c r="K25" s="10">
        <v>0</v>
      </c>
      <c r="L25" s="27">
        <v>0</v>
      </c>
      <c r="M25" s="10">
        <v>0</v>
      </c>
      <c r="N25" s="28">
        <f t="shared" si="2"/>
        <v>7605.2475000000004</v>
      </c>
    </row>
    <row r="26" spans="1:14" s="1" customFormat="1" ht="27" customHeight="1" x14ac:dyDescent="0.15">
      <c r="A26" s="12">
        <v>20</v>
      </c>
      <c r="B26" s="13">
        <v>9000319</v>
      </c>
      <c r="C26" s="13" t="s">
        <v>54</v>
      </c>
      <c r="D26" s="13" t="s">
        <v>41</v>
      </c>
      <c r="E26" s="13">
        <v>3.05</v>
      </c>
      <c r="F26" s="10">
        <v>99.415000000000006</v>
      </c>
      <c r="G26" s="14">
        <v>99.415000000000006</v>
      </c>
      <c r="H26" s="10">
        <f t="shared" si="0"/>
        <v>99.415000000000006</v>
      </c>
      <c r="I26" s="29">
        <f t="shared" si="1"/>
        <v>5154.6677500000005</v>
      </c>
      <c r="J26" s="10">
        <v>0</v>
      </c>
      <c r="K26" s="10">
        <v>0</v>
      </c>
      <c r="L26" s="27">
        <v>0</v>
      </c>
      <c r="M26" s="10">
        <v>0</v>
      </c>
      <c r="N26" s="28">
        <f t="shared" si="2"/>
        <v>5154.6677500000005</v>
      </c>
    </row>
    <row r="27" spans="1:14" s="1" customFormat="1" ht="27" customHeight="1" x14ac:dyDescent="0.15">
      <c r="A27" s="12">
        <v>21</v>
      </c>
      <c r="B27" s="13">
        <v>9000320</v>
      </c>
      <c r="C27" s="13" t="s">
        <v>55</v>
      </c>
      <c r="D27" s="13" t="s">
        <v>45</v>
      </c>
      <c r="E27" s="13">
        <v>4.5</v>
      </c>
      <c r="F27" s="10">
        <v>99.415000000000006</v>
      </c>
      <c r="G27" s="14">
        <v>99.415000000000006</v>
      </c>
      <c r="H27" s="10">
        <f>0.4*F27+0.6*G27</f>
        <v>99.415000000000006</v>
      </c>
      <c r="I27" s="29">
        <f t="shared" si="1"/>
        <v>7605.2475000000004</v>
      </c>
      <c r="J27" s="10">
        <v>0</v>
      </c>
      <c r="K27" s="10">
        <v>0</v>
      </c>
      <c r="L27" s="27">
        <v>0</v>
      </c>
      <c r="M27" s="10">
        <v>0</v>
      </c>
      <c r="N27" s="28">
        <f t="shared" si="2"/>
        <v>7605.2475000000004</v>
      </c>
    </row>
    <row r="28" spans="1:14" s="1" customFormat="1" ht="27" customHeight="1" x14ac:dyDescent="0.15">
      <c r="A28" s="12">
        <v>22</v>
      </c>
      <c r="B28" s="13">
        <v>9000321</v>
      </c>
      <c r="C28" s="13" t="s">
        <v>56</v>
      </c>
      <c r="D28" s="13" t="s">
        <v>41</v>
      </c>
      <c r="E28" s="13">
        <v>2.15</v>
      </c>
      <c r="F28" s="10">
        <v>99.415000000000006</v>
      </c>
      <c r="G28" s="14">
        <v>99.415000000000006</v>
      </c>
      <c r="H28" s="10">
        <f t="shared" si="0"/>
        <v>99.415000000000006</v>
      </c>
      <c r="I28" s="29">
        <f t="shared" si="1"/>
        <v>3633.61825</v>
      </c>
      <c r="J28" s="10">
        <v>0</v>
      </c>
      <c r="K28" s="10">
        <v>0</v>
      </c>
      <c r="L28" s="27">
        <v>0</v>
      </c>
      <c r="M28" s="10">
        <v>0</v>
      </c>
      <c r="N28" s="28">
        <f t="shared" si="2"/>
        <v>3633.61825</v>
      </c>
    </row>
    <row r="29" spans="1:14" s="1" customFormat="1" ht="27" customHeight="1" x14ac:dyDescent="0.15">
      <c r="A29" s="12">
        <v>23</v>
      </c>
      <c r="B29" s="13">
        <v>9000322</v>
      </c>
      <c r="C29" s="13" t="s">
        <v>57</v>
      </c>
      <c r="D29" s="13" t="s">
        <v>41</v>
      </c>
      <c r="E29" s="13">
        <v>2.15</v>
      </c>
      <c r="F29" s="10">
        <v>99.415000000000006</v>
      </c>
      <c r="G29" s="14">
        <v>99.415000000000006</v>
      </c>
      <c r="H29" s="10">
        <f t="shared" si="0"/>
        <v>99.415000000000006</v>
      </c>
      <c r="I29" s="29">
        <f t="shared" si="1"/>
        <v>3633.61825</v>
      </c>
      <c r="J29" s="10">
        <v>0</v>
      </c>
      <c r="K29" s="10">
        <v>0</v>
      </c>
      <c r="L29" s="27">
        <v>0</v>
      </c>
      <c r="M29" s="10">
        <v>0</v>
      </c>
      <c r="N29" s="28">
        <f t="shared" si="2"/>
        <v>3633.61825</v>
      </c>
    </row>
    <row r="30" spans="1:14" s="1" customFormat="1" ht="27" customHeight="1" x14ac:dyDescent="0.15">
      <c r="A30" s="12">
        <v>24</v>
      </c>
      <c r="B30" s="13">
        <v>9000323</v>
      </c>
      <c r="C30" s="13" t="s">
        <v>58</v>
      </c>
      <c r="D30" s="13" t="s">
        <v>45</v>
      </c>
      <c r="E30" s="13">
        <v>4.5</v>
      </c>
      <c r="F30" s="10">
        <v>99.415000000000006</v>
      </c>
      <c r="G30" s="14">
        <v>99.415000000000006</v>
      </c>
      <c r="H30" s="10">
        <f>0.4*F30+0.6*G30</f>
        <v>99.415000000000006</v>
      </c>
      <c r="I30" s="29">
        <f t="shared" si="1"/>
        <v>7605.2475000000004</v>
      </c>
      <c r="J30" s="10">
        <v>0</v>
      </c>
      <c r="K30" s="10">
        <v>0</v>
      </c>
      <c r="L30" s="27">
        <v>0</v>
      </c>
      <c r="M30" s="10">
        <v>0</v>
      </c>
      <c r="N30" s="28">
        <f t="shared" si="2"/>
        <v>7605.2475000000004</v>
      </c>
    </row>
    <row r="31" spans="1:14" s="1" customFormat="1" ht="27" customHeight="1" x14ac:dyDescent="0.15">
      <c r="A31" s="12">
        <v>25</v>
      </c>
      <c r="B31" s="13">
        <v>9000543</v>
      </c>
      <c r="C31" s="13" t="s">
        <v>59</v>
      </c>
      <c r="D31" s="13" t="s">
        <v>41</v>
      </c>
      <c r="E31" s="13">
        <v>4.5</v>
      </c>
      <c r="F31" s="10">
        <v>99.415000000000006</v>
      </c>
      <c r="G31" s="14">
        <v>99.415000000000006</v>
      </c>
      <c r="H31" s="10">
        <f>0.4*F31+0.6*G31</f>
        <v>99.415000000000006</v>
      </c>
      <c r="I31" s="29">
        <f t="shared" si="1"/>
        <v>7605.2475000000004</v>
      </c>
      <c r="J31" s="10">
        <v>0</v>
      </c>
      <c r="K31" s="10">
        <v>0</v>
      </c>
      <c r="L31" s="27">
        <v>0</v>
      </c>
      <c r="M31" s="10">
        <v>0</v>
      </c>
      <c r="N31" s="28">
        <f t="shared" si="2"/>
        <v>7605.2475000000004</v>
      </c>
    </row>
    <row r="32" spans="1:14" s="1" customFormat="1" ht="27" customHeight="1" x14ac:dyDescent="0.15">
      <c r="A32" s="12">
        <v>26</v>
      </c>
      <c r="B32" s="13">
        <v>9000544</v>
      </c>
      <c r="C32" s="13" t="s">
        <v>60</v>
      </c>
      <c r="D32" s="13" t="s">
        <v>41</v>
      </c>
      <c r="E32" s="13">
        <v>4.5</v>
      </c>
      <c r="F32" s="10">
        <v>99.415000000000006</v>
      </c>
      <c r="G32" s="14">
        <v>99.415000000000006</v>
      </c>
      <c r="H32" s="10">
        <f>0.4*F32+0.6*G32</f>
        <v>99.415000000000006</v>
      </c>
      <c r="I32" s="29">
        <f t="shared" si="1"/>
        <v>7605.2475000000004</v>
      </c>
      <c r="J32" s="10">
        <v>0</v>
      </c>
      <c r="K32" s="10">
        <v>0</v>
      </c>
      <c r="L32" s="27">
        <v>0</v>
      </c>
      <c r="M32" s="10">
        <v>0</v>
      </c>
      <c r="N32" s="28">
        <f t="shared" si="2"/>
        <v>7605.2475000000004</v>
      </c>
    </row>
    <row r="33" spans="1:14" s="1" customFormat="1" ht="27" customHeight="1" x14ac:dyDescent="0.15">
      <c r="A33" s="12">
        <v>27</v>
      </c>
      <c r="B33" s="13">
        <v>9000545</v>
      </c>
      <c r="C33" s="13" t="s">
        <v>61</v>
      </c>
      <c r="D33" s="13" t="s">
        <v>41</v>
      </c>
      <c r="E33" s="13">
        <v>1.65</v>
      </c>
      <c r="F33" s="10">
        <v>99.415000000000006</v>
      </c>
      <c r="G33" s="14">
        <v>99.415000000000006</v>
      </c>
      <c r="H33" s="10">
        <f t="shared" si="0"/>
        <v>99.415000000000006</v>
      </c>
      <c r="I33" s="29">
        <f t="shared" si="1"/>
        <v>2788.5907500000003</v>
      </c>
      <c r="J33" s="10">
        <v>0</v>
      </c>
      <c r="K33" s="10">
        <v>0</v>
      </c>
      <c r="L33" s="27">
        <v>0</v>
      </c>
      <c r="M33" s="10">
        <v>0</v>
      </c>
      <c r="N33" s="28">
        <f t="shared" si="2"/>
        <v>2788.5907500000003</v>
      </c>
    </row>
    <row r="34" spans="1:14" s="1" customFormat="1" ht="27" customHeight="1" x14ac:dyDescent="0.15">
      <c r="A34" s="12">
        <v>28</v>
      </c>
      <c r="B34" s="13">
        <v>9000546</v>
      </c>
      <c r="C34" s="13" t="s">
        <v>62</v>
      </c>
      <c r="D34" s="13" t="s">
        <v>41</v>
      </c>
      <c r="E34" s="13">
        <v>2.15</v>
      </c>
      <c r="F34" s="10">
        <v>99.415000000000006</v>
      </c>
      <c r="G34" s="14">
        <v>99.415000000000006</v>
      </c>
      <c r="H34" s="10">
        <f t="shared" si="0"/>
        <v>99.415000000000006</v>
      </c>
      <c r="I34" s="29">
        <f t="shared" si="1"/>
        <v>3633.61825</v>
      </c>
      <c r="J34" s="10">
        <v>0</v>
      </c>
      <c r="K34" s="10">
        <v>0</v>
      </c>
      <c r="L34" s="27">
        <v>0</v>
      </c>
      <c r="M34" s="10">
        <v>0</v>
      </c>
      <c r="N34" s="28">
        <f t="shared" si="2"/>
        <v>3633.61825</v>
      </c>
    </row>
    <row r="35" spans="1:14" s="1" customFormat="1" ht="27" customHeight="1" x14ac:dyDescent="0.15">
      <c r="A35" s="12">
        <v>29</v>
      </c>
      <c r="B35" s="13">
        <v>9000570</v>
      </c>
      <c r="C35" s="13" t="s">
        <v>63</v>
      </c>
      <c r="D35" s="13" t="s">
        <v>41</v>
      </c>
      <c r="E35" s="13">
        <v>2.15</v>
      </c>
      <c r="F35" s="10">
        <v>99.415000000000006</v>
      </c>
      <c r="G35" s="14">
        <v>99.415000000000006</v>
      </c>
      <c r="H35" s="10">
        <f t="shared" si="0"/>
        <v>99.415000000000006</v>
      </c>
      <c r="I35" s="29">
        <f t="shared" si="1"/>
        <v>3633.61825</v>
      </c>
      <c r="J35" s="10">
        <v>0</v>
      </c>
      <c r="K35" s="10">
        <v>0</v>
      </c>
      <c r="L35" s="27">
        <v>0</v>
      </c>
      <c r="M35" s="10">
        <v>0</v>
      </c>
      <c r="N35" s="28">
        <f t="shared" si="2"/>
        <v>3633.61825</v>
      </c>
    </row>
    <row r="36" spans="1:14" s="1" customFormat="1" ht="27" customHeight="1" x14ac:dyDescent="0.15">
      <c r="A36" s="12">
        <v>30</v>
      </c>
      <c r="B36" s="13">
        <v>9000572</v>
      </c>
      <c r="C36" s="13" t="s">
        <v>64</v>
      </c>
      <c r="D36" s="13" t="s">
        <v>45</v>
      </c>
      <c r="E36" s="13">
        <v>4.5</v>
      </c>
      <c r="F36" s="10">
        <v>99.415000000000006</v>
      </c>
      <c r="G36" s="14">
        <v>99.415000000000006</v>
      </c>
      <c r="H36" s="10">
        <f>0.4*F36+0.6*G36</f>
        <v>99.415000000000006</v>
      </c>
      <c r="I36" s="29">
        <f t="shared" si="1"/>
        <v>7605.2475000000004</v>
      </c>
      <c r="J36" s="10">
        <v>0</v>
      </c>
      <c r="K36" s="10">
        <v>0</v>
      </c>
      <c r="L36" s="27">
        <v>0</v>
      </c>
      <c r="M36" s="10">
        <v>0</v>
      </c>
      <c r="N36" s="28">
        <f t="shared" si="2"/>
        <v>7605.2475000000004</v>
      </c>
    </row>
    <row r="37" spans="1:14" s="1" customFormat="1" ht="27" customHeight="1" x14ac:dyDescent="0.15">
      <c r="A37" s="12">
        <v>31</v>
      </c>
      <c r="B37" s="13">
        <v>9000828</v>
      </c>
      <c r="C37" s="13" t="s">
        <v>65</v>
      </c>
      <c r="D37" s="13" t="s">
        <v>41</v>
      </c>
      <c r="E37" s="13">
        <v>1.65</v>
      </c>
      <c r="F37" s="10">
        <v>99.415000000000006</v>
      </c>
      <c r="G37" s="14">
        <v>99.415000000000006</v>
      </c>
      <c r="H37" s="10">
        <f t="shared" si="0"/>
        <v>99.415000000000006</v>
      </c>
      <c r="I37" s="29">
        <f t="shared" si="1"/>
        <v>2788.5907500000003</v>
      </c>
      <c r="J37" s="10">
        <v>0</v>
      </c>
      <c r="K37" s="10">
        <v>0</v>
      </c>
      <c r="L37" s="27">
        <v>0</v>
      </c>
      <c r="M37" s="10">
        <v>0</v>
      </c>
      <c r="N37" s="28">
        <f t="shared" si="2"/>
        <v>2788.5907500000003</v>
      </c>
    </row>
    <row r="38" spans="1:14" s="1" customFormat="1" ht="27" customHeight="1" x14ac:dyDescent="0.15">
      <c r="A38" s="12">
        <v>32</v>
      </c>
      <c r="B38" s="13">
        <v>9000823</v>
      </c>
      <c r="C38" s="13" t="s">
        <v>66</v>
      </c>
      <c r="D38" s="13" t="s">
        <v>41</v>
      </c>
      <c r="E38" s="13">
        <v>1.65</v>
      </c>
      <c r="F38" s="10">
        <v>99.415000000000006</v>
      </c>
      <c r="G38" s="14">
        <v>99.415000000000006</v>
      </c>
      <c r="H38" s="10">
        <f t="shared" si="0"/>
        <v>99.415000000000006</v>
      </c>
      <c r="I38" s="29">
        <f t="shared" si="1"/>
        <v>2788.5907500000003</v>
      </c>
      <c r="J38" s="10">
        <v>0</v>
      </c>
      <c r="K38" s="10">
        <v>0</v>
      </c>
      <c r="L38" s="27">
        <v>0</v>
      </c>
      <c r="M38" s="10">
        <v>0</v>
      </c>
      <c r="N38" s="28">
        <f t="shared" si="2"/>
        <v>2788.5907500000003</v>
      </c>
    </row>
    <row r="39" spans="1:14" s="1" customFormat="1" ht="27" customHeight="1" x14ac:dyDescent="0.15">
      <c r="A39" s="12">
        <v>33</v>
      </c>
      <c r="B39" s="13">
        <v>9000360</v>
      </c>
      <c r="C39" s="13" t="s">
        <v>67</v>
      </c>
      <c r="D39" s="13" t="s">
        <v>41</v>
      </c>
      <c r="E39" s="13">
        <v>3.05</v>
      </c>
      <c r="F39" s="10">
        <v>99.415000000000006</v>
      </c>
      <c r="G39" s="14">
        <v>99.415000000000006</v>
      </c>
      <c r="H39" s="10">
        <f t="shared" si="0"/>
        <v>99.415000000000006</v>
      </c>
      <c r="I39" s="29">
        <f t="shared" si="1"/>
        <v>5154.6677500000005</v>
      </c>
      <c r="J39" s="10">
        <v>0</v>
      </c>
      <c r="K39" s="10">
        <v>0</v>
      </c>
      <c r="L39" s="27">
        <v>0</v>
      </c>
      <c r="M39" s="10">
        <v>0</v>
      </c>
      <c r="N39" s="28">
        <f t="shared" si="2"/>
        <v>5154.6677500000005</v>
      </c>
    </row>
    <row r="40" spans="1:14" s="1" customFormat="1" ht="27" customHeight="1" x14ac:dyDescent="0.15">
      <c r="A40" s="12">
        <v>34</v>
      </c>
      <c r="B40" s="13">
        <v>9000184</v>
      </c>
      <c r="C40" s="13" t="s">
        <v>68</v>
      </c>
      <c r="D40" s="13" t="s">
        <v>45</v>
      </c>
      <c r="E40" s="13">
        <v>4.5</v>
      </c>
      <c r="F40" s="10">
        <v>99.415000000000006</v>
      </c>
      <c r="G40" s="14">
        <v>99.415000000000006</v>
      </c>
      <c r="H40" s="10">
        <f>0.4*F40+0.6*G40</f>
        <v>99.415000000000006</v>
      </c>
      <c r="I40" s="29">
        <f t="shared" si="1"/>
        <v>7605.2475000000004</v>
      </c>
      <c r="J40" s="10">
        <v>0</v>
      </c>
      <c r="K40" s="10">
        <v>0</v>
      </c>
      <c r="L40" s="27">
        <v>0</v>
      </c>
      <c r="M40" s="10">
        <v>0</v>
      </c>
      <c r="N40" s="28">
        <f t="shared" si="2"/>
        <v>7605.2475000000004</v>
      </c>
    </row>
    <row r="41" spans="1:14" s="1" customFormat="1" ht="27" customHeight="1" x14ac:dyDescent="0.15">
      <c r="A41" s="12">
        <v>35</v>
      </c>
      <c r="B41" s="13">
        <v>9001039</v>
      </c>
      <c r="C41" s="13" t="s">
        <v>69</v>
      </c>
      <c r="D41" s="13" t="s">
        <v>41</v>
      </c>
      <c r="E41" s="13">
        <v>1.65</v>
      </c>
      <c r="F41" s="10">
        <v>99.415000000000006</v>
      </c>
      <c r="G41" s="14">
        <v>99.415000000000006</v>
      </c>
      <c r="H41" s="10">
        <f t="shared" si="0"/>
        <v>99.415000000000006</v>
      </c>
      <c r="I41" s="29">
        <f t="shared" si="1"/>
        <v>2788.5907500000003</v>
      </c>
      <c r="J41" s="10">
        <v>0</v>
      </c>
      <c r="K41" s="10">
        <v>0</v>
      </c>
      <c r="L41" s="27">
        <v>0</v>
      </c>
      <c r="M41" s="10">
        <v>0</v>
      </c>
      <c r="N41" s="28">
        <f t="shared" si="2"/>
        <v>2788.5907500000003</v>
      </c>
    </row>
    <row r="42" spans="1:14" s="1" customFormat="1" ht="27" customHeight="1" x14ac:dyDescent="0.15">
      <c r="A42" s="12">
        <v>36</v>
      </c>
      <c r="B42" s="13">
        <v>9001041</v>
      </c>
      <c r="C42" s="13" t="s">
        <v>70</v>
      </c>
      <c r="D42" s="13" t="s">
        <v>41</v>
      </c>
      <c r="E42" s="13">
        <v>1.65</v>
      </c>
      <c r="F42" s="10">
        <v>99.415000000000006</v>
      </c>
      <c r="G42" s="14">
        <v>99.415000000000006</v>
      </c>
      <c r="H42" s="10">
        <f t="shared" si="0"/>
        <v>99.415000000000006</v>
      </c>
      <c r="I42" s="29">
        <f t="shared" si="1"/>
        <v>2788.5907500000003</v>
      </c>
      <c r="J42" s="10">
        <v>0</v>
      </c>
      <c r="K42" s="10">
        <v>0</v>
      </c>
      <c r="L42" s="27">
        <v>0</v>
      </c>
      <c r="M42" s="10">
        <v>0</v>
      </c>
      <c r="N42" s="28">
        <f t="shared" si="2"/>
        <v>2788.5907500000003</v>
      </c>
    </row>
    <row r="43" spans="1:14" s="1" customFormat="1" ht="27" customHeight="1" x14ac:dyDescent="0.15">
      <c r="A43" s="12">
        <v>37</v>
      </c>
      <c r="B43" s="13">
        <v>9000284</v>
      </c>
      <c r="C43" s="13" t="s">
        <v>71</v>
      </c>
      <c r="D43" s="13" t="s">
        <v>41</v>
      </c>
      <c r="E43" s="13">
        <v>3.6</v>
      </c>
      <c r="F43" s="10">
        <v>99.415000000000006</v>
      </c>
      <c r="G43" s="14">
        <v>99.415000000000006</v>
      </c>
      <c r="H43" s="10">
        <f t="shared" si="0"/>
        <v>99.415000000000006</v>
      </c>
      <c r="I43" s="29">
        <f t="shared" si="1"/>
        <v>6084.1980000000003</v>
      </c>
      <c r="J43" s="10">
        <v>0</v>
      </c>
      <c r="K43" s="10">
        <v>0</v>
      </c>
      <c r="L43" s="27">
        <v>0</v>
      </c>
      <c r="M43" s="10">
        <v>0</v>
      </c>
      <c r="N43" s="28">
        <f t="shared" si="2"/>
        <v>6084.1980000000003</v>
      </c>
    </row>
    <row r="44" spans="1:14" s="1" customFormat="1" ht="27" customHeight="1" x14ac:dyDescent="0.15">
      <c r="A44" s="12">
        <v>38</v>
      </c>
      <c r="B44" s="13">
        <v>9000491</v>
      </c>
      <c r="C44" s="13" t="s">
        <v>72</v>
      </c>
      <c r="D44" s="13" t="s">
        <v>41</v>
      </c>
      <c r="E44" s="13">
        <v>2.15</v>
      </c>
      <c r="F44" s="10">
        <v>99.415000000000006</v>
      </c>
      <c r="G44" s="14">
        <v>99.415000000000006</v>
      </c>
      <c r="H44" s="10">
        <f t="shared" si="0"/>
        <v>99.415000000000006</v>
      </c>
      <c r="I44" s="29">
        <f t="shared" si="1"/>
        <v>3633.61825</v>
      </c>
      <c r="J44" s="10">
        <v>0</v>
      </c>
      <c r="K44" s="10">
        <v>0</v>
      </c>
      <c r="L44" s="27">
        <v>0</v>
      </c>
      <c r="M44" s="10">
        <v>0</v>
      </c>
      <c r="N44" s="28">
        <f t="shared" si="2"/>
        <v>3633.61825</v>
      </c>
    </row>
    <row r="45" spans="1:14" s="1" customFormat="1" ht="27" customHeight="1" x14ac:dyDescent="0.15">
      <c r="A45" s="12">
        <v>39</v>
      </c>
      <c r="B45" s="15">
        <v>9001381</v>
      </c>
      <c r="C45" s="15" t="s">
        <v>73</v>
      </c>
      <c r="D45" s="13" t="s">
        <v>41</v>
      </c>
      <c r="E45" s="15">
        <v>1.65</v>
      </c>
      <c r="F45" s="10">
        <v>99.415000000000006</v>
      </c>
      <c r="G45" s="14">
        <v>99.415000000000006</v>
      </c>
      <c r="H45" s="10">
        <f t="shared" si="0"/>
        <v>99.415000000000006</v>
      </c>
      <c r="I45" s="29">
        <f t="shared" si="1"/>
        <v>2788.5907500000003</v>
      </c>
      <c r="J45" s="10">
        <v>0</v>
      </c>
      <c r="K45" s="10">
        <v>0</v>
      </c>
      <c r="L45" s="27">
        <v>0</v>
      </c>
      <c r="M45" s="10">
        <v>0</v>
      </c>
      <c r="N45" s="28">
        <f t="shared" si="2"/>
        <v>2788.5907500000003</v>
      </c>
    </row>
    <row r="46" spans="1:14" s="1" customFormat="1" ht="27" customHeight="1" x14ac:dyDescent="0.15">
      <c r="A46" s="12">
        <v>40</v>
      </c>
      <c r="B46" s="15">
        <v>9001380</v>
      </c>
      <c r="C46" s="15" t="s">
        <v>74</v>
      </c>
      <c r="D46" s="13" t="s">
        <v>41</v>
      </c>
      <c r="E46" s="15">
        <v>1</v>
      </c>
      <c r="F46" s="10">
        <v>99.415000000000006</v>
      </c>
      <c r="G46" s="14">
        <v>99.415000000000006</v>
      </c>
      <c r="H46" s="10">
        <f t="shared" si="0"/>
        <v>99.415000000000006</v>
      </c>
      <c r="I46" s="29">
        <f t="shared" si="1"/>
        <v>1690.0550000000001</v>
      </c>
      <c r="J46" s="10">
        <v>0</v>
      </c>
      <c r="K46" s="10">
        <v>0</v>
      </c>
      <c r="L46" s="27">
        <v>0</v>
      </c>
      <c r="M46" s="10">
        <v>0</v>
      </c>
      <c r="N46" s="28">
        <f t="shared" si="2"/>
        <v>1690.0550000000001</v>
      </c>
    </row>
    <row r="47" spans="1:14" s="1" customFormat="1" ht="27" customHeight="1" x14ac:dyDescent="0.15">
      <c r="A47" s="12">
        <v>41</v>
      </c>
      <c r="B47" s="15">
        <v>9001382</v>
      </c>
      <c r="C47" s="15" t="s">
        <v>75</v>
      </c>
      <c r="D47" s="13" t="s">
        <v>41</v>
      </c>
      <c r="E47" s="15">
        <v>1</v>
      </c>
      <c r="F47" s="10">
        <v>99.415000000000006</v>
      </c>
      <c r="G47" s="14">
        <v>99.415000000000006</v>
      </c>
      <c r="H47" s="10">
        <f t="shared" si="0"/>
        <v>99.415000000000006</v>
      </c>
      <c r="I47" s="29">
        <f t="shared" si="1"/>
        <v>1690.0550000000001</v>
      </c>
      <c r="J47" s="10">
        <v>0</v>
      </c>
      <c r="K47" s="10">
        <v>0</v>
      </c>
      <c r="L47" s="27">
        <v>0</v>
      </c>
      <c r="M47" s="10">
        <v>0</v>
      </c>
      <c r="N47" s="28">
        <f t="shared" si="2"/>
        <v>1690.0550000000001</v>
      </c>
    </row>
    <row r="48" spans="1:14" s="1" customFormat="1" ht="30" customHeight="1" x14ac:dyDescent="0.15">
      <c r="A48" s="41" t="s">
        <v>76</v>
      </c>
      <c r="B48" s="42"/>
      <c r="C48" s="42"/>
      <c r="D48" s="16"/>
      <c r="E48" s="16">
        <f>SUM(E7:E47)</f>
        <v>105.20000000000003</v>
      </c>
      <c r="F48" s="16"/>
      <c r="G48" s="16"/>
      <c r="H48" s="17"/>
      <c r="I48" s="30">
        <f>SUM(I7:I47)</f>
        <v>230330.66500149999</v>
      </c>
      <c r="J48" s="10"/>
      <c r="K48" s="16"/>
      <c r="L48" s="16"/>
      <c r="M48" s="16"/>
      <c r="N48" s="28">
        <f>SUM(N7:N47)</f>
        <v>230330.66500149999</v>
      </c>
    </row>
    <row r="49" spans="1:14" s="1" customFormat="1" ht="30" customHeight="1" x14ac:dyDescent="0.15">
      <c r="A49" s="4" t="s">
        <v>77</v>
      </c>
      <c r="B49" s="4"/>
      <c r="C49" s="4"/>
      <c r="D49" s="4"/>
      <c r="E49" s="4"/>
      <c r="F49" s="4"/>
      <c r="G49" s="4"/>
      <c r="H49" s="4"/>
      <c r="I49" s="31"/>
      <c r="J49" s="4" t="s">
        <v>78</v>
      </c>
      <c r="K49" s="4"/>
      <c r="L49" s="4"/>
      <c r="M49" s="4"/>
      <c r="N49" s="31"/>
    </row>
    <row r="50" spans="1:14" ht="101.25" customHeight="1" x14ac:dyDescent="0.15">
      <c r="A50" s="43" t="s">
        <v>79</v>
      </c>
      <c r="B50" s="44"/>
      <c r="C50" s="44"/>
      <c r="D50" s="44"/>
      <c r="E50" s="44"/>
      <c r="F50" s="44"/>
      <c r="G50" s="44"/>
      <c r="H50" s="44"/>
      <c r="I50" s="45"/>
      <c r="J50" s="44"/>
      <c r="K50" s="44"/>
      <c r="L50" s="18"/>
    </row>
    <row r="59" spans="1:14" x14ac:dyDescent="0.15">
      <c r="I59" s="3" t="s">
        <v>80</v>
      </c>
    </row>
  </sheetData>
  <mergeCells count="16">
    <mergeCell ref="A50:K50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A1:N1"/>
    <mergeCell ref="A2:N2"/>
    <mergeCell ref="A3:C3"/>
    <mergeCell ref="P3:AC3"/>
    <mergeCell ref="A48:C48"/>
    <mergeCell ref="L4:L5"/>
  </mergeCells>
  <phoneticPr fontId="4" type="noConversion"/>
  <pageMargins left="0.389583333333333" right="0.389583333333333" top="0.389583333333333" bottom="0.389583333333333" header="0.31041666666666701" footer="0.31041666666666701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工程</vt:lpstr>
      <vt:lpstr>工程!Print_Titles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rl</cp:lastModifiedBy>
  <cp:revision>3</cp:revision>
  <dcterms:created xsi:type="dcterms:W3CDTF">2019-07-29T02:30:00Z</dcterms:created>
  <dcterms:modified xsi:type="dcterms:W3CDTF">2019-09-24T01:18:17Z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