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劳资\奖金\201908\"/>
    </mc:Choice>
  </mc:AlternateContent>
  <xr:revisionPtr revIDLastSave="0" documentId="13_ncr:1_{BCA2E986-EAA4-4FBC-BE04-6752257D757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改动" sheetId="2" r:id="rId1"/>
  </sheets>
  <definedNames>
    <definedName name="_xlnm.Print_Area" localSheetId="0">改动!$A$1:$N$26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2" l="1"/>
  <c r="N7" i="2" l="1"/>
  <c r="L4" i="2" l="1"/>
  <c r="R10" i="2" l="1"/>
  <c r="I23" i="2" l="1"/>
  <c r="I22" i="2"/>
  <c r="I21" i="2"/>
  <c r="I20" i="2"/>
  <c r="I19" i="2"/>
  <c r="I18" i="2"/>
  <c r="I17" i="2"/>
  <c r="I16" i="2"/>
  <c r="N16" i="2" s="1"/>
  <c r="I15" i="2"/>
  <c r="I14" i="2"/>
  <c r="I13" i="2"/>
  <c r="I12" i="2"/>
  <c r="I10" i="2"/>
  <c r="I9" i="2"/>
  <c r="R8" i="2" l="1"/>
  <c r="T8" i="2" s="1"/>
  <c r="S8" i="2"/>
  <c r="N12" i="2"/>
  <c r="N14" i="2"/>
  <c r="N15" i="2"/>
  <c r="N17" i="2"/>
  <c r="N18" i="2"/>
  <c r="N21" i="2"/>
  <c r="N22" i="2"/>
  <c r="N23" i="2"/>
  <c r="N13" i="2"/>
  <c r="N19" i="2"/>
  <c r="N20" i="2"/>
  <c r="E24" i="2"/>
  <c r="I24" i="2" l="1"/>
  <c r="N8" i="2"/>
  <c r="N9" i="2"/>
  <c r="N10" i="2"/>
  <c r="N11" i="2"/>
  <c r="B4" i="2" l="1"/>
  <c r="N4" i="2" s="1"/>
  <c r="N24" i="2"/>
  <c r="B5" i="2"/>
  <c r="N5" i="2" s="1"/>
  <c r="J24" i="2"/>
  <c r="K24" i="2"/>
  <c r="L24" i="2"/>
  <c r="M24" i="2"/>
</calcChain>
</file>

<file path=xl/sharedStrings.xml><?xml version="1.0" encoding="utf-8"?>
<sst xmlns="http://schemas.openxmlformats.org/spreadsheetml/2006/main" count="85" uniqueCount="76">
  <si>
    <t>河钢乐亭钢铁有限公司</t>
    <phoneticPr fontId="1" type="noConversion"/>
  </si>
  <si>
    <t>序号</t>
    <phoneticPr fontId="1" type="noConversion"/>
  </si>
  <si>
    <t>员工编号</t>
    <phoneticPr fontId="1" type="noConversion"/>
  </si>
  <si>
    <t>姓名</t>
    <phoneticPr fontId="1" type="noConversion"/>
  </si>
  <si>
    <t>专业责任制奖</t>
    <phoneticPr fontId="1" type="noConversion"/>
  </si>
  <si>
    <t>应发奖金</t>
    <phoneticPr fontId="1" type="noConversion"/>
  </si>
  <si>
    <t>总计</t>
    <phoneticPr fontId="1" type="noConversion"/>
  </si>
  <si>
    <t>绩效奖金额</t>
    <phoneticPr fontId="1" type="noConversion"/>
  </si>
  <si>
    <t>所在组织绩效评价得分</t>
    <phoneticPr fontId="1" type="noConversion"/>
  </si>
  <si>
    <t>个人绩效评价得分</t>
    <phoneticPr fontId="1" type="noConversion"/>
  </si>
  <si>
    <t>所聘职务</t>
    <phoneticPr fontId="1" type="noConversion"/>
  </si>
  <si>
    <t>基础奖金系数</t>
    <phoneticPr fontId="1" type="noConversion"/>
  </si>
  <si>
    <t>动用结余</t>
    <phoneticPr fontId="1" type="noConversion"/>
  </si>
  <si>
    <t>剩余结余</t>
    <phoneticPr fontId="1" type="noConversion"/>
  </si>
  <si>
    <t>原结余</t>
    <phoneticPr fontId="1" type="noConversion"/>
  </si>
  <si>
    <t>本月结余</t>
    <phoneticPr fontId="1" type="noConversion"/>
  </si>
  <si>
    <t>调整金额</t>
    <phoneticPr fontId="1" type="noConversion"/>
  </si>
  <si>
    <t>其他奖励</t>
    <phoneticPr fontId="1" type="noConversion"/>
  </si>
  <si>
    <t>其他扣款</t>
    <phoneticPr fontId="1" type="noConversion"/>
  </si>
  <si>
    <t>元</t>
    <phoneticPr fontId="1" type="noConversion"/>
  </si>
  <si>
    <t>单 位：</t>
    <phoneticPr fontId="1" type="noConversion"/>
  </si>
  <si>
    <t>制表人：</t>
    <phoneticPr fontId="1" type="noConversion"/>
  </si>
  <si>
    <t>部门领导：</t>
    <phoneticPr fontId="1" type="noConversion"/>
  </si>
  <si>
    <t>部 门（盖章）</t>
    <phoneticPr fontId="1" type="noConversion"/>
  </si>
  <si>
    <t>本月绩效评价得分</t>
    <phoneticPr fontId="1" type="noConversion"/>
  </si>
  <si>
    <t>本月奖金分配总额（一级组织）</t>
    <phoneticPr fontId="1" type="noConversion"/>
  </si>
  <si>
    <t>本月公司下达金额（一级组织）</t>
    <phoneticPr fontId="1" type="noConversion"/>
  </si>
  <si>
    <t>本月公司下达总金额（一级组织+厂部级+专家）</t>
    <phoneticPr fontId="1" type="noConversion"/>
  </si>
  <si>
    <t>本月奖金分配总额（一级组织+厂部级+专家）</t>
    <phoneticPr fontId="1" type="noConversion"/>
  </si>
  <si>
    <t xml:space="preserve"> </t>
    <phoneticPr fontId="1" type="noConversion"/>
  </si>
  <si>
    <t>其 他</t>
    <phoneticPr fontId="1" type="noConversion"/>
  </si>
  <si>
    <t>李元明</t>
  </si>
  <si>
    <t>赵银</t>
  </si>
  <si>
    <t>李海鹏</t>
  </si>
  <si>
    <t>薛曼</t>
  </si>
  <si>
    <t>乔磊</t>
  </si>
  <si>
    <t>姚永奎</t>
  </si>
  <si>
    <t>赵楠</t>
  </si>
  <si>
    <t>刘亚光</t>
  </si>
  <si>
    <t>曹小强</t>
  </si>
  <si>
    <t>罗绍忠</t>
  </si>
  <si>
    <t>谢福星</t>
  </si>
  <si>
    <t>吴顺奇</t>
  </si>
  <si>
    <t>安宇</t>
  </si>
  <si>
    <t>张竞心</t>
  </si>
  <si>
    <t>高斌</t>
  </si>
  <si>
    <t>王静</t>
  </si>
  <si>
    <t>部长</t>
    <phoneticPr fontId="1" type="noConversion"/>
  </si>
  <si>
    <t>副部长</t>
    <phoneticPr fontId="1" type="noConversion"/>
  </si>
  <si>
    <t>高级主管</t>
    <phoneticPr fontId="1" type="noConversion"/>
  </si>
  <si>
    <t>专业师</t>
    <phoneticPr fontId="1" type="noConversion"/>
  </si>
  <si>
    <t>主管</t>
    <phoneticPr fontId="1" type="noConversion"/>
  </si>
  <si>
    <t>一级协理</t>
    <phoneticPr fontId="1" type="noConversion"/>
  </si>
  <si>
    <t>作业长</t>
    <phoneticPr fontId="1" type="noConversion"/>
  </si>
  <si>
    <t>司机</t>
    <phoneticPr fontId="1" type="noConversion"/>
  </si>
  <si>
    <t>司机兼调度（组长）</t>
    <phoneticPr fontId="1" type="noConversion"/>
  </si>
  <si>
    <t>司机兼安全员（组长）</t>
    <phoneticPr fontId="1" type="noConversion"/>
  </si>
  <si>
    <t>奖金基数</t>
    <phoneticPr fontId="1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</si>
  <si>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
5、其他那列暂时不填留做备用。</t>
    <phoneticPr fontId="1" type="noConversion"/>
  </si>
  <si>
    <t>付川</t>
    <phoneticPr fontId="1" type="noConversion"/>
  </si>
  <si>
    <t>总系数</t>
    <phoneticPr fontId="1" type="noConversion"/>
  </si>
  <si>
    <t>绩效评价分</t>
    <phoneticPr fontId="1" type="noConversion"/>
  </si>
  <si>
    <t>工会奖励</t>
    <phoneticPr fontId="1" type="noConversion"/>
  </si>
  <si>
    <t>安全奖励</t>
    <phoneticPr fontId="1" type="noConversion"/>
  </si>
  <si>
    <t>绩效奖金</t>
    <phoneticPr fontId="1" type="noConversion"/>
  </si>
  <si>
    <t>公司下达</t>
    <phoneticPr fontId="1" type="noConversion"/>
  </si>
  <si>
    <t>安全扣除金额</t>
    <phoneticPr fontId="1" type="noConversion"/>
  </si>
  <si>
    <t>其他奖扣</t>
    <phoneticPr fontId="1" type="noConversion"/>
  </si>
  <si>
    <t>基层党建工作</t>
    <phoneticPr fontId="1" type="noConversion"/>
  </si>
  <si>
    <t>总人数(不含部级）</t>
    <phoneticPr fontId="1" type="noConversion"/>
  </si>
  <si>
    <t>不含中层</t>
    <phoneticPr fontId="1" type="noConversion"/>
  </si>
  <si>
    <t>含中层</t>
    <phoneticPr fontId="1" type="noConversion"/>
  </si>
  <si>
    <t>不含+中层</t>
    <phoneticPr fontId="1" type="noConversion"/>
  </si>
  <si>
    <t>绩效奖</t>
    <phoneticPr fontId="1" type="noConversion"/>
  </si>
  <si>
    <t>应发奖金（绩效奖+专业责任制奖+其他奖励+其他捐款+其他）</t>
    <phoneticPr fontId="1" type="noConversion"/>
  </si>
  <si>
    <t>2019年 （8）月份（综合部）奖金分配明细表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</si>
</sst>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theme="7" tint="-0.24994659260841701"/>
      </left>
      <right style="hair">
        <color theme="7" tint="-0.24994659260841701"/>
      </right>
      <top style="hair">
        <color theme="7" tint="-0.24994659260841701"/>
      </top>
      <bottom style="hair">
        <color theme="7" tint="-0.24994659260841701"/>
      </bottom>
      <diagonal/>
    </border>
    <border>
      <left style="hair">
        <color theme="7" tint="-0.24994659260841701"/>
      </left>
      <right/>
      <top style="hair">
        <color theme="7" tint="-0.24994659260841701"/>
      </top>
      <bottom style="hair">
        <color theme="7" tint="-0.24994659260841701"/>
      </bottom>
      <diagonal/>
    </border>
    <border>
      <left/>
      <right/>
      <top style="hair">
        <color theme="7" tint="-0.24994659260841701"/>
      </top>
      <bottom style="hair">
        <color theme="7" tint="-0.24994659260841701"/>
      </bottom>
      <diagonal/>
    </border>
    <border>
      <left/>
      <right style="hair">
        <color theme="7" tint="-0.24994659260841701"/>
      </right>
      <top style="hair">
        <color theme="7" tint="-0.24994659260841701"/>
      </top>
      <bottom style="hair">
        <color theme="7" tint="-0.2499465926084170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5"/>
  <sheetViews>
    <sheetView tabSelected="1" workbookViewId="0">
      <selection activeCell="T10" sqref="T10"/>
    </sheetView>
  </sheetViews>
  <sheetFormatPr defaultRowHeight="13.5" x14ac:dyDescent="0.15"/>
  <cols>
    <col min="1" max="1" width="11.625" style="1" customWidth="1"/>
    <col min="2" max="2" width="12.625" style="1" customWidth="1"/>
    <col min="3" max="3" width="10.375" style="1" customWidth="1"/>
    <col min="4" max="4" width="13.5" style="1" customWidth="1"/>
    <col min="5" max="5" width="9.125" style="1" customWidth="1"/>
    <col min="6" max="6" width="11.75" style="1" customWidth="1"/>
    <col min="7" max="7" width="11.25" style="1" customWidth="1"/>
    <col min="8" max="8" width="11.875" style="1" customWidth="1"/>
    <col min="9" max="9" width="11.125" style="1" customWidth="1"/>
    <col min="10" max="10" width="12.125" style="1" customWidth="1"/>
    <col min="11" max="11" width="16.625" style="1" customWidth="1"/>
    <col min="12" max="12" width="10.125" style="1" customWidth="1"/>
    <col min="13" max="13" width="11.25" style="1" customWidth="1"/>
    <col min="14" max="14" width="11.375" style="1" customWidth="1"/>
    <col min="15" max="15" width="9" style="1"/>
    <col min="16" max="16" width="19.25" style="1" customWidth="1"/>
    <col min="17" max="22" width="13.125" style="1" customWidth="1"/>
    <col min="23" max="16384" width="9" style="1"/>
  </cols>
  <sheetData>
    <row r="1" spans="1:27" ht="23.25" customHeight="1" x14ac:dyDescent="0.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1"/>
      <c r="N1" s="31"/>
    </row>
    <row r="2" spans="1:27" ht="23.25" customHeight="1" x14ac:dyDescent="0.15">
      <c r="A2" s="30" t="s">
        <v>75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  <c r="M2" s="31"/>
      <c r="N2" s="31"/>
    </row>
    <row r="3" spans="1:27" s="2" customFormat="1" ht="30" customHeight="1" thickBot="1" x14ac:dyDescent="0.2">
      <c r="A3" s="32" t="s">
        <v>23</v>
      </c>
      <c r="B3" s="33"/>
      <c r="C3" s="34"/>
      <c r="D3" s="4"/>
      <c r="E3" s="4"/>
      <c r="F3" s="4"/>
      <c r="G3" s="4"/>
      <c r="H3" s="4"/>
      <c r="M3" s="7" t="s">
        <v>20</v>
      </c>
      <c r="N3" s="7" t="s">
        <v>19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2"/>
      <c r="Z3" s="42"/>
      <c r="AA3" s="42"/>
    </row>
    <row r="4" spans="1:27" s="2" customFormat="1" ht="75.75" customHeight="1" x14ac:dyDescent="0.15">
      <c r="A4" s="22" t="s">
        <v>27</v>
      </c>
      <c r="B4" s="12">
        <f>SUM(N7:N23)</f>
        <v>77179</v>
      </c>
      <c r="C4" s="35" t="s">
        <v>16</v>
      </c>
      <c r="D4" s="35">
        <v>0</v>
      </c>
      <c r="E4" s="35" t="s">
        <v>14</v>
      </c>
      <c r="F4" s="35">
        <v>0</v>
      </c>
      <c r="G4" s="35" t="s">
        <v>15</v>
      </c>
      <c r="H4" s="35">
        <v>0</v>
      </c>
      <c r="I4" s="35" t="s">
        <v>12</v>
      </c>
      <c r="J4" s="35">
        <v>0</v>
      </c>
      <c r="K4" s="35" t="s">
        <v>13</v>
      </c>
      <c r="L4" s="35">
        <f>F4+H4-J4</f>
        <v>0</v>
      </c>
      <c r="M4" s="20" t="s">
        <v>28</v>
      </c>
      <c r="N4" s="26">
        <f>B4+D4+F4+H4-J4</f>
        <v>77179</v>
      </c>
    </row>
    <row r="5" spans="1:27" s="2" customFormat="1" ht="51" customHeight="1" x14ac:dyDescent="0.15">
      <c r="A5" s="18" t="s">
        <v>26</v>
      </c>
      <c r="B5" s="19">
        <f>SUM(N9:N23)</f>
        <v>56780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21" t="s">
        <v>25</v>
      </c>
      <c r="N5" s="16">
        <f>B5+D5+F5+H5-J5</f>
        <v>56780</v>
      </c>
    </row>
    <row r="6" spans="1:27" s="2" customFormat="1" ht="39" customHeight="1" x14ac:dyDescent="0.15">
      <c r="A6" s="13" t="s">
        <v>1</v>
      </c>
      <c r="B6" s="14" t="s">
        <v>2</v>
      </c>
      <c r="C6" s="14" t="s">
        <v>3</v>
      </c>
      <c r="D6" s="14" t="s">
        <v>10</v>
      </c>
      <c r="E6" s="14" t="s">
        <v>11</v>
      </c>
      <c r="F6" s="14" t="s">
        <v>8</v>
      </c>
      <c r="G6" s="14" t="s">
        <v>9</v>
      </c>
      <c r="H6" s="17" t="s">
        <v>24</v>
      </c>
      <c r="I6" s="14" t="s">
        <v>7</v>
      </c>
      <c r="J6" s="14" t="s">
        <v>4</v>
      </c>
      <c r="K6" s="14" t="s">
        <v>17</v>
      </c>
      <c r="L6" s="15" t="s">
        <v>18</v>
      </c>
      <c r="M6" s="14" t="s">
        <v>30</v>
      </c>
      <c r="N6" s="16" t="s">
        <v>5</v>
      </c>
      <c r="P6" s="37" t="s">
        <v>65</v>
      </c>
      <c r="Q6" s="37"/>
      <c r="R6" s="43" t="s">
        <v>73</v>
      </c>
      <c r="S6" s="44"/>
      <c r="T6" s="45"/>
      <c r="U6" s="46" t="s">
        <v>74</v>
      </c>
      <c r="V6" s="47"/>
    </row>
    <row r="7" spans="1:27" s="2" customFormat="1" ht="24.75" customHeight="1" x14ac:dyDescent="0.15">
      <c r="A7" s="8">
        <v>1</v>
      </c>
      <c r="B7" s="3">
        <v>9000101</v>
      </c>
      <c r="C7" s="3" t="s">
        <v>31</v>
      </c>
      <c r="D7" s="3" t="s">
        <v>47</v>
      </c>
      <c r="E7" s="3"/>
      <c r="F7" s="3">
        <v>100</v>
      </c>
      <c r="G7" s="3">
        <v>100</v>
      </c>
      <c r="H7" s="3">
        <v>100</v>
      </c>
      <c r="I7" s="3">
        <v>11333</v>
      </c>
      <c r="J7" s="3"/>
      <c r="K7" s="3"/>
      <c r="L7" s="3"/>
      <c r="M7" s="6"/>
      <c r="N7" s="9">
        <f>I7+J7+K7-L7</f>
        <v>11333</v>
      </c>
      <c r="P7" s="27" t="s">
        <v>57</v>
      </c>
      <c r="Q7" s="27">
        <v>1700</v>
      </c>
      <c r="R7" s="29" t="s">
        <v>70</v>
      </c>
      <c r="S7" s="27" t="s">
        <v>71</v>
      </c>
      <c r="T7" s="27" t="s">
        <v>72</v>
      </c>
      <c r="U7" s="28" t="s">
        <v>70</v>
      </c>
      <c r="V7" s="28" t="s">
        <v>71</v>
      </c>
    </row>
    <row r="8" spans="1:27" s="2" customFormat="1" ht="24.75" customHeight="1" x14ac:dyDescent="0.15">
      <c r="A8" s="8">
        <v>2</v>
      </c>
      <c r="B8" s="3">
        <v>9000141</v>
      </c>
      <c r="C8" s="3" t="s">
        <v>36</v>
      </c>
      <c r="D8" s="3" t="s">
        <v>48</v>
      </c>
      <c r="E8" s="3"/>
      <c r="F8" s="3">
        <v>100</v>
      </c>
      <c r="G8" s="3">
        <v>100</v>
      </c>
      <c r="H8" s="3">
        <v>100</v>
      </c>
      <c r="I8" s="3">
        <v>9066</v>
      </c>
      <c r="J8" s="3"/>
      <c r="K8" s="3"/>
      <c r="L8" s="3"/>
      <c r="M8" s="6"/>
      <c r="N8" s="9">
        <f t="shared" ref="N8:N23" si="0">I8+J8+K8-L8</f>
        <v>9066</v>
      </c>
      <c r="P8" s="27" t="s">
        <v>64</v>
      </c>
      <c r="Q8" s="27">
        <v>56780</v>
      </c>
      <c r="R8" s="27">
        <f>SUM(I9:I23)</f>
        <v>56780</v>
      </c>
      <c r="S8" s="27">
        <f>SUM(I7:I23)</f>
        <v>77179</v>
      </c>
      <c r="T8" s="27">
        <f>I7+I8+R8</f>
        <v>77179</v>
      </c>
      <c r="U8" s="27"/>
      <c r="V8" s="27"/>
    </row>
    <row r="9" spans="1:27" s="2" customFormat="1" ht="24.75" customHeight="1" x14ac:dyDescent="0.15">
      <c r="A9" s="8">
        <v>3</v>
      </c>
      <c r="B9" s="3">
        <v>9000134</v>
      </c>
      <c r="C9" s="3" t="s">
        <v>32</v>
      </c>
      <c r="D9" s="3" t="s">
        <v>49</v>
      </c>
      <c r="E9" s="3">
        <v>4.5</v>
      </c>
      <c r="F9" s="3">
        <v>100</v>
      </c>
      <c r="G9" s="3">
        <v>100</v>
      </c>
      <c r="H9" s="3">
        <v>100</v>
      </c>
      <c r="I9" s="3">
        <f>ROUND(E9*$Q$7,2)</f>
        <v>7650</v>
      </c>
      <c r="J9" s="3"/>
      <c r="K9" s="3"/>
      <c r="L9" s="3"/>
      <c r="M9" s="6"/>
      <c r="N9" s="9">
        <f t="shared" si="0"/>
        <v>7650</v>
      </c>
      <c r="P9" s="27" t="s">
        <v>69</v>
      </c>
      <c r="Q9" s="27">
        <v>15</v>
      </c>
      <c r="R9" s="27"/>
      <c r="S9" s="27"/>
      <c r="T9" s="27"/>
      <c r="U9" s="27"/>
      <c r="V9" s="27"/>
    </row>
    <row r="10" spans="1:27" s="2" customFormat="1" ht="24.75" customHeight="1" x14ac:dyDescent="0.15">
      <c r="A10" s="8">
        <v>4</v>
      </c>
      <c r="B10" s="3">
        <v>9000135</v>
      </c>
      <c r="C10" s="3" t="s">
        <v>33</v>
      </c>
      <c r="D10" s="3" t="s">
        <v>50</v>
      </c>
      <c r="E10" s="3">
        <v>2.15</v>
      </c>
      <c r="F10" s="3">
        <v>100</v>
      </c>
      <c r="G10" s="3">
        <v>100</v>
      </c>
      <c r="H10" s="3">
        <v>100</v>
      </c>
      <c r="I10" s="3">
        <f>ROUND(E10*$Q$7,2)</f>
        <v>3655</v>
      </c>
      <c r="J10" s="3"/>
      <c r="K10" s="3"/>
      <c r="L10" s="3"/>
      <c r="M10" s="6"/>
      <c r="N10" s="9">
        <f t="shared" si="0"/>
        <v>3655</v>
      </c>
      <c r="P10" s="27" t="s">
        <v>60</v>
      </c>
      <c r="Q10" s="27">
        <v>33.4</v>
      </c>
      <c r="R10" s="27">
        <f>SUM(E9:E23)</f>
        <v>33.4</v>
      </c>
      <c r="S10" s="27"/>
      <c r="T10" s="27"/>
      <c r="U10" s="27"/>
      <c r="V10" s="27"/>
    </row>
    <row r="11" spans="1:27" s="2" customFormat="1" ht="24.75" customHeight="1" x14ac:dyDescent="0.15">
      <c r="A11" s="8">
        <v>5</v>
      </c>
      <c r="B11" s="3">
        <v>9000136</v>
      </c>
      <c r="C11" s="3" t="s">
        <v>34</v>
      </c>
      <c r="D11" s="3" t="s">
        <v>51</v>
      </c>
      <c r="E11" s="3">
        <v>3.6</v>
      </c>
      <c r="F11" s="3">
        <v>100</v>
      </c>
      <c r="G11" s="3">
        <v>100</v>
      </c>
      <c r="H11" s="3">
        <v>100</v>
      </c>
      <c r="I11" s="3">
        <f>ROUND(E11*$Q$7,2)</f>
        <v>6120</v>
      </c>
      <c r="J11" s="3"/>
      <c r="K11" s="3"/>
      <c r="L11" s="3"/>
      <c r="M11" s="6"/>
      <c r="N11" s="9">
        <f t="shared" si="0"/>
        <v>6120</v>
      </c>
      <c r="P11" s="27" t="s">
        <v>61</v>
      </c>
      <c r="Q11" s="27">
        <v>100</v>
      </c>
      <c r="R11" s="27"/>
      <c r="S11" s="27"/>
      <c r="T11" s="27"/>
      <c r="U11" s="27"/>
      <c r="V11" s="27"/>
    </row>
    <row r="12" spans="1:27" s="2" customFormat="1" ht="24.75" customHeight="1" x14ac:dyDescent="0.15">
      <c r="A12" s="8">
        <v>6</v>
      </c>
      <c r="B12" s="3">
        <v>9000137</v>
      </c>
      <c r="C12" s="3" t="s">
        <v>35</v>
      </c>
      <c r="D12" s="3" t="s">
        <v>51</v>
      </c>
      <c r="E12" s="3">
        <v>3.6</v>
      </c>
      <c r="F12" s="3">
        <v>100</v>
      </c>
      <c r="G12" s="3">
        <v>100</v>
      </c>
      <c r="H12" s="3">
        <v>100</v>
      </c>
      <c r="I12" s="3">
        <f t="shared" ref="I12:I23" si="1">ROUND(E12*$Q$7,2)</f>
        <v>6120</v>
      </c>
      <c r="J12" s="3"/>
      <c r="K12" s="3"/>
      <c r="L12" s="3"/>
      <c r="M12" s="6"/>
      <c r="N12" s="9">
        <f t="shared" si="0"/>
        <v>6120</v>
      </c>
      <c r="P12" s="27" t="s">
        <v>62</v>
      </c>
      <c r="Q12" s="27">
        <v>0</v>
      </c>
      <c r="R12" s="27"/>
      <c r="S12" s="27"/>
      <c r="T12" s="27"/>
      <c r="U12" s="27"/>
      <c r="V12" s="27"/>
    </row>
    <row r="13" spans="1:27" s="2" customFormat="1" ht="24.75" customHeight="1" x14ac:dyDescent="0.15">
      <c r="A13" s="8">
        <v>7</v>
      </c>
      <c r="B13" s="3">
        <v>9000691</v>
      </c>
      <c r="C13" s="3" t="s">
        <v>43</v>
      </c>
      <c r="D13" s="3" t="s">
        <v>50</v>
      </c>
      <c r="E13" s="3">
        <v>2.15</v>
      </c>
      <c r="F13" s="3">
        <v>100</v>
      </c>
      <c r="G13" s="3">
        <v>100</v>
      </c>
      <c r="H13" s="3">
        <v>100</v>
      </c>
      <c r="I13" s="3">
        <f t="shared" si="1"/>
        <v>3655</v>
      </c>
      <c r="J13" s="3"/>
      <c r="K13" s="3"/>
      <c r="L13" s="3"/>
      <c r="M13" s="6"/>
      <c r="N13" s="9">
        <f t="shared" si="0"/>
        <v>3655</v>
      </c>
      <c r="P13" s="27" t="s">
        <v>63</v>
      </c>
      <c r="Q13" s="27">
        <v>0</v>
      </c>
      <c r="R13" s="27"/>
      <c r="S13" s="27"/>
      <c r="T13" s="27"/>
      <c r="U13" s="27"/>
      <c r="V13" s="27"/>
    </row>
    <row r="14" spans="1:27" s="2" customFormat="1" ht="24.75" customHeight="1" x14ac:dyDescent="0.15">
      <c r="A14" s="8">
        <v>8</v>
      </c>
      <c r="B14" s="3">
        <v>9000830</v>
      </c>
      <c r="C14" s="3" t="s">
        <v>44</v>
      </c>
      <c r="D14" s="3" t="s">
        <v>52</v>
      </c>
      <c r="E14" s="3">
        <v>1.65</v>
      </c>
      <c r="F14" s="3">
        <v>100</v>
      </c>
      <c r="G14" s="3">
        <v>100</v>
      </c>
      <c r="H14" s="3">
        <v>100</v>
      </c>
      <c r="I14" s="3">
        <f t="shared" si="1"/>
        <v>2805</v>
      </c>
      <c r="J14" s="3"/>
      <c r="K14" s="3"/>
      <c r="L14" s="3"/>
      <c r="M14" s="6"/>
      <c r="N14" s="9">
        <f t="shared" si="0"/>
        <v>2805</v>
      </c>
      <c r="P14" s="27" t="s">
        <v>66</v>
      </c>
      <c r="Q14" s="27">
        <v>0</v>
      </c>
      <c r="R14" s="27"/>
      <c r="S14" s="27"/>
      <c r="T14" s="27"/>
      <c r="U14" s="27"/>
      <c r="V14" s="27"/>
    </row>
    <row r="15" spans="1:27" s="2" customFormat="1" ht="24.75" customHeight="1" x14ac:dyDescent="0.15">
      <c r="A15" s="8">
        <v>9</v>
      </c>
      <c r="B15" s="3">
        <v>9001227</v>
      </c>
      <c r="C15" s="3" t="s">
        <v>46</v>
      </c>
      <c r="D15" s="3" t="s">
        <v>51</v>
      </c>
      <c r="E15" s="3">
        <v>3.6</v>
      </c>
      <c r="F15" s="3">
        <v>100</v>
      </c>
      <c r="G15" s="3">
        <v>100</v>
      </c>
      <c r="H15" s="3">
        <v>100</v>
      </c>
      <c r="I15" s="3">
        <f t="shared" si="1"/>
        <v>6120</v>
      </c>
      <c r="J15" s="3"/>
      <c r="K15" s="3"/>
      <c r="L15" s="3"/>
      <c r="M15" s="6"/>
      <c r="N15" s="9">
        <f t="shared" si="0"/>
        <v>6120</v>
      </c>
      <c r="P15" s="27" t="s">
        <v>67</v>
      </c>
      <c r="Q15" s="27">
        <v>0</v>
      </c>
      <c r="R15" s="27"/>
      <c r="S15" s="27"/>
      <c r="T15" s="27"/>
      <c r="U15" s="27"/>
      <c r="V15" s="27"/>
    </row>
    <row r="16" spans="1:27" s="2" customFormat="1" ht="24.75" customHeight="1" x14ac:dyDescent="0.15">
      <c r="A16" s="8">
        <v>10</v>
      </c>
      <c r="B16" s="3">
        <v>9001303</v>
      </c>
      <c r="C16" s="3" t="s">
        <v>59</v>
      </c>
      <c r="D16" s="3" t="s">
        <v>50</v>
      </c>
      <c r="E16" s="3">
        <v>2.15</v>
      </c>
      <c r="F16" s="3">
        <v>100</v>
      </c>
      <c r="G16" s="3">
        <v>100</v>
      </c>
      <c r="H16" s="3">
        <v>100</v>
      </c>
      <c r="I16" s="3">
        <f t="shared" si="1"/>
        <v>3655</v>
      </c>
      <c r="J16" s="3"/>
      <c r="K16" s="3"/>
      <c r="L16" s="3"/>
      <c r="M16" s="6"/>
      <c r="N16" s="9">
        <f t="shared" si="0"/>
        <v>3655</v>
      </c>
      <c r="P16" s="27" t="s">
        <v>68</v>
      </c>
      <c r="Q16" s="27">
        <v>0</v>
      </c>
      <c r="R16" s="27"/>
      <c r="S16" s="27"/>
      <c r="T16" s="27"/>
      <c r="U16" s="27"/>
      <c r="V16" s="27"/>
    </row>
    <row r="17" spans="1:14" s="2" customFormat="1" ht="24.75" customHeight="1" x14ac:dyDescent="0.15">
      <c r="A17" s="8">
        <v>11</v>
      </c>
      <c r="B17" s="3">
        <v>9000144</v>
      </c>
      <c r="C17" s="3" t="s">
        <v>37</v>
      </c>
      <c r="D17" s="3" t="s">
        <v>53</v>
      </c>
      <c r="E17" s="3">
        <v>3.6</v>
      </c>
      <c r="F17" s="3">
        <v>100</v>
      </c>
      <c r="G17" s="3">
        <v>100</v>
      </c>
      <c r="H17" s="3">
        <v>100</v>
      </c>
      <c r="I17" s="3">
        <f t="shared" si="1"/>
        <v>6120</v>
      </c>
      <c r="J17" s="3"/>
      <c r="K17" s="3"/>
      <c r="L17" s="3"/>
      <c r="M17" s="6"/>
      <c r="N17" s="9">
        <f t="shared" si="0"/>
        <v>6120</v>
      </c>
    </row>
    <row r="18" spans="1:14" s="2" customFormat="1" ht="24.75" customHeight="1" x14ac:dyDescent="0.15">
      <c r="A18" s="8">
        <v>12</v>
      </c>
      <c r="B18" s="3">
        <v>9000145</v>
      </c>
      <c r="C18" s="3" t="s">
        <v>38</v>
      </c>
      <c r="D18" s="25" t="s">
        <v>55</v>
      </c>
      <c r="E18" s="3">
        <v>1.2</v>
      </c>
      <c r="F18" s="3">
        <v>100</v>
      </c>
      <c r="G18" s="3">
        <v>100</v>
      </c>
      <c r="H18" s="3">
        <v>100</v>
      </c>
      <c r="I18" s="3">
        <f t="shared" si="1"/>
        <v>2040</v>
      </c>
      <c r="J18" s="3"/>
      <c r="K18" s="3"/>
      <c r="L18" s="3"/>
      <c r="M18" s="6"/>
      <c r="N18" s="9">
        <f t="shared" si="0"/>
        <v>2040</v>
      </c>
    </row>
    <row r="19" spans="1:14" s="2" customFormat="1" ht="24.75" customHeight="1" x14ac:dyDescent="0.15">
      <c r="A19" s="8">
        <v>13</v>
      </c>
      <c r="B19" s="3">
        <v>9000146</v>
      </c>
      <c r="C19" s="3" t="s">
        <v>39</v>
      </c>
      <c r="D19" s="3" t="s">
        <v>54</v>
      </c>
      <c r="E19" s="3">
        <v>1</v>
      </c>
      <c r="F19" s="3">
        <v>100</v>
      </c>
      <c r="G19" s="3">
        <v>100</v>
      </c>
      <c r="H19" s="3">
        <v>100</v>
      </c>
      <c r="I19" s="3">
        <f t="shared" si="1"/>
        <v>1700</v>
      </c>
      <c r="J19" s="3"/>
      <c r="K19" s="3"/>
      <c r="L19" s="3"/>
      <c r="M19" s="6"/>
      <c r="N19" s="9">
        <f t="shared" si="0"/>
        <v>1700</v>
      </c>
    </row>
    <row r="20" spans="1:14" s="2" customFormat="1" ht="24.75" customHeight="1" x14ac:dyDescent="0.15">
      <c r="A20" s="8">
        <v>14</v>
      </c>
      <c r="B20" s="3">
        <v>9000147</v>
      </c>
      <c r="C20" s="3" t="s">
        <v>40</v>
      </c>
      <c r="D20" s="3" t="s">
        <v>54</v>
      </c>
      <c r="E20" s="3">
        <v>1</v>
      </c>
      <c r="F20" s="3">
        <v>100</v>
      </c>
      <c r="G20" s="3">
        <v>100</v>
      </c>
      <c r="H20" s="3">
        <v>100</v>
      </c>
      <c r="I20" s="3">
        <f t="shared" si="1"/>
        <v>1700</v>
      </c>
      <c r="J20" s="3"/>
      <c r="K20" s="3"/>
      <c r="L20" s="3"/>
      <c r="M20" s="6"/>
      <c r="N20" s="9">
        <f t="shared" si="0"/>
        <v>1700</v>
      </c>
    </row>
    <row r="21" spans="1:14" s="2" customFormat="1" ht="24.75" customHeight="1" x14ac:dyDescent="0.15">
      <c r="A21" s="8">
        <v>15</v>
      </c>
      <c r="B21" s="3">
        <v>9000148</v>
      </c>
      <c r="C21" s="3" t="s">
        <v>41</v>
      </c>
      <c r="D21" s="25" t="s">
        <v>56</v>
      </c>
      <c r="E21" s="3">
        <v>1.2</v>
      </c>
      <c r="F21" s="3">
        <v>100</v>
      </c>
      <c r="G21" s="3">
        <v>100</v>
      </c>
      <c r="H21" s="3">
        <v>100</v>
      </c>
      <c r="I21" s="3">
        <f t="shared" si="1"/>
        <v>2040</v>
      </c>
      <c r="J21" s="3"/>
      <c r="K21" s="3"/>
      <c r="L21" s="3"/>
      <c r="M21" s="6"/>
      <c r="N21" s="9">
        <f t="shared" si="0"/>
        <v>2040</v>
      </c>
    </row>
    <row r="22" spans="1:14" s="2" customFormat="1" ht="24.75" customHeight="1" x14ac:dyDescent="0.15">
      <c r="A22" s="8">
        <v>16</v>
      </c>
      <c r="B22" s="3">
        <v>9000149</v>
      </c>
      <c r="C22" s="3" t="s">
        <v>42</v>
      </c>
      <c r="D22" s="3" t="s">
        <v>54</v>
      </c>
      <c r="E22" s="3">
        <v>1</v>
      </c>
      <c r="F22" s="3">
        <v>100</v>
      </c>
      <c r="G22" s="3">
        <v>100</v>
      </c>
      <c r="H22" s="3">
        <v>100</v>
      </c>
      <c r="I22" s="3">
        <f t="shared" si="1"/>
        <v>1700</v>
      </c>
      <c r="J22" s="3"/>
      <c r="K22" s="3"/>
      <c r="L22" s="3"/>
      <c r="M22" s="6"/>
      <c r="N22" s="9">
        <f t="shared" si="0"/>
        <v>1700</v>
      </c>
    </row>
    <row r="23" spans="1:14" s="2" customFormat="1" ht="24.75" customHeight="1" x14ac:dyDescent="0.15">
      <c r="A23" s="8">
        <v>17</v>
      </c>
      <c r="B23" s="3">
        <v>9000889</v>
      </c>
      <c r="C23" s="3" t="s">
        <v>45</v>
      </c>
      <c r="D23" s="23" t="s">
        <v>54</v>
      </c>
      <c r="E23" s="23">
        <v>1</v>
      </c>
      <c r="F23" s="3">
        <v>100</v>
      </c>
      <c r="G23" s="3">
        <v>100</v>
      </c>
      <c r="H23" s="3">
        <v>100</v>
      </c>
      <c r="I23" s="3">
        <f t="shared" si="1"/>
        <v>1700</v>
      </c>
      <c r="J23" s="23"/>
      <c r="K23" s="23"/>
      <c r="L23" s="23"/>
      <c r="M23" s="24"/>
      <c r="N23" s="9">
        <f t="shared" si="0"/>
        <v>1700</v>
      </c>
    </row>
    <row r="24" spans="1:14" s="2" customFormat="1" ht="24.75" customHeight="1" thickBot="1" x14ac:dyDescent="0.2">
      <c r="A24" s="39" t="s">
        <v>6</v>
      </c>
      <c r="B24" s="40"/>
      <c r="C24" s="40"/>
      <c r="D24" s="10"/>
      <c r="E24" s="10">
        <f>SUM(E9:E23)</f>
        <v>33.4</v>
      </c>
      <c r="F24" s="10"/>
      <c r="G24" s="10"/>
      <c r="H24" s="10"/>
      <c r="I24" s="10">
        <f>SUM(I7:I23)</f>
        <v>77179</v>
      </c>
      <c r="J24" s="10">
        <f t="shared" ref="J24:M24" si="2">SUM(J7:J22)</f>
        <v>0</v>
      </c>
      <c r="K24" s="10">
        <f t="shared" si="2"/>
        <v>0</v>
      </c>
      <c r="L24" s="10">
        <f t="shared" si="2"/>
        <v>0</v>
      </c>
      <c r="M24" s="10">
        <f t="shared" si="2"/>
        <v>0</v>
      </c>
      <c r="N24" s="11">
        <f>SUM(N7:N23)</f>
        <v>77179</v>
      </c>
    </row>
    <row r="25" spans="1:14" s="2" customFormat="1" ht="30" customHeight="1" x14ac:dyDescent="0.1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 t="s">
        <v>22</v>
      </c>
      <c r="K25" s="5"/>
      <c r="L25" s="5"/>
      <c r="M25" s="5"/>
      <c r="N25" s="5"/>
    </row>
    <row r="26" spans="1:14" ht="90" customHeight="1" x14ac:dyDescent="0.15">
      <c r="A26" s="38" t="s">
        <v>58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</row>
    <row r="35" spans="9:9" x14ac:dyDescent="0.15">
      <c r="I35" s="1" t="s">
        <v>29</v>
      </c>
    </row>
  </sheetData>
  <mergeCells count="19">
    <mergeCell ref="P6:Q6"/>
    <mergeCell ref="A26:N26"/>
    <mergeCell ref="A24:C24"/>
    <mergeCell ref="A2:N2"/>
    <mergeCell ref="O3:AA3"/>
    <mergeCell ref="R6:T6"/>
    <mergeCell ref="U6:V6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1" type="noConversion"/>
  <printOptions horizontalCentered="1"/>
  <pageMargins left="0.39370078740157483" right="0.39370078740157483" top="0.39370078740157483" bottom="0.19685039370078741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改动</vt:lpstr>
      <vt:lpstr>改动!Print_Area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公文机要</cp:lastModifiedBy>
  <cp:lastPrinted>2019-09-25T00:39:58Z</cp:lastPrinted>
  <dcterms:created xsi:type="dcterms:W3CDTF">2006-09-16T00:00:00Z</dcterms:created>
  <dcterms:modified xsi:type="dcterms:W3CDTF">2019-09-25T00:45:13Z</dcterms:modified>
</cp:coreProperties>
</file>