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aching Spring 2021\343\Materials\Excel Examples\"/>
    </mc:Choice>
  </mc:AlternateContent>
  <xr:revisionPtr revIDLastSave="0" documentId="13_ncr:1_{8424449D-BE46-4AA3-B66C-E8E1B295FEF1}" xr6:coauthVersionLast="46" xr6:coauthVersionMax="46" xr10:uidLastSave="{00000000-0000-0000-0000-000000000000}"/>
  <bookViews>
    <workbookView xWindow="-120" yWindow="-120" windowWidth="20730" windowHeight="11160" xr2:uid="{40F7455A-6948-4A31-BAA6-098963B5F7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5" i="1" l="1"/>
  <c r="Z8" i="1"/>
  <c r="Y7" i="1"/>
  <c r="W9" i="1"/>
  <c r="W8" i="1"/>
  <c r="W7" i="1"/>
  <c r="W6" i="1"/>
  <c r="Q17" i="1"/>
  <c r="P17" i="1"/>
  <c r="P16" i="1"/>
  <c r="R16" i="1"/>
  <c r="R15" i="1"/>
  <c r="Q15" i="1"/>
  <c r="R14" i="1"/>
  <c r="O17" i="1" s="1"/>
  <c r="Q14" i="1"/>
  <c r="O16" i="1" s="1"/>
  <c r="P14" i="1"/>
  <c r="R9" i="1"/>
  <c r="Z9" i="1" s="1"/>
  <c r="Q9" i="1"/>
  <c r="Y9" i="1" s="1"/>
  <c r="P9" i="1"/>
  <c r="X9" i="1" s="1"/>
  <c r="O9" i="1"/>
  <c r="R8" i="1"/>
  <c r="Q8" i="1"/>
  <c r="Y8" i="1" s="1"/>
  <c r="P8" i="1"/>
  <c r="X8" i="1" s="1"/>
  <c r="O8" i="1"/>
  <c r="R7" i="1"/>
  <c r="Z7" i="1" s="1"/>
  <c r="Q7" i="1"/>
  <c r="P7" i="1"/>
  <c r="X7" i="1" s="1"/>
  <c r="O7" i="1"/>
  <c r="R6" i="1"/>
  <c r="Z6" i="1" s="1"/>
  <c r="Q6" i="1"/>
  <c r="Y6" i="1" s="1"/>
  <c r="P6" i="1"/>
  <c r="X6" i="1" s="1"/>
  <c r="O6" i="1"/>
  <c r="G6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10" i="1"/>
  <c r="I246" i="1"/>
  <c r="H246" i="1"/>
  <c r="G246" i="1"/>
  <c r="I245" i="1"/>
  <c r="H245" i="1"/>
  <c r="G245" i="1"/>
  <c r="I244" i="1"/>
  <c r="H244" i="1"/>
  <c r="G244" i="1"/>
  <c r="I243" i="1"/>
  <c r="H243" i="1"/>
  <c r="G243" i="1"/>
  <c r="I242" i="1"/>
  <c r="H242" i="1"/>
  <c r="G242" i="1"/>
  <c r="I241" i="1"/>
  <c r="H241" i="1"/>
  <c r="G241" i="1"/>
  <c r="I240" i="1"/>
  <c r="H240" i="1"/>
  <c r="G240" i="1"/>
  <c r="I239" i="1"/>
  <c r="H239" i="1"/>
  <c r="G239" i="1"/>
  <c r="I238" i="1"/>
  <c r="H238" i="1"/>
  <c r="G238" i="1"/>
  <c r="I237" i="1"/>
  <c r="H237" i="1"/>
  <c r="G237" i="1"/>
  <c r="I236" i="1"/>
  <c r="H236" i="1"/>
  <c r="G236" i="1"/>
  <c r="I235" i="1"/>
  <c r="H235" i="1"/>
  <c r="G235" i="1"/>
  <c r="I234" i="1"/>
  <c r="H234" i="1"/>
  <c r="G234" i="1"/>
  <c r="I233" i="1"/>
  <c r="H233" i="1"/>
  <c r="G233" i="1"/>
  <c r="I232" i="1"/>
  <c r="H232" i="1"/>
  <c r="G232" i="1"/>
  <c r="I231" i="1"/>
  <c r="H231" i="1"/>
  <c r="G231" i="1"/>
  <c r="I230" i="1"/>
  <c r="H230" i="1"/>
  <c r="G230" i="1"/>
  <c r="I229" i="1"/>
  <c r="H229" i="1"/>
  <c r="G229" i="1"/>
  <c r="I228" i="1"/>
  <c r="H228" i="1"/>
  <c r="G228" i="1"/>
  <c r="I227" i="1"/>
  <c r="H227" i="1"/>
  <c r="G227" i="1"/>
  <c r="I226" i="1"/>
  <c r="H226" i="1"/>
  <c r="G226" i="1"/>
  <c r="I225" i="1"/>
  <c r="H225" i="1"/>
  <c r="G225" i="1"/>
  <c r="I224" i="1"/>
  <c r="H224" i="1"/>
  <c r="G224" i="1"/>
  <c r="I223" i="1"/>
  <c r="H223" i="1"/>
  <c r="G223" i="1"/>
  <c r="I222" i="1"/>
  <c r="H222" i="1"/>
  <c r="G222" i="1"/>
  <c r="I221" i="1"/>
  <c r="H221" i="1"/>
  <c r="G221" i="1"/>
  <c r="I220" i="1"/>
  <c r="H220" i="1"/>
  <c r="G220" i="1"/>
  <c r="I219" i="1"/>
  <c r="H219" i="1"/>
  <c r="G219" i="1"/>
  <c r="I218" i="1"/>
  <c r="H218" i="1"/>
  <c r="G218" i="1"/>
  <c r="I217" i="1"/>
  <c r="H217" i="1"/>
  <c r="G217" i="1"/>
  <c r="I216" i="1"/>
  <c r="H216" i="1"/>
  <c r="G216" i="1"/>
  <c r="I215" i="1"/>
  <c r="H215" i="1"/>
  <c r="G215" i="1"/>
  <c r="I214" i="1"/>
  <c r="H214" i="1"/>
  <c r="G214" i="1"/>
  <c r="I213" i="1"/>
  <c r="H213" i="1"/>
  <c r="G213" i="1"/>
  <c r="I212" i="1"/>
  <c r="H212" i="1"/>
  <c r="G212" i="1"/>
  <c r="I211" i="1"/>
  <c r="H211" i="1"/>
  <c r="G211" i="1"/>
  <c r="I210" i="1"/>
  <c r="H210" i="1"/>
  <c r="G210" i="1"/>
  <c r="I209" i="1"/>
  <c r="H209" i="1"/>
  <c r="G209" i="1"/>
  <c r="I208" i="1"/>
  <c r="H208" i="1"/>
  <c r="G208" i="1"/>
  <c r="I207" i="1"/>
  <c r="H207" i="1"/>
  <c r="G207" i="1"/>
  <c r="I206" i="1"/>
  <c r="H206" i="1"/>
  <c r="G206" i="1"/>
  <c r="I205" i="1"/>
  <c r="H205" i="1"/>
  <c r="G205" i="1"/>
  <c r="I204" i="1"/>
  <c r="H204" i="1"/>
  <c r="G204" i="1"/>
  <c r="I203" i="1"/>
  <c r="H203" i="1"/>
  <c r="G203" i="1"/>
  <c r="I202" i="1"/>
  <c r="H202" i="1"/>
  <c r="G202" i="1"/>
  <c r="I201" i="1"/>
  <c r="H201" i="1"/>
  <c r="G201" i="1"/>
  <c r="I200" i="1"/>
  <c r="H200" i="1"/>
  <c r="G200" i="1"/>
  <c r="I199" i="1"/>
  <c r="H199" i="1"/>
  <c r="G199" i="1"/>
  <c r="I198" i="1"/>
  <c r="H198" i="1"/>
  <c r="G198" i="1"/>
  <c r="I197" i="1"/>
  <c r="H197" i="1"/>
  <c r="G197" i="1"/>
  <c r="I196" i="1"/>
  <c r="H196" i="1"/>
  <c r="G196" i="1"/>
  <c r="I195" i="1"/>
  <c r="H195" i="1"/>
  <c r="G195" i="1"/>
  <c r="I194" i="1"/>
  <c r="H194" i="1"/>
  <c r="G194" i="1"/>
  <c r="I193" i="1"/>
  <c r="H193" i="1"/>
  <c r="G193" i="1"/>
  <c r="I192" i="1"/>
  <c r="H192" i="1"/>
  <c r="G192" i="1"/>
  <c r="I191" i="1"/>
  <c r="H191" i="1"/>
  <c r="G191" i="1"/>
  <c r="I190" i="1"/>
  <c r="H190" i="1"/>
  <c r="G190" i="1"/>
  <c r="I189" i="1"/>
  <c r="H189" i="1"/>
  <c r="G189" i="1"/>
  <c r="I188" i="1"/>
  <c r="H188" i="1"/>
  <c r="G188" i="1"/>
  <c r="I187" i="1"/>
  <c r="H187" i="1"/>
  <c r="G187" i="1"/>
  <c r="I186" i="1"/>
  <c r="H186" i="1"/>
  <c r="G186" i="1"/>
  <c r="I185" i="1"/>
  <c r="H185" i="1"/>
  <c r="G185" i="1"/>
  <c r="I184" i="1"/>
  <c r="H184" i="1"/>
  <c r="G184" i="1"/>
  <c r="I183" i="1"/>
  <c r="H183" i="1"/>
  <c r="G183" i="1"/>
  <c r="I182" i="1"/>
  <c r="H182" i="1"/>
  <c r="G182" i="1"/>
  <c r="I181" i="1"/>
  <c r="H181" i="1"/>
  <c r="G181" i="1"/>
  <c r="I180" i="1"/>
  <c r="H180" i="1"/>
  <c r="G180" i="1"/>
  <c r="I179" i="1"/>
  <c r="H179" i="1"/>
  <c r="G179" i="1"/>
  <c r="I178" i="1"/>
  <c r="H178" i="1"/>
  <c r="G178" i="1"/>
  <c r="I177" i="1"/>
  <c r="H177" i="1"/>
  <c r="G177" i="1"/>
  <c r="I176" i="1"/>
  <c r="H176" i="1"/>
  <c r="G176" i="1"/>
  <c r="I175" i="1"/>
  <c r="H175" i="1"/>
  <c r="G175" i="1"/>
  <c r="I174" i="1"/>
  <c r="H174" i="1"/>
  <c r="G174" i="1"/>
  <c r="I173" i="1"/>
  <c r="H173" i="1"/>
  <c r="G173" i="1"/>
  <c r="I172" i="1"/>
  <c r="H172" i="1"/>
  <c r="G172" i="1"/>
  <c r="I171" i="1"/>
  <c r="H171" i="1"/>
  <c r="G171" i="1"/>
  <c r="I170" i="1"/>
  <c r="H170" i="1"/>
  <c r="G170" i="1"/>
  <c r="I169" i="1"/>
  <c r="H169" i="1"/>
  <c r="G169" i="1"/>
  <c r="I168" i="1"/>
  <c r="H168" i="1"/>
  <c r="G168" i="1"/>
  <c r="I167" i="1"/>
  <c r="H167" i="1"/>
  <c r="G167" i="1"/>
  <c r="I166" i="1"/>
  <c r="H166" i="1"/>
  <c r="G166" i="1"/>
  <c r="I165" i="1"/>
  <c r="H165" i="1"/>
  <c r="G165" i="1"/>
  <c r="I164" i="1"/>
  <c r="H164" i="1"/>
  <c r="G164" i="1"/>
  <c r="I163" i="1"/>
  <c r="H163" i="1"/>
  <c r="G163" i="1"/>
  <c r="I162" i="1"/>
  <c r="H162" i="1"/>
  <c r="G162" i="1"/>
  <c r="I161" i="1"/>
  <c r="H161" i="1"/>
  <c r="G161" i="1"/>
  <c r="I160" i="1"/>
  <c r="H160" i="1"/>
  <c r="G160" i="1"/>
  <c r="I159" i="1"/>
  <c r="H159" i="1"/>
  <c r="G159" i="1"/>
  <c r="I158" i="1"/>
  <c r="H158" i="1"/>
  <c r="G158" i="1"/>
  <c r="I157" i="1"/>
  <c r="H157" i="1"/>
  <c r="G157" i="1"/>
  <c r="I156" i="1"/>
  <c r="H156" i="1"/>
  <c r="G156" i="1"/>
  <c r="I155" i="1"/>
  <c r="H155" i="1"/>
  <c r="G155" i="1"/>
  <c r="I154" i="1"/>
  <c r="H154" i="1"/>
  <c r="G154" i="1"/>
  <c r="I153" i="1"/>
  <c r="H153" i="1"/>
  <c r="G153" i="1"/>
  <c r="I152" i="1"/>
  <c r="H152" i="1"/>
  <c r="G152" i="1"/>
  <c r="I151" i="1"/>
  <c r="H151" i="1"/>
  <c r="G151" i="1"/>
  <c r="I150" i="1"/>
  <c r="H150" i="1"/>
  <c r="G150" i="1"/>
  <c r="I149" i="1"/>
  <c r="H149" i="1"/>
  <c r="G149" i="1"/>
  <c r="I148" i="1"/>
  <c r="H148" i="1"/>
  <c r="G148" i="1"/>
  <c r="I147" i="1"/>
  <c r="H147" i="1"/>
  <c r="G147" i="1"/>
  <c r="I146" i="1"/>
  <c r="H146" i="1"/>
  <c r="G146" i="1"/>
  <c r="I145" i="1"/>
  <c r="H145" i="1"/>
  <c r="G145" i="1"/>
  <c r="I144" i="1"/>
  <c r="H144" i="1"/>
  <c r="G144" i="1"/>
  <c r="I143" i="1"/>
  <c r="H143" i="1"/>
  <c r="G143" i="1"/>
  <c r="I142" i="1"/>
  <c r="H142" i="1"/>
  <c r="G142" i="1"/>
  <c r="I141" i="1"/>
  <c r="H141" i="1"/>
  <c r="G141" i="1"/>
  <c r="I140" i="1"/>
  <c r="H140" i="1"/>
  <c r="G140" i="1"/>
  <c r="I139" i="1"/>
  <c r="H139" i="1"/>
  <c r="G139" i="1"/>
  <c r="I138" i="1"/>
  <c r="H138" i="1"/>
  <c r="G138" i="1"/>
  <c r="I137" i="1"/>
  <c r="H137" i="1"/>
  <c r="G137" i="1"/>
  <c r="I136" i="1"/>
  <c r="H136" i="1"/>
  <c r="G136" i="1"/>
  <c r="I135" i="1"/>
  <c r="H135" i="1"/>
  <c r="G135" i="1"/>
  <c r="I134" i="1"/>
  <c r="H134" i="1"/>
  <c r="G134" i="1"/>
  <c r="I133" i="1"/>
  <c r="H133" i="1"/>
  <c r="G133" i="1"/>
  <c r="I132" i="1"/>
  <c r="H132" i="1"/>
  <c r="G132" i="1"/>
  <c r="I131" i="1"/>
  <c r="H131" i="1"/>
  <c r="G131" i="1"/>
  <c r="I130" i="1"/>
  <c r="H130" i="1"/>
  <c r="G130" i="1"/>
  <c r="I129" i="1"/>
  <c r="H129" i="1"/>
  <c r="G129" i="1"/>
  <c r="I128" i="1"/>
  <c r="H128" i="1"/>
  <c r="G128" i="1"/>
  <c r="I127" i="1"/>
  <c r="H127" i="1"/>
  <c r="G127" i="1"/>
  <c r="I126" i="1"/>
  <c r="H126" i="1"/>
  <c r="G126" i="1"/>
  <c r="I125" i="1"/>
  <c r="H125" i="1"/>
  <c r="G125" i="1"/>
  <c r="I124" i="1"/>
  <c r="H124" i="1"/>
  <c r="G124" i="1"/>
  <c r="I123" i="1"/>
  <c r="H123" i="1"/>
  <c r="G123" i="1"/>
  <c r="I122" i="1"/>
  <c r="H122" i="1"/>
  <c r="G122" i="1"/>
  <c r="I121" i="1"/>
  <c r="H121" i="1"/>
  <c r="G121" i="1"/>
  <c r="I120" i="1"/>
  <c r="H120" i="1"/>
  <c r="G120" i="1"/>
  <c r="I119" i="1"/>
  <c r="H119" i="1"/>
  <c r="G119" i="1"/>
  <c r="I118" i="1"/>
  <c r="H118" i="1"/>
  <c r="G118" i="1"/>
  <c r="I117" i="1"/>
  <c r="H117" i="1"/>
  <c r="G117" i="1"/>
  <c r="I116" i="1"/>
  <c r="H116" i="1"/>
  <c r="G116" i="1"/>
  <c r="I115" i="1"/>
  <c r="H115" i="1"/>
  <c r="G115" i="1"/>
  <c r="I114" i="1"/>
  <c r="H114" i="1"/>
  <c r="G114" i="1"/>
  <c r="I113" i="1"/>
  <c r="H113" i="1"/>
  <c r="G113" i="1"/>
  <c r="I112" i="1"/>
  <c r="H112" i="1"/>
  <c r="G112" i="1"/>
  <c r="I111" i="1"/>
  <c r="H111" i="1"/>
  <c r="G111" i="1"/>
  <c r="I110" i="1"/>
  <c r="H110" i="1"/>
  <c r="G110" i="1"/>
  <c r="I109" i="1"/>
  <c r="H109" i="1"/>
  <c r="G109" i="1"/>
  <c r="I108" i="1"/>
  <c r="H108" i="1"/>
  <c r="G108" i="1"/>
  <c r="I107" i="1"/>
  <c r="H107" i="1"/>
  <c r="G107" i="1"/>
  <c r="I106" i="1"/>
  <c r="H106" i="1"/>
  <c r="G106" i="1"/>
  <c r="I105" i="1"/>
  <c r="H105" i="1"/>
  <c r="G105" i="1"/>
  <c r="I104" i="1"/>
  <c r="H104" i="1"/>
  <c r="G104" i="1"/>
  <c r="I103" i="1"/>
  <c r="H103" i="1"/>
  <c r="G103" i="1"/>
  <c r="I102" i="1"/>
  <c r="H102" i="1"/>
  <c r="G102" i="1"/>
  <c r="I101" i="1"/>
  <c r="H101" i="1"/>
  <c r="G101" i="1"/>
  <c r="I100" i="1"/>
  <c r="H100" i="1"/>
  <c r="G100" i="1"/>
  <c r="I99" i="1"/>
  <c r="H99" i="1"/>
  <c r="G99" i="1"/>
  <c r="I98" i="1"/>
  <c r="H98" i="1"/>
  <c r="G98" i="1"/>
  <c r="I97" i="1"/>
  <c r="H97" i="1"/>
  <c r="G97" i="1"/>
  <c r="I96" i="1"/>
  <c r="H96" i="1"/>
  <c r="G96" i="1"/>
  <c r="I95" i="1"/>
  <c r="H95" i="1"/>
  <c r="G95" i="1"/>
  <c r="I94" i="1"/>
  <c r="H94" i="1"/>
  <c r="G94" i="1"/>
  <c r="I93" i="1"/>
  <c r="H93" i="1"/>
  <c r="G93" i="1"/>
  <c r="I92" i="1"/>
  <c r="H92" i="1"/>
  <c r="G92" i="1"/>
  <c r="I91" i="1"/>
  <c r="H91" i="1"/>
  <c r="G91" i="1"/>
  <c r="I90" i="1"/>
  <c r="H90" i="1"/>
  <c r="G90" i="1"/>
  <c r="I89" i="1"/>
  <c r="H89" i="1"/>
  <c r="G89" i="1"/>
  <c r="I88" i="1"/>
  <c r="H88" i="1"/>
  <c r="G88" i="1"/>
  <c r="I87" i="1"/>
  <c r="H87" i="1"/>
  <c r="G87" i="1"/>
  <c r="I86" i="1"/>
  <c r="H86" i="1"/>
  <c r="G86" i="1"/>
  <c r="I85" i="1"/>
  <c r="H85" i="1"/>
  <c r="G85" i="1"/>
  <c r="I84" i="1"/>
  <c r="H84" i="1"/>
  <c r="G84" i="1"/>
  <c r="I83" i="1"/>
  <c r="H83" i="1"/>
  <c r="G83" i="1"/>
  <c r="I82" i="1"/>
  <c r="H82" i="1"/>
  <c r="G82" i="1"/>
  <c r="I81" i="1"/>
  <c r="H81" i="1"/>
  <c r="G81" i="1"/>
  <c r="I80" i="1"/>
  <c r="H80" i="1"/>
  <c r="G80" i="1"/>
  <c r="I79" i="1"/>
  <c r="H79" i="1"/>
  <c r="G79" i="1"/>
  <c r="I78" i="1"/>
  <c r="H78" i="1"/>
  <c r="G78" i="1"/>
  <c r="I77" i="1"/>
  <c r="H77" i="1"/>
  <c r="G77" i="1"/>
  <c r="I76" i="1"/>
  <c r="H76" i="1"/>
  <c r="G76" i="1"/>
  <c r="I75" i="1"/>
  <c r="H75" i="1"/>
  <c r="G75" i="1"/>
  <c r="I74" i="1"/>
  <c r="H74" i="1"/>
  <c r="G74" i="1"/>
  <c r="I73" i="1"/>
  <c r="H73" i="1"/>
  <c r="G73" i="1"/>
  <c r="I72" i="1"/>
  <c r="H72" i="1"/>
  <c r="G72" i="1"/>
  <c r="I71" i="1"/>
  <c r="H71" i="1"/>
  <c r="G71" i="1"/>
  <c r="I70" i="1"/>
  <c r="H70" i="1"/>
  <c r="G70" i="1"/>
  <c r="I69" i="1"/>
  <c r="H69" i="1"/>
  <c r="G69" i="1"/>
  <c r="I68" i="1"/>
  <c r="H68" i="1"/>
  <c r="G68" i="1"/>
  <c r="I67" i="1"/>
  <c r="H67" i="1"/>
  <c r="G67" i="1"/>
  <c r="I66" i="1"/>
  <c r="H66" i="1"/>
  <c r="G66" i="1"/>
  <c r="I65" i="1"/>
  <c r="H65" i="1"/>
  <c r="G65" i="1"/>
  <c r="I64" i="1"/>
  <c r="H64" i="1"/>
  <c r="G64" i="1"/>
  <c r="I63" i="1"/>
  <c r="H63" i="1"/>
  <c r="G63" i="1"/>
  <c r="I62" i="1"/>
  <c r="H62" i="1"/>
  <c r="G62" i="1"/>
  <c r="I61" i="1"/>
  <c r="H61" i="1"/>
  <c r="G61" i="1"/>
  <c r="I60" i="1"/>
  <c r="H60" i="1"/>
  <c r="G60" i="1"/>
  <c r="I59" i="1"/>
  <c r="H59" i="1"/>
  <c r="G59" i="1"/>
  <c r="I58" i="1"/>
  <c r="H58" i="1"/>
  <c r="G58" i="1"/>
  <c r="I57" i="1"/>
  <c r="H57" i="1"/>
  <c r="G57" i="1"/>
  <c r="I56" i="1"/>
  <c r="H56" i="1"/>
  <c r="G56" i="1"/>
  <c r="I55" i="1"/>
  <c r="H55" i="1"/>
  <c r="G55" i="1"/>
  <c r="I54" i="1"/>
  <c r="H54" i="1"/>
  <c r="G54" i="1"/>
  <c r="I53" i="1"/>
  <c r="H53" i="1"/>
  <c r="G53" i="1"/>
  <c r="I52" i="1"/>
  <c r="H52" i="1"/>
  <c r="G52" i="1"/>
  <c r="I51" i="1"/>
  <c r="H51" i="1"/>
  <c r="G51" i="1"/>
  <c r="I50" i="1"/>
  <c r="H50" i="1"/>
  <c r="G50" i="1"/>
  <c r="I49" i="1"/>
  <c r="H49" i="1"/>
  <c r="G49" i="1"/>
  <c r="I48" i="1"/>
  <c r="H48" i="1"/>
  <c r="G48" i="1"/>
  <c r="I47" i="1"/>
  <c r="H47" i="1"/>
  <c r="G47" i="1"/>
  <c r="I46" i="1"/>
  <c r="H46" i="1"/>
  <c r="G46" i="1"/>
  <c r="I45" i="1"/>
  <c r="H45" i="1"/>
  <c r="G45" i="1"/>
  <c r="I44" i="1"/>
  <c r="H44" i="1"/>
  <c r="G44" i="1"/>
  <c r="I43" i="1"/>
  <c r="H43" i="1"/>
  <c r="G43" i="1"/>
  <c r="I42" i="1"/>
  <c r="H42" i="1"/>
  <c r="G42" i="1"/>
  <c r="I41" i="1"/>
  <c r="H41" i="1"/>
  <c r="G41" i="1"/>
  <c r="I40" i="1"/>
  <c r="H40" i="1"/>
  <c r="G40" i="1"/>
  <c r="I39" i="1"/>
  <c r="H39" i="1"/>
  <c r="G39" i="1"/>
  <c r="I38" i="1"/>
  <c r="H38" i="1"/>
  <c r="G38" i="1"/>
  <c r="I37" i="1"/>
  <c r="H37" i="1"/>
  <c r="G37" i="1"/>
  <c r="I36" i="1"/>
  <c r="H36" i="1"/>
  <c r="G36" i="1"/>
  <c r="I35" i="1"/>
  <c r="H35" i="1"/>
  <c r="G35" i="1"/>
  <c r="I34" i="1"/>
  <c r="H34" i="1"/>
  <c r="G34" i="1"/>
  <c r="I33" i="1"/>
  <c r="H33" i="1"/>
  <c r="G33" i="1"/>
  <c r="I32" i="1"/>
  <c r="H32" i="1"/>
  <c r="G32" i="1"/>
  <c r="I31" i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G27" i="1"/>
  <c r="I26" i="1"/>
  <c r="H26" i="1"/>
  <c r="G26" i="1"/>
  <c r="I25" i="1"/>
  <c r="H25" i="1"/>
  <c r="G25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H6" i="1"/>
</calcChain>
</file>

<file path=xl/sharedStrings.xml><?xml version="1.0" encoding="utf-8"?>
<sst xmlns="http://schemas.openxmlformats.org/spreadsheetml/2006/main" count="57" uniqueCount="27">
  <si>
    <t>DATE</t>
  </si>
  <si>
    <t>GOV</t>
  </si>
  <si>
    <t>GDP</t>
  </si>
  <si>
    <t>CPI</t>
  </si>
  <si>
    <t>(Downloaded from FRED)</t>
  </si>
  <si>
    <t>G/Y</t>
  </si>
  <si>
    <t>RealG</t>
  </si>
  <si>
    <t>INF</t>
  </si>
  <si>
    <t>Gov. Expenditure, Nominal GDP, CPI</t>
  </si>
  <si>
    <t>Original Series (quarterly)</t>
  </si>
  <si>
    <t>INF4</t>
  </si>
  <si>
    <t>Summary Stats (unformatted)</t>
  </si>
  <si>
    <t>Mean</t>
  </si>
  <si>
    <t>SD</t>
  </si>
  <si>
    <t>Min</t>
  </si>
  <si>
    <t>Max</t>
  </si>
  <si>
    <t>Correlations (unformatted)</t>
  </si>
  <si>
    <t>Summary Stats (formatted)</t>
  </si>
  <si>
    <t>Line Graph (Improved)</t>
  </si>
  <si>
    <t>Note Date Axis</t>
  </si>
  <si>
    <t>(Share of GDP, real value, % Changes, monthly and annual)</t>
  </si>
  <si>
    <t>Line Graph (default)</t>
  </si>
  <si>
    <t>Note font, lines, rounding</t>
  </si>
  <si>
    <t>Calculated series: Note formulas in cells</t>
  </si>
  <si>
    <t>Note formulas in cells</t>
  </si>
  <si>
    <t>ECON 343 NEIU Spring 2021</t>
  </si>
  <si>
    <t>Correlations (formatted)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</si>
</sst>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color theme="1"/>
      <name val="Arial"/>
      <family val="2"/>
    </font>
    <font>
      <i/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Font="1" applyBorder="1"/>
    <xf numFmtId="0" fontId="0" fillId="0" borderId="0" xfId="0" applyBorder="1"/>
    <xf numFmtId="0" fontId="0" fillId="0" borderId="5" xfId="0" applyBorder="1"/>
    <xf numFmtId="14" fontId="0" fillId="0" borderId="4" xfId="0" applyNumberFormat="1" applyBorder="1"/>
    <xf numFmtId="14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2" fillId="0" borderId="9" xfId="0" applyFont="1" applyBorder="1"/>
    <xf numFmtId="0" fontId="2" fillId="0" borderId="9" xfId="0" applyFont="1" applyBorder="1" applyAlignment="1">
      <alignment horizontal="right"/>
    </xf>
    <xf numFmtId="0" fontId="1" fillId="0" borderId="4" xfId="0" applyFont="1" applyBorder="1"/>
    <xf numFmtId="0" fontId="0" fillId="0" borderId="4" xfId="0" applyFill="1" applyBorder="1"/>
    <xf numFmtId="0" fontId="0" fillId="0" borderId="6" xfId="0" applyBorder="1"/>
    <xf numFmtId="0" fontId="2" fillId="0" borderId="0" xfId="0" applyFont="1" applyBorder="1"/>
    <xf numFmtId="2" fontId="2" fillId="0" borderId="0" xfId="0" applyNumberFormat="1" applyFont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Sheet1!$G$5</c:f>
              <c:strCache>
                <c:ptCount val="1"/>
                <c:pt idx="0">
                  <c:v>G/Y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Sheet1!$G$6:$G$246</c:f>
              <c:numCache>
                <c:formatCode>General</c:formatCode>
                <c:ptCount val="241"/>
                <c:pt idx="0">
                  <c:v>26.579476935324557</c:v>
                </c:pt>
                <c:pt idx="1">
                  <c:v>27.244954535373697</c:v>
                </c:pt>
                <c:pt idx="2">
                  <c:v>27.576594013240371</c:v>
                </c:pt>
                <c:pt idx="3">
                  <c:v>28.467392451272406</c:v>
                </c:pt>
                <c:pt idx="4">
                  <c:v>28.85299201127302</c:v>
                </c:pt>
                <c:pt idx="5">
                  <c:v>28.933209730984888</c:v>
                </c:pt>
                <c:pt idx="6">
                  <c:v>28.654450520025932</c:v>
                </c:pt>
                <c:pt idx="7">
                  <c:v>28.64976955350561</c:v>
                </c:pt>
                <c:pt idx="8">
                  <c:v>28.769067343643993</c:v>
                </c:pt>
                <c:pt idx="9">
                  <c:v>28.836576355090063</c:v>
                </c:pt>
                <c:pt idx="10">
                  <c:v>28.832383457547859</c:v>
                </c:pt>
                <c:pt idx="11">
                  <c:v>29.105311295485723</c:v>
                </c:pt>
                <c:pt idx="12">
                  <c:v>28.856535279053904</c:v>
                </c:pt>
                <c:pt idx="13">
                  <c:v>28.641274660501281</c:v>
                </c:pt>
                <c:pt idx="14">
                  <c:v>28.685502541725892</c:v>
                </c:pt>
                <c:pt idx="15">
                  <c:v>28.564175808715813</c:v>
                </c:pt>
                <c:pt idx="16">
                  <c:v>28.376941933827197</c:v>
                </c:pt>
                <c:pt idx="17">
                  <c:v>28.433386279716036</c:v>
                </c:pt>
                <c:pt idx="18">
                  <c:v>27.931552199251193</c:v>
                </c:pt>
                <c:pt idx="19">
                  <c:v>27.673561167844277</c:v>
                </c:pt>
                <c:pt idx="20">
                  <c:v>27.333621254127252</c:v>
                </c:pt>
                <c:pt idx="21">
                  <c:v>27.402145466049291</c:v>
                </c:pt>
                <c:pt idx="22">
                  <c:v>27.889174628297813</c:v>
                </c:pt>
                <c:pt idx="23">
                  <c:v>27.759157460514057</c:v>
                </c:pt>
                <c:pt idx="24">
                  <c:v>27.787426451552907</c:v>
                </c:pt>
                <c:pt idx="25">
                  <c:v>28.258927850471007</c:v>
                </c:pt>
                <c:pt idx="26">
                  <c:v>28.74976514022044</c:v>
                </c:pt>
                <c:pt idx="27">
                  <c:v>29.25265990001224</c:v>
                </c:pt>
                <c:pt idx="28">
                  <c:v>30.25634647049765</c:v>
                </c:pt>
                <c:pt idx="29">
                  <c:v>30.262325629606252</c:v>
                </c:pt>
                <c:pt idx="30">
                  <c:v>30.535011956316971</c:v>
                </c:pt>
                <c:pt idx="31">
                  <c:v>30.448505228382228</c:v>
                </c:pt>
                <c:pt idx="32">
                  <c:v>30.472285176717943</c:v>
                </c:pt>
                <c:pt idx="33">
                  <c:v>30.685486287705601</c:v>
                </c:pt>
                <c:pt idx="34">
                  <c:v>30.732784686982352</c:v>
                </c:pt>
                <c:pt idx="35">
                  <c:v>30.885613049182364</c:v>
                </c:pt>
                <c:pt idx="36">
                  <c:v>30.258210456270128</c:v>
                </c:pt>
                <c:pt idx="37">
                  <c:v>30.43557114824285</c:v>
                </c:pt>
                <c:pt idx="38">
                  <c:v>30.47868064266823</c:v>
                </c:pt>
                <c:pt idx="39">
                  <c:v>30.654907253019083</c:v>
                </c:pt>
                <c:pt idx="40">
                  <c:v>31.000570776255707</c:v>
                </c:pt>
                <c:pt idx="41">
                  <c:v>31.764749970722562</c:v>
                </c:pt>
                <c:pt idx="42">
                  <c:v>31.896241364419428</c:v>
                </c:pt>
                <c:pt idx="43">
                  <c:v>32.541557658955291</c:v>
                </c:pt>
                <c:pt idx="44">
                  <c:v>31.58737653679318</c:v>
                </c:pt>
                <c:pt idx="45">
                  <c:v>32.276689461207624</c:v>
                </c:pt>
                <c:pt idx="46">
                  <c:v>32.023436007387438</c:v>
                </c:pt>
                <c:pt idx="47">
                  <c:v>32.202551127995783</c:v>
                </c:pt>
                <c:pt idx="48">
                  <c:v>32.457750593405386</c:v>
                </c:pt>
                <c:pt idx="49">
                  <c:v>31.89662728635966</c:v>
                </c:pt>
                <c:pt idx="50">
                  <c:v>31.374451209779277</c:v>
                </c:pt>
                <c:pt idx="51">
                  <c:v>31.551188046691109</c:v>
                </c:pt>
                <c:pt idx="52">
                  <c:v>30.993110657790623</c:v>
                </c:pt>
                <c:pt idx="53">
                  <c:v>31.056725183837184</c:v>
                </c:pt>
                <c:pt idx="54">
                  <c:v>30.521509403433303</c:v>
                </c:pt>
                <c:pt idx="55">
                  <c:v>30.550860976407737</c:v>
                </c:pt>
                <c:pt idx="56">
                  <c:v>31.225871088492621</c:v>
                </c:pt>
                <c:pt idx="57">
                  <c:v>31.198073795991782</c:v>
                </c:pt>
                <c:pt idx="58">
                  <c:v>32.500227560309888</c:v>
                </c:pt>
                <c:pt idx="59">
                  <c:v>32.582099283668782</c:v>
                </c:pt>
                <c:pt idx="60">
                  <c:v>34.036232547663666</c:v>
                </c:pt>
                <c:pt idx="61">
                  <c:v>34.619545443813706</c:v>
                </c:pt>
                <c:pt idx="62">
                  <c:v>34.126457755787158</c:v>
                </c:pt>
                <c:pt idx="63">
                  <c:v>34.058260979628578</c:v>
                </c:pt>
                <c:pt idx="64">
                  <c:v>33.48461153526501</c:v>
                </c:pt>
                <c:pt idx="65">
                  <c:v>32.762323384792786</c:v>
                </c:pt>
                <c:pt idx="66">
                  <c:v>32.84282804981347</c:v>
                </c:pt>
                <c:pt idx="67">
                  <c:v>32.58081977052877</c:v>
                </c:pt>
                <c:pt idx="68">
                  <c:v>32.454612379868138</c:v>
                </c:pt>
                <c:pt idx="69">
                  <c:v>31.976804420818233</c:v>
                </c:pt>
                <c:pt idx="70">
                  <c:v>31.579397046835147</c:v>
                </c:pt>
                <c:pt idx="71">
                  <c:v>31.824633710211753</c:v>
                </c:pt>
                <c:pt idx="72">
                  <c:v>31.886860120939179</c:v>
                </c:pt>
                <c:pt idx="73">
                  <c:v>30.961605021030323</c:v>
                </c:pt>
                <c:pt idx="74">
                  <c:v>31.28786711609305</c:v>
                </c:pt>
                <c:pt idx="75">
                  <c:v>30.969874632057415</c:v>
                </c:pt>
                <c:pt idx="76">
                  <c:v>30.729040097205345</c:v>
                </c:pt>
                <c:pt idx="77">
                  <c:v>30.861936357282804</c:v>
                </c:pt>
                <c:pt idx="78">
                  <c:v>31.100947868186903</c:v>
                </c:pt>
                <c:pt idx="79">
                  <c:v>31.269184469376992</c:v>
                </c:pt>
                <c:pt idx="80">
                  <c:v>32.005217499772385</c:v>
                </c:pt>
                <c:pt idx="81">
                  <c:v>32.988233157643371</c:v>
                </c:pt>
                <c:pt idx="82">
                  <c:v>33.470530018907866</c:v>
                </c:pt>
                <c:pt idx="83">
                  <c:v>32.508674260782833</c:v>
                </c:pt>
                <c:pt idx="84">
                  <c:v>32.731324374897177</c:v>
                </c:pt>
                <c:pt idx="85">
                  <c:v>32.803019858771385</c:v>
                </c:pt>
                <c:pt idx="86">
                  <c:v>32.618323754856839</c:v>
                </c:pt>
                <c:pt idx="87">
                  <c:v>33.596590850208692</c:v>
                </c:pt>
                <c:pt idx="88">
                  <c:v>34.284711672900052</c:v>
                </c:pt>
                <c:pt idx="89">
                  <c:v>34.518417321634153</c:v>
                </c:pt>
                <c:pt idx="90">
                  <c:v>35.229725498630252</c:v>
                </c:pt>
                <c:pt idx="91">
                  <c:v>35.922588897010222</c:v>
                </c:pt>
                <c:pt idx="92">
                  <c:v>35.862133296558746</c:v>
                </c:pt>
                <c:pt idx="93">
                  <c:v>35.085144716959199</c:v>
                </c:pt>
                <c:pt idx="94">
                  <c:v>34.940999067814275</c:v>
                </c:pt>
                <c:pt idx="95">
                  <c:v>34.245367098267955</c:v>
                </c:pt>
                <c:pt idx="96">
                  <c:v>33.795745913439269</c:v>
                </c:pt>
                <c:pt idx="97">
                  <c:v>33.667838769992322</c:v>
                </c:pt>
                <c:pt idx="98">
                  <c:v>33.791663096039663</c:v>
                </c:pt>
                <c:pt idx="99">
                  <c:v>34.321308813607452</c:v>
                </c:pt>
                <c:pt idx="100">
                  <c:v>34.300954477458113</c:v>
                </c:pt>
                <c:pt idx="101">
                  <c:v>34.541816816135089</c:v>
                </c:pt>
                <c:pt idx="102">
                  <c:v>34.533220661292475</c:v>
                </c:pt>
                <c:pt idx="103">
                  <c:v>34.606806246672548</c:v>
                </c:pt>
                <c:pt idx="104">
                  <c:v>34.557267761841779</c:v>
                </c:pt>
                <c:pt idx="105">
                  <c:v>34.827207645632669</c:v>
                </c:pt>
                <c:pt idx="106">
                  <c:v>35.274604143657022</c:v>
                </c:pt>
                <c:pt idx="107">
                  <c:v>34.898092955919395</c:v>
                </c:pt>
                <c:pt idx="108">
                  <c:v>34.857785299765617</c:v>
                </c:pt>
                <c:pt idx="109">
                  <c:v>34.779845032208669</c:v>
                </c:pt>
                <c:pt idx="110">
                  <c:v>34.531722951220736</c:v>
                </c:pt>
                <c:pt idx="111">
                  <c:v>34.351918153256577</c:v>
                </c:pt>
                <c:pt idx="112">
                  <c:v>34.188859007382071</c:v>
                </c:pt>
                <c:pt idx="113">
                  <c:v>33.719766105668626</c:v>
                </c:pt>
                <c:pt idx="114">
                  <c:v>33.359323166443772</c:v>
                </c:pt>
                <c:pt idx="115">
                  <c:v>33.538642124682077</c:v>
                </c:pt>
                <c:pt idx="116">
                  <c:v>33.470791487888512</c:v>
                </c:pt>
                <c:pt idx="117">
                  <c:v>33.539232240818336</c:v>
                </c:pt>
                <c:pt idx="118">
                  <c:v>33.616633876845469</c:v>
                </c:pt>
                <c:pt idx="119">
                  <c:v>33.865768890338089</c:v>
                </c:pt>
                <c:pt idx="120">
                  <c:v>34.025263673393212</c:v>
                </c:pt>
                <c:pt idx="121">
                  <c:v>34.112943764693725</c:v>
                </c:pt>
                <c:pt idx="122">
                  <c:v>34.245108490010828</c:v>
                </c:pt>
                <c:pt idx="123">
                  <c:v>35.479912262543564</c:v>
                </c:pt>
                <c:pt idx="124">
                  <c:v>34.295392778804533</c:v>
                </c:pt>
                <c:pt idx="125">
                  <c:v>35.05507386978848</c:v>
                </c:pt>
                <c:pt idx="126">
                  <c:v>35.60788644808995</c:v>
                </c:pt>
                <c:pt idx="127">
                  <c:v>35.744124867907303</c:v>
                </c:pt>
                <c:pt idx="128">
                  <c:v>36.064736978913743</c:v>
                </c:pt>
                <c:pt idx="129">
                  <c:v>35.955095249200134</c:v>
                </c:pt>
                <c:pt idx="130">
                  <c:v>35.87397270537555</c:v>
                </c:pt>
                <c:pt idx="131">
                  <c:v>35.621840667955631</c:v>
                </c:pt>
                <c:pt idx="132">
                  <c:v>35.425165678251403</c:v>
                </c:pt>
                <c:pt idx="133">
                  <c:v>35.220112854587185</c:v>
                </c:pt>
                <c:pt idx="134">
                  <c:v>35.214770263370269</c:v>
                </c:pt>
                <c:pt idx="135">
                  <c:v>34.866628893180788</c:v>
                </c:pt>
                <c:pt idx="136">
                  <c:v>34.148114607066219</c:v>
                </c:pt>
                <c:pt idx="137">
                  <c:v>33.949819585697732</c:v>
                </c:pt>
                <c:pt idx="138">
                  <c:v>34.213795384715063</c:v>
                </c:pt>
                <c:pt idx="139">
                  <c:v>34.132873203556997</c:v>
                </c:pt>
                <c:pt idx="140">
                  <c:v>34.330281646982719</c:v>
                </c:pt>
                <c:pt idx="141">
                  <c:v>34.435061773537171</c:v>
                </c:pt>
                <c:pt idx="142">
                  <c:v>33.824557064996341</c:v>
                </c:pt>
                <c:pt idx="143">
                  <c:v>33.648981175634468</c:v>
                </c:pt>
                <c:pt idx="144">
                  <c:v>33.932641017285697</c:v>
                </c:pt>
                <c:pt idx="145">
                  <c:v>33.552230593414038</c:v>
                </c:pt>
                <c:pt idx="146">
                  <c:v>33.226730229254265</c:v>
                </c:pt>
                <c:pt idx="147">
                  <c:v>32.941349100356412</c:v>
                </c:pt>
                <c:pt idx="148">
                  <c:v>32.771063735141524</c:v>
                </c:pt>
                <c:pt idx="149">
                  <c:v>32.182278659322144</c:v>
                </c:pt>
                <c:pt idx="150">
                  <c:v>32.148480928214738</c:v>
                </c:pt>
                <c:pt idx="151">
                  <c:v>32.197033347490461</c:v>
                </c:pt>
                <c:pt idx="152">
                  <c:v>31.686012938618262</c:v>
                </c:pt>
                <c:pt idx="153">
                  <c:v>31.634294528723874</c:v>
                </c:pt>
                <c:pt idx="154">
                  <c:v>31.423862721775681</c:v>
                </c:pt>
                <c:pt idx="155">
                  <c:v>31.302182237964296</c:v>
                </c:pt>
                <c:pt idx="156">
                  <c:v>31.133479957660743</c:v>
                </c:pt>
                <c:pt idx="157">
                  <c:v>31.085045681757286</c:v>
                </c:pt>
                <c:pt idx="158">
                  <c:v>31.020973664553573</c:v>
                </c:pt>
                <c:pt idx="159">
                  <c:v>31.187807961267865</c:v>
                </c:pt>
                <c:pt idx="160">
                  <c:v>30.748115263469227</c:v>
                </c:pt>
                <c:pt idx="161">
                  <c:v>30.567468009097478</c:v>
                </c:pt>
                <c:pt idx="162">
                  <c:v>30.550886279563844</c:v>
                </c:pt>
                <c:pt idx="163">
                  <c:v>30.723760121275692</c:v>
                </c:pt>
                <c:pt idx="164">
                  <c:v>31.32563643674294</c:v>
                </c:pt>
                <c:pt idx="165">
                  <c:v>31.691804221659886</c:v>
                </c:pt>
                <c:pt idx="166">
                  <c:v>31.856637801857893</c:v>
                </c:pt>
                <c:pt idx="167">
                  <c:v>32.219223972622146</c:v>
                </c:pt>
                <c:pt idx="168">
                  <c:v>32.500672910584832</c:v>
                </c:pt>
                <c:pt idx="169">
                  <c:v>32.627737635023365</c:v>
                </c:pt>
                <c:pt idx="170">
                  <c:v>32.723328885573764</c:v>
                </c:pt>
                <c:pt idx="171">
                  <c:v>33.267247517333523</c:v>
                </c:pt>
                <c:pt idx="172">
                  <c:v>33.513297751769642</c:v>
                </c:pt>
                <c:pt idx="173">
                  <c:v>33.650517662397931</c:v>
                </c:pt>
                <c:pt idx="174">
                  <c:v>33.173985067940507</c:v>
                </c:pt>
                <c:pt idx="175">
                  <c:v>32.901236482281199</c:v>
                </c:pt>
                <c:pt idx="176">
                  <c:v>33.150377314281371</c:v>
                </c:pt>
                <c:pt idx="177">
                  <c:v>32.880487855837984</c:v>
                </c:pt>
                <c:pt idx="178">
                  <c:v>32.913485281232575</c:v>
                </c:pt>
                <c:pt idx="179">
                  <c:v>32.702236188278228</c:v>
                </c:pt>
                <c:pt idx="180">
                  <c:v>32.877056690846736</c:v>
                </c:pt>
                <c:pt idx="181">
                  <c:v>32.840006004637324</c:v>
                </c:pt>
                <c:pt idx="182">
                  <c:v>33.206894717768328</c:v>
                </c:pt>
                <c:pt idx="183">
                  <c:v>33.110863858912431</c:v>
                </c:pt>
                <c:pt idx="184">
                  <c:v>32.737753118895839</c:v>
                </c:pt>
                <c:pt idx="185">
                  <c:v>32.848107093292811</c:v>
                </c:pt>
                <c:pt idx="186">
                  <c:v>32.911398612104342</c:v>
                </c:pt>
                <c:pt idx="187">
                  <c:v>32.383359449600732</c:v>
                </c:pt>
                <c:pt idx="188">
                  <c:v>33.445929706221648</c:v>
                </c:pt>
                <c:pt idx="189">
                  <c:v>33.387107528853221</c:v>
                </c:pt>
                <c:pt idx="190">
                  <c:v>33.362669412589732</c:v>
                </c:pt>
                <c:pt idx="191">
                  <c:v>33.58806432666524</c:v>
                </c:pt>
                <c:pt idx="192">
                  <c:v>34.12847375534254</c:v>
                </c:pt>
                <c:pt idx="193">
                  <c:v>36.236741597493001</c:v>
                </c:pt>
                <c:pt idx="194">
                  <c:v>35.446806299104956</c:v>
                </c:pt>
                <c:pt idx="195">
                  <c:v>37.219794604816926</c:v>
                </c:pt>
                <c:pt idx="196">
                  <c:v>38.113842693347692</c:v>
                </c:pt>
                <c:pt idx="197">
                  <c:v>39.589572802614114</c:v>
                </c:pt>
                <c:pt idx="198">
                  <c:v>39.217279071354355</c:v>
                </c:pt>
                <c:pt idx="199">
                  <c:v>39.0562537475165</c:v>
                </c:pt>
                <c:pt idx="200">
                  <c:v>39.537128048718358</c:v>
                </c:pt>
                <c:pt idx="201">
                  <c:v>39.279294561780311</c:v>
                </c:pt>
                <c:pt idx="202">
                  <c:v>38.53564976518107</c:v>
                </c:pt>
                <c:pt idx="203">
                  <c:v>38.313956780474676</c:v>
                </c:pt>
                <c:pt idx="204">
                  <c:v>38.332892402034098</c:v>
                </c:pt>
                <c:pt idx="205">
                  <c:v>38.192422665985809</c:v>
                </c:pt>
                <c:pt idx="206">
                  <c:v>37.442112385637365</c:v>
                </c:pt>
                <c:pt idx="207">
                  <c:v>37.177323273695499</c:v>
                </c:pt>
                <c:pt idx="208">
                  <c:v>36.423521503882895</c:v>
                </c:pt>
                <c:pt idx="209">
                  <c:v>36.104458961989032</c:v>
                </c:pt>
                <c:pt idx="210">
                  <c:v>35.685256291216092</c:v>
                </c:pt>
                <c:pt idx="211">
                  <c:v>36.076498715100186</c:v>
                </c:pt>
                <c:pt idx="212">
                  <c:v>35.197380550914019</c:v>
                </c:pt>
                <c:pt idx="213">
                  <c:v>35.154477787676178</c:v>
                </c:pt>
                <c:pt idx="214">
                  <c:v>34.82342426867563</c:v>
                </c:pt>
                <c:pt idx="215">
                  <c:v>34.350517706437643</c:v>
                </c:pt>
                <c:pt idx="216">
                  <c:v>34.586243255086146</c:v>
                </c:pt>
                <c:pt idx="217">
                  <c:v>34.314330442498154</c:v>
                </c:pt>
                <c:pt idx="218">
                  <c:v>34.096687459869017</c:v>
                </c:pt>
                <c:pt idx="219">
                  <c:v>33.997601780893937</c:v>
                </c:pt>
                <c:pt idx="220">
                  <c:v>33.742131555859821</c:v>
                </c:pt>
                <c:pt idx="221">
                  <c:v>33.406398287979215</c:v>
                </c:pt>
                <c:pt idx="222">
                  <c:v>34.159978409038068</c:v>
                </c:pt>
                <c:pt idx="223">
                  <c:v>34.016808508609287</c:v>
                </c:pt>
                <c:pt idx="224">
                  <c:v>34.267330782967242</c:v>
                </c:pt>
                <c:pt idx="225">
                  <c:v>33.915250278568408</c:v>
                </c:pt>
                <c:pt idx="226">
                  <c:v>34.085689372157638</c:v>
                </c:pt>
                <c:pt idx="227">
                  <c:v>34.04364906839411</c:v>
                </c:pt>
                <c:pt idx="228">
                  <c:v>34.011362225267369</c:v>
                </c:pt>
                <c:pt idx="229">
                  <c:v>33.714017338434971</c:v>
                </c:pt>
                <c:pt idx="230">
                  <c:v>33.772083241721369</c:v>
                </c:pt>
                <c:pt idx="231">
                  <c:v>33.704710749734801</c:v>
                </c:pt>
                <c:pt idx="232">
                  <c:v>33.758251869163956</c:v>
                </c:pt>
                <c:pt idx="233">
                  <c:v>33.64953895814746</c:v>
                </c:pt>
                <c:pt idx="234">
                  <c:v>33.595668998839123</c:v>
                </c:pt>
                <c:pt idx="235">
                  <c:v>33.698320646513864</c:v>
                </c:pt>
                <c:pt idx="236">
                  <c:v>33.886480987781923</c:v>
                </c:pt>
                <c:pt idx="237">
                  <c:v>34.172515273590534</c:v>
                </c:pt>
                <c:pt idx="238">
                  <c:v>34.162800672529791</c:v>
                </c:pt>
                <c:pt idx="239">
                  <c:v>34.164152222611456</c:v>
                </c:pt>
                <c:pt idx="240">
                  <c:v>34.923511719319492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ED-4F11-B9EC-9882036A5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526096"/>
        <c:axId val="378524784"/>
      </c:lineChart>
      <c:catAx>
        <c:axId val="37852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524784"/>
        <c:crosses val="autoZero"/>
        <c:auto val="1"/>
        <c:lblAlgn val="ctr"/>
        <c:lblOffset val="100"/>
        <c:noMultiLvlLbl val="0"/>
      </c:catAx>
      <c:valAx>
        <c:axId val="37852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52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of Government Spending to GDP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Sheet1!$G$5</c:f>
              <c:strCache>
                <c:ptCount val="1"/>
                <c:pt idx="0">
                  <c:v>G/Y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Sheet1!$AH$6:$AH$246</c:f>
              <c:numCache>
                <c:formatCode>General</c:formatCode>
                <c:ptCount val="241"/>
                <c:pt idx="0">
                  <c:v>1960</c:v>
                </c:pt>
                <c:pt idx="1">
                  <c:v>1960</c:v>
                </c:pt>
                <c:pt idx="2">
                  <c:v>1960</c:v>
                </c:pt>
                <c:pt idx="3">
                  <c:v>1960</c:v>
                </c:pt>
                <c:pt idx="4">
                  <c:v>1961</c:v>
                </c:pt>
                <c:pt idx="5">
                  <c:v>1961</c:v>
                </c:pt>
                <c:pt idx="6">
                  <c:v>1961</c:v>
                </c:pt>
                <c:pt idx="7">
                  <c:v>1961</c:v>
                </c:pt>
                <c:pt idx="8">
                  <c:v>1962</c:v>
                </c:pt>
                <c:pt idx="9">
                  <c:v>1962</c:v>
                </c:pt>
                <c:pt idx="10">
                  <c:v>1962</c:v>
                </c:pt>
                <c:pt idx="11">
                  <c:v>1962</c:v>
                </c:pt>
                <c:pt idx="12">
                  <c:v>1963</c:v>
                </c:pt>
                <c:pt idx="13">
                  <c:v>1963</c:v>
                </c:pt>
                <c:pt idx="14">
                  <c:v>1963</c:v>
                </c:pt>
                <c:pt idx="15">
                  <c:v>1963</c:v>
                </c:pt>
                <c:pt idx="16">
                  <c:v>1964</c:v>
                </c:pt>
                <c:pt idx="17">
                  <c:v>1964</c:v>
                </c:pt>
                <c:pt idx="18">
                  <c:v>1964</c:v>
                </c:pt>
                <c:pt idx="19">
                  <c:v>1964</c:v>
                </c:pt>
                <c:pt idx="20">
                  <c:v>1965</c:v>
                </c:pt>
                <c:pt idx="21">
                  <c:v>1965</c:v>
                </c:pt>
                <c:pt idx="22">
                  <c:v>1965</c:v>
                </c:pt>
                <c:pt idx="23">
                  <c:v>1965</c:v>
                </c:pt>
                <c:pt idx="24">
                  <c:v>1966</c:v>
                </c:pt>
                <c:pt idx="25">
                  <c:v>1966</c:v>
                </c:pt>
                <c:pt idx="26">
                  <c:v>1966</c:v>
                </c:pt>
                <c:pt idx="27">
                  <c:v>1966</c:v>
                </c:pt>
                <c:pt idx="28">
                  <c:v>1967</c:v>
                </c:pt>
                <c:pt idx="29">
                  <c:v>1967</c:v>
                </c:pt>
                <c:pt idx="30">
                  <c:v>1967</c:v>
                </c:pt>
                <c:pt idx="31">
                  <c:v>1967</c:v>
                </c:pt>
                <c:pt idx="32">
                  <c:v>1968</c:v>
                </c:pt>
                <c:pt idx="33">
                  <c:v>1968</c:v>
                </c:pt>
                <c:pt idx="34">
                  <c:v>1968</c:v>
                </c:pt>
                <c:pt idx="35">
                  <c:v>1968</c:v>
                </c:pt>
                <c:pt idx="36">
                  <c:v>1969</c:v>
                </c:pt>
                <c:pt idx="37">
                  <c:v>1969</c:v>
                </c:pt>
                <c:pt idx="38">
                  <c:v>1969</c:v>
                </c:pt>
                <c:pt idx="39">
                  <c:v>1969</c:v>
                </c:pt>
                <c:pt idx="40">
                  <c:v>1970</c:v>
                </c:pt>
                <c:pt idx="41">
                  <c:v>1970</c:v>
                </c:pt>
                <c:pt idx="42">
                  <c:v>1970</c:v>
                </c:pt>
                <c:pt idx="43">
                  <c:v>1970</c:v>
                </c:pt>
                <c:pt idx="44">
                  <c:v>1971</c:v>
                </c:pt>
                <c:pt idx="45">
                  <c:v>1971</c:v>
                </c:pt>
                <c:pt idx="46">
                  <c:v>1971</c:v>
                </c:pt>
                <c:pt idx="47">
                  <c:v>1971</c:v>
                </c:pt>
                <c:pt idx="48">
                  <c:v>1972</c:v>
                </c:pt>
                <c:pt idx="49">
                  <c:v>1972</c:v>
                </c:pt>
                <c:pt idx="50">
                  <c:v>1972</c:v>
                </c:pt>
                <c:pt idx="51">
                  <c:v>1972</c:v>
                </c:pt>
                <c:pt idx="52">
                  <c:v>1973</c:v>
                </c:pt>
                <c:pt idx="53">
                  <c:v>1973</c:v>
                </c:pt>
                <c:pt idx="54">
                  <c:v>1973</c:v>
                </c:pt>
                <c:pt idx="55">
                  <c:v>1973</c:v>
                </c:pt>
                <c:pt idx="56">
                  <c:v>1974</c:v>
                </c:pt>
                <c:pt idx="57">
                  <c:v>1974</c:v>
                </c:pt>
                <c:pt idx="58">
                  <c:v>1974</c:v>
                </c:pt>
                <c:pt idx="59">
                  <c:v>1974</c:v>
                </c:pt>
                <c:pt idx="60">
                  <c:v>1975</c:v>
                </c:pt>
                <c:pt idx="61">
                  <c:v>1975</c:v>
                </c:pt>
                <c:pt idx="62">
                  <c:v>1975</c:v>
                </c:pt>
                <c:pt idx="63">
                  <c:v>1975</c:v>
                </c:pt>
                <c:pt idx="64">
                  <c:v>1976</c:v>
                </c:pt>
                <c:pt idx="65">
                  <c:v>1976</c:v>
                </c:pt>
                <c:pt idx="66">
                  <c:v>1976</c:v>
                </c:pt>
                <c:pt idx="67">
                  <c:v>1976</c:v>
                </c:pt>
                <c:pt idx="68">
                  <c:v>1977</c:v>
                </c:pt>
                <c:pt idx="69">
                  <c:v>1977</c:v>
                </c:pt>
                <c:pt idx="70">
                  <c:v>1977</c:v>
                </c:pt>
                <c:pt idx="71">
                  <c:v>1977</c:v>
                </c:pt>
                <c:pt idx="72">
                  <c:v>1978</c:v>
                </c:pt>
                <c:pt idx="73">
                  <c:v>1978</c:v>
                </c:pt>
                <c:pt idx="74">
                  <c:v>1978</c:v>
                </c:pt>
                <c:pt idx="75">
                  <c:v>1978</c:v>
                </c:pt>
                <c:pt idx="76">
                  <c:v>1979</c:v>
                </c:pt>
                <c:pt idx="77">
                  <c:v>1979</c:v>
                </c:pt>
                <c:pt idx="78">
                  <c:v>1979</c:v>
                </c:pt>
                <c:pt idx="79">
                  <c:v>1979</c:v>
                </c:pt>
                <c:pt idx="80">
                  <c:v>1980</c:v>
                </c:pt>
                <c:pt idx="81">
                  <c:v>1980</c:v>
                </c:pt>
                <c:pt idx="82">
                  <c:v>1980</c:v>
                </c:pt>
                <c:pt idx="83">
                  <c:v>1980</c:v>
                </c:pt>
                <c:pt idx="84">
                  <c:v>1981</c:v>
                </c:pt>
                <c:pt idx="85">
                  <c:v>1981</c:v>
                </c:pt>
                <c:pt idx="86">
                  <c:v>1981</c:v>
                </c:pt>
                <c:pt idx="87">
                  <c:v>1981</c:v>
                </c:pt>
                <c:pt idx="88">
                  <c:v>1982</c:v>
                </c:pt>
                <c:pt idx="89">
                  <c:v>1982</c:v>
                </c:pt>
                <c:pt idx="90">
                  <c:v>1982</c:v>
                </c:pt>
                <c:pt idx="91">
                  <c:v>1982</c:v>
                </c:pt>
                <c:pt idx="92">
                  <c:v>1983</c:v>
                </c:pt>
                <c:pt idx="93">
                  <c:v>1983</c:v>
                </c:pt>
                <c:pt idx="94">
                  <c:v>1983</c:v>
                </c:pt>
                <c:pt idx="95">
                  <c:v>1983</c:v>
                </c:pt>
                <c:pt idx="96">
                  <c:v>1984</c:v>
                </c:pt>
                <c:pt idx="97">
                  <c:v>1984</c:v>
                </c:pt>
                <c:pt idx="98">
                  <c:v>1984</c:v>
                </c:pt>
                <c:pt idx="99">
                  <c:v>1984</c:v>
                </c:pt>
                <c:pt idx="100">
                  <c:v>1985</c:v>
                </c:pt>
                <c:pt idx="101">
                  <c:v>1985</c:v>
                </c:pt>
                <c:pt idx="102">
                  <c:v>1985</c:v>
                </c:pt>
                <c:pt idx="103">
                  <c:v>1985</c:v>
                </c:pt>
                <c:pt idx="104">
                  <c:v>1986</c:v>
                </c:pt>
                <c:pt idx="105">
                  <c:v>1986</c:v>
                </c:pt>
                <c:pt idx="106">
                  <c:v>1986</c:v>
                </c:pt>
                <c:pt idx="107">
                  <c:v>1986</c:v>
                </c:pt>
                <c:pt idx="108">
                  <c:v>1987</c:v>
                </c:pt>
                <c:pt idx="109">
                  <c:v>1987</c:v>
                </c:pt>
                <c:pt idx="110">
                  <c:v>1987</c:v>
                </c:pt>
                <c:pt idx="111">
                  <c:v>1987</c:v>
                </c:pt>
                <c:pt idx="112">
                  <c:v>1988</c:v>
                </c:pt>
                <c:pt idx="113">
                  <c:v>1988</c:v>
                </c:pt>
                <c:pt idx="114">
                  <c:v>1988</c:v>
                </c:pt>
                <c:pt idx="115">
                  <c:v>1988</c:v>
                </c:pt>
                <c:pt idx="116">
                  <c:v>1989</c:v>
                </c:pt>
                <c:pt idx="117">
                  <c:v>1989</c:v>
                </c:pt>
                <c:pt idx="118">
                  <c:v>1989</c:v>
                </c:pt>
                <c:pt idx="119">
                  <c:v>1989</c:v>
                </c:pt>
                <c:pt idx="120">
                  <c:v>1990</c:v>
                </c:pt>
                <c:pt idx="121">
                  <c:v>1990</c:v>
                </c:pt>
                <c:pt idx="122">
                  <c:v>1990</c:v>
                </c:pt>
                <c:pt idx="123">
                  <c:v>1990</c:v>
                </c:pt>
                <c:pt idx="124">
                  <c:v>1991</c:v>
                </c:pt>
                <c:pt idx="125">
                  <c:v>1991</c:v>
                </c:pt>
                <c:pt idx="126">
                  <c:v>1991</c:v>
                </c:pt>
                <c:pt idx="127">
                  <c:v>1991</c:v>
                </c:pt>
                <c:pt idx="128">
                  <c:v>1992</c:v>
                </c:pt>
                <c:pt idx="129">
                  <c:v>1992</c:v>
                </c:pt>
                <c:pt idx="130">
                  <c:v>1992</c:v>
                </c:pt>
                <c:pt idx="131">
                  <c:v>1992</c:v>
                </c:pt>
                <c:pt idx="132">
                  <c:v>1993</c:v>
                </c:pt>
                <c:pt idx="133">
                  <c:v>1993</c:v>
                </c:pt>
                <c:pt idx="134">
                  <c:v>1993</c:v>
                </c:pt>
                <c:pt idx="135">
                  <c:v>1993</c:v>
                </c:pt>
                <c:pt idx="136">
                  <c:v>1994</c:v>
                </c:pt>
                <c:pt idx="137">
                  <c:v>1994</c:v>
                </c:pt>
                <c:pt idx="138">
                  <c:v>1994</c:v>
                </c:pt>
                <c:pt idx="139">
                  <c:v>1994</c:v>
                </c:pt>
                <c:pt idx="140">
                  <c:v>1995</c:v>
                </c:pt>
                <c:pt idx="141">
                  <c:v>1995</c:v>
                </c:pt>
                <c:pt idx="142">
                  <c:v>1995</c:v>
                </c:pt>
                <c:pt idx="143">
                  <c:v>1995</c:v>
                </c:pt>
                <c:pt idx="144">
                  <c:v>1996</c:v>
                </c:pt>
                <c:pt idx="145">
                  <c:v>1996</c:v>
                </c:pt>
                <c:pt idx="146">
                  <c:v>1996</c:v>
                </c:pt>
                <c:pt idx="147">
                  <c:v>1996</c:v>
                </c:pt>
                <c:pt idx="148">
                  <c:v>1997</c:v>
                </c:pt>
                <c:pt idx="149">
                  <c:v>1997</c:v>
                </c:pt>
                <c:pt idx="150">
                  <c:v>1997</c:v>
                </c:pt>
                <c:pt idx="151">
                  <c:v>1997</c:v>
                </c:pt>
                <c:pt idx="152">
                  <c:v>1998</c:v>
                </c:pt>
                <c:pt idx="153">
                  <c:v>1998</c:v>
                </c:pt>
                <c:pt idx="154">
                  <c:v>1998</c:v>
                </c:pt>
                <c:pt idx="155">
                  <c:v>1998</c:v>
                </c:pt>
                <c:pt idx="156">
                  <c:v>1999</c:v>
                </c:pt>
                <c:pt idx="157">
                  <c:v>1999</c:v>
                </c:pt>
                <c:pt idx="158">
                  <c:v>1999</c:v>
                </c:pt>
                <c:pt idx="159">
                  <c:v>1999</c:v>
                </c:pt>
                <c:pt idx="160">
                  <c:v>2000</c:v>
                </c:pt>
                <c:pt idx="161">
                  <c:v>2000</c:v>
                </c:pt>
                <c:pt idx="162">
                  <c:v>2000</c:v>
                </c:pt>
                <c:pt idx="163">
                  <c:v>2000</c:v>
                </c:pt>
                <c:pt idx="164">
                  <c:v>2001</c:v>
                </c:pt>
                <c:pt idx="165">
                  <c:v>2001</c:v>
                </c:pt>
                <c:pt idx="166">
                  <c:v>2001</c:v>
                </c:pt>
                <c:pt idx="167">
                  <c:v>2001</c:v>
                </c:pt>
                <c:pt idx="168">
                  <c:v>2002</c:v>
                </c:pt>
                <c:pt idx="169">
                  <c:v>2002</c:v>
                </c:pt>
                <c:pt idx="170">
                  <c:v>2002</c:v>
                </c:pt>
                <c:pt idx="171">
                  <c:v>2002</c:v>
                </c:pt>
                <c:pt idx="172">
                  <c:v>2003</c:v>
                </c:pt>
                <c:pt idx="173">
                  <c:v>2003</c:v>
                </c:pt>
                <c:pt idx="174">
                  <c:v>2003</c:v>
                </c:pt>
                <c:pt idx="175">
                  <c:v>2003</c:v>
                </c:pt>
                <c:pt idx="176">
                  <c:v>2004</c:v>
                </c:pt>
                <c:pt idx="177">
                  <c:v>2004</c:v>
                </c:pt>
                <c:pt idx="178">
                  <c:v>2004</c:v>
                </c:pt>
                <c:pt idx="179">
                  <c:v>2004</c:v>
                </c:pt>
                <c:pt idx="180">
                  <c:v>2005</c:v>
                </c:pt>
                <c:pt idx="181">
                  <c:v>2005</c:v>
                </c:pt>
                <c:pt idx="182">
                  <c:v>2005</c:v>
                </c:pt>
                <c:pt idx="183">
                  <c:v>2005</c:v>
                </c:pt>
                <c:pt idx="184">
                  <c:v>2006</c:v>
                </c:pt>
                <c:pt idx="185">
                  <c:v>2006</c:v>
                </c:pt>
                <c:pt idx="186">
                  <c:v>2006</c:v>
                </c:pt>
                <c:pt idx="187">
                  <c:v>2006</c:v>
                </c:pt>
                <c:pt idx="188">
                  <c:v>2007</c:v>
                </c:pt>
                <c:pt idx="189">
                  <c:v>2007</c:v>
                </c:pt>
                <c:pt idx="190">
                  <c:v>2007</c:v>
                </c:pt>
                <c:pt idx="191">
                  <c:v>2007</c:v>
                </c:pt>
                <c:pt idx="192">
                  <c:v>2008</c:v>
                </c:pt>
                <c:pt idx="193">
                  <c:v>2008</c:v>
                </c:pt>
                <c:pt idx="194">
                  <c:v>2008</c:v>
                </c:pt>
                <c:pt idx="195">
                  <c:v>2008</c:v>
                </c:pt>
                <c:pt idx="196">
                  <c:v>2009</c:v>
                </c:pt>
                <c:pt idx="197">
                  <c:v>2009</c:v>
                </c:pt>
                <c:pt idx="198">
                  <c:v>2009</c:v>
                </c:pt>
                <c:pt idx="199">
                  <c:v>2009</c:v>
                </c:pt>
                <c:pt idx="200">
                  <c:v>2010</c:v>
                </c:pt>
                <c:pt idx="201">
                  <c:v>2010</c:v>
                </c:pt>
                <c:pt idx="202">
                  <c:v>2010</c:v>
                </c:pt>
                <c:pt idx="203">
                  <c:v>2010</c:v>
                </c:pt>
                <c:pt idx="204">
                  <c:v>2011</c:v>
                </c:pt>
                <c:pt idx="205">
                  <c:v>2011</c:v>
                </c:pt>
                <c:pt idx="206">
                  <c:v>2011</c:v>
                </c:pt>
                <c:pt idx="207">
                  <c:v>2011</c:v>
                </c:pt>
                <c:pt idx="208">
                  <c:v>2012</c:v>
                </c:pt>
                <c:pt idx="209">
                  <c:v>2012</c:v>
                </c:pt>
                <c:pt idx="210">
                  <c:v>2012</c:v>
                </c:pt>
                <c:pt idx="211">
                  <c:v>2012</c:v>
                </c:pt>
                <c:pt idx="212">
                  <c:v>2013</c:v>
                </c:pt>
                <c:pt idx="213">
                  <c:v>2013</c:v>
                </c:pt>
                <c:pt idx="214">
                  <c:v>2013</c:v>
                </c:pt>
                <c:pt idx="215">
                  <c:v>2013</c:v>
                </c:pt>
                <c:pt idx="216">
                  <c:v>2014</c:v>
                </c:pt>
                <c:pt idx="217">
                  <c:v>2014</c:v>
                </c:pt>
                <c:pt idx="218">
                  <c:v>2014</c:v>
                </c:pt>
                <c:pt idx="219">
                  <c:v>2014</c:v>
                </c:pt>
                <c:pt idx="220">
                  <c:v>2015</c:v>
                </c:pt>
                <c:pt idx="221">
                  <c:v>2015</c:v>
                </c:pt>
                <c:pt idx="222">
                  <c:v>2015</c:v>
                </c:pt>
                <c:pt idx="223">
                  <c:v>2015</c:v>
                </c:pt>
                <c:pt idx="224">
                  <c:v>2016</c:v>
                </c:pt>
                <c:pt idx="225">
                  <c:v>2016</c:v>
                </c:pt>
                <c:pt idx="226">
                  <c:v>2016</c:v>
                </c:pt>
                <c:pt idx="227">
                  <c:v>2016</c:v>
                </c:pt>
                <c:pt idx="228">
                  <c:v>2017</c:v>
                </c:pt>
                <c:pt idx="229">
                  <c:v>2017</c:v>
                </c:pt>
                <c:pt idx="230">
                  <c:v>2017</c:v>
                </c:pt>
                <c:pt idx="231">
                  <c:v>2017</c:v>
                </c:pt>
                <c:pt idx="232">
                  <c:v>2018</c:v>
                </c:pt>
                <c:pt idx="233">
                  <c:v>2018</c:v>
                </c:pt>
                <c:pt idx="234">
                  <c:v>2018</c:v>
                </c:pt>
                <c:pt idx="235">
                  <c:v>2018</c:v>
                </c:pt>
                <c:pt idx="236">
                  <c:v>2019</c:v>
                </c:pt>
                <c:pt idx="237">
                  <c:v>2019</c:v>
                </c:pt>
                <c:pt idx="238">
                  <c:v>2019</c:v>
                </c:pt>
                <c:pt idx="239">
                  <c:v>2019</c:v>
                </c:pt>
                <c:pt idx="240">
                  <c:v>2020</c:v>
                </c:pt>
              </c:numCache>
            </c:numRef>
          </c:cat>
          <c:val>
            <c:numRef>
              <c:f>Sheet1!$G$6:$G$246</c:f>
              <c:numCache>
                <c:formatCode>General</c:formatCode>
                <c:ptCount val="241"/>
                <c:pt idx="0">
                  <c:v>26.579476935324557</c:v>
                </c:pt>
                <c:pt idx="1">
                  <c:v>27.244954535373697</c:v>
                </c:pt>
                <c:pt idx="2">
                  <c:v>27.576594013240371</c:v>
                </c:pt>
                <c:pt idx="3">
                  <c:v>28.467392451272406</c:v>
                </c:pt>
                <c:pt idx="4">
                  <c:v>28.85299201127302</c:v>
                </c:pt>
                <c:pt idx="5">
                  <c:v>28.933209730984888</c:v>
                </c:pt>
                <c:pt idx="6">
                  <c:v>28.654450520025932</c:v>
                </c:pt>
                <c:pt idx="7">
                  <c:v>28.64976955350561</c:v>
                </c:pt>
                <c:pt idx="8">
                  <c:v>28.769067343643993</c:v>
                </c:pt>
                <c:pt idx="9">
                  <c:v>28.836576355090063</c:v>
                </c:pt>
                <c:pt idx="10">
                  <c:v>28.832383457547859</c:v>
                </c:pt>
                <c:pt idx="11">
                  <c:v>29.105311295485723</c:v>
                </c:pt>
                <c:pt idx="12">
                  <c:v>28.856535279053904</c:v>
                </c:pt>
                <c:pt idx="13">
                  <c:v>28.641274660501281</c:v>
                </c:pt>
                <c:pt idx="14">
                  <c:v>28.685502541725892</c:v>
                </c:pt>
                <c:pt idx="15">
                  <c:v>28.564175808715813</c:v>
                </c:pt>
                <c:pt idx="16">
                  <c:v>28.376941933827197</c:v>
                </c:pt>
                <c:pt idx="17">
                  <c:v>28.433386279716036</c:v>
                </c:pt>
                <c:pt idx="18">
                  <c:v>27.931552199251193</c:v>
                </c:pt>
                <c:pt idx="19">
                  <c:v>27.673561167844277</c:v>
                </c:pt>
                <c:pt idx="20">
                  <c:v>27.333621254127252</c:v>
                </c:pt>
                <c:pt idx="21">
                  <c:v>27.402145466049291</c:v>
                </c:pt>
                <c:pt idx="22">
                  <c:v>27.889174628297813</c:v>
                </c:pt>
                <c:pt idx="23">
                  <c:v>27.759157460514057</c:v>
                </c:pt>
                <c:pt idx="24">
                  <c:v>27.787426451552907</c:v>
                </c:pt>
                <c:pt idx="25">
                  <c:v>28.258927850471007</c:v>
                </c:pt>
                <c:pt idx="26">
                  <c:v>28.74976514022044</c:v>
                </c:pt>
                <c:pt idx="27">
                  <c:v>29.25265990001224</c:v>
                </c:pt>
                <c:pt idx="28">
                  <c:v>30.25634647049765</c:v>
                </c:pt>
                <c:pt idx="29">
                  <c:v>30.262325629606252</c:v>
                </c:pt>
                <c:pt idx="30">
                  <c:v>30.535011956316971</c:v>
                </c:pt>
                <c:pt idx="31">
                  <c:v>30.448505228382228</c:v>
                </c:pt>
                <c:pt idx="32">
                  <c:v>30.472285176717943</c:v>
                </c:pt>
                <c:pt idx="33">
                  <c:v>30.685486287705601</c:v>
                </c:pt>
                <c:pt idx="34">
                  <c:v>30.732784686982352</c:v>
                </c:pt>
                <c:pt idx="35">
                  <c:v>30.885613049182364</c:v>
                </c:pt>
                <c:pt idx="36">
                  <c:v>30.258210456270128</c:v>
                </c:pt>
                <c:pt idx="37">
                  <c:v>30.43557114824285</c:v>
                </c:pt>
                <c:pt idx="38">
                  <c:v>30.47868064266823</c:v>
                </c:pt>
                <c:pt idx="39">
                  <c:v>30.654907253019083</c:v>
                </c:pt>
                <c:pt idx="40">
                  <c:v>31.000570776255707</c:v>
                </c:pt>
                <c:pt idx="41">
                  <c:v>31.764749970722562</c:v>
                </c:pt>
                <c:pt idx="42">
                  <c:v>31.896241364419428</c:v>
                </c:pt>
                <c:pt idx="43">
                  <c:v>32.541557658955291</c:v>
                </c:pt>
                <c:pt idx="44">
                  <c:v>31.58737653679318</c:v>
                </c:pt>
                <c:pt idx="45">
                  <c:v>32.276689461207624</c:v>
                </c:pt>
                <c:pt idx="46">
                  <c:v>32.023436007387438</c:v>
                </c:pt>
                <c:pt idx="47">
                  <c:v>32.202551127995783</c:v>
                </c:pt>
                <c:pt idx="48">
                  <c:v>32.457750593405386</c:v>
                </c:pt>
                <c:pt idx="49">
                  <c:v>31.89662728635966</c:v>
                </c:pt>
                <c:pt idx="50">
                  <c:v>31.374451209779277</c:v>
                </c:pt>
                <c:pt idx="51">
                  <c:v>31.551188046691109</c:v>
                </c:pt>
                <c:pt idx="52">
                  <c:v>30.993110657790623</c:v>
                </c:pt>
                <c:pt idx="53">
                  <c:v>31.056725183837184</c:v>
                </c:pt>
                <c:pt idx="54">
                  <c:v>30.521509403433303</c:v>
                </c:pt>
                <c:pt idx="55">
                  <c:v>30.550860976407737</c:v>
                </c:pt>
                <c:pt idx="56">
                  <c:v>31.225871088492621</c:v>
                </c:pt>
                <c:pt idx="57">
                  <c:v>31.198073795991782</c:v>
                </c:pt>
                <c:pt idx="58">
                  <c:v>32.500227560309888</c:v>
                </c:pt>
                <c:pt idx="59">
                  <c:v>32.582099283668782</c:v>
                </c:pt>
                <c:pt idx="60">
                  <c:v>34.036232547663666</c:v>
                </c:pt>
                <c:pt idx="61">
                  <c:v>34.619545443813706</c:v>
                </c:pt>
                <c:pt idx="62">
                  <c:v>34.126457755787158</c:v>
                </c:pt>
                <c:pt idx="63">
                  <c:v>34.058260979628578</c:v>
                </c:pt>
                <c:pt idx="64">
                  <c:v>33.48461153526501</c:v>
                </c:pt>
                <c:pt idx="65">
                  <c:v>32.762323384792786</c:v>
                </c:pt>
                <c:pt idx="66">
                  <c:v>32.84282804981347</c:v>
                </c:pt>
                <c:pt idx="67">
                  <c:v>32.58081977052877</c:v>
                </c:pt>
                <c:pt idx="68">
                  <c:v>32.454612379868138</c:v>
                </c:pt>
                <c:pt idx="69">
                  <c:v>31.976804420818233</c:v>
                </c:pt>
                <c:pt idx="70">
                  <c:v>31.579397046835147</c:v>
                </c:pt>
                <c:pt idx="71">
                  <c:v>31.824633710211753</c:v>
                </c:pt>
                <c:pt idx="72">
                  <c:v>31.886860120939179</c:v>
                </c:pt>
                <c:pt idx="73">
                  <c:v>30.961605021030323</c:v>
                </c:pt>
                <c:pt idx="74">
                  <c:v>31.28786711609305</c:v>
                </c:pt>
                <c:pt idx="75">
                  <c:v>30.969874632057415</c:v>
                </c:pt>
                <c:pt idx="76">
                  <c:v>30.729040097205345</c:v>
                </c:pt>
                <c:pt idx="77">
                  <c:v>30.861936357282804</c:v>
                </c:pt>
                <c:pt idx="78">
                  <c:v>31.100947868186903</c:v>
                </c:pt>
                <c:pt idx="79">
                  <c:v>31.269184469376992</c:v>
                </c:pt>
                <c:pt idx="80">
                  <c:v>32.005217499772385</c:v>
                </c:pt>
                <c:pt idx="81">
                  <c:v>32.988233157643371</c:v>
                </c:pt>
                <c:pt idx="82">
                  <c:v>33.470530018907866</c:v>
                </c:pt>
                <c:pt idx="83">
                  <c:v>32.508674260782833</c:v>
                </c:pt>
                <c:pt idx="84">
                  <c:v>32.731324374897177</c:v>
                </c:pt>
                <c:pt idx="85">
                  <c:v>32.803019858771385</c:v>
                </c:pt>
                <c:pt idx="86">
                  <c:v>32.618323754856839</c:v>
                </c:pt>
                <c:pt idx="87">
                  <c:v>33.596590850208692</c:v>
                </c:pt>
                <c:pt idx="88">
                  <c:v>34.284711672900052</c:v>
                </c:pt>
                <c:pt idx="89">
                  <c:v>34.518417321634153</c:v>
                </c:pt>
                <c:pt idx="90">
                  <c:v>35.229725498630252</c:v>
                </c:pt>
                <c:pt idx="91">
                  <c:v>35.922588897010222</c:v>
                </c:pt>
                <c:pt idx="92">
                  <c:v>35.862133296558746</c:v>
                </c:pt>
                <c:pt idx="93">
                  <c:v>35.085144716959199</c:v>
                </c:pt>
                <c:pt idx="94">
                  <c:v>34.940999067814275</c:v>
                </c:pt>
                <c:pt idx="95">
                  <c:v>34.245367098267955</c:v>
                </c:pt>
                <c:pt idx="96">
                  <c:v>33.795745913439269</c:v>
                </c:pt>
                <c:pt idx="97">
                  <c:v>33.667838769992322</c:v>
                </c:pt>
                <c:pt idx="98">
                  <c:v>33.791663096039663</c:v>
                </c:pt>
                <c:pt idx="99">
                  <c:v>34.321308813607452</c:v>
                </c:pt>
                <c:pt idx="100">
                  <c:v>34.300954477458113</c:v>
                </c:pt>
                <c:pt idx="101">
                  <c:v>34.541816816135089</c:v>
                </c:pt>
                <c:pt idx="102">
                  <c:v>34.533220661292475</c:v>
                </c:pt>
                <c:pt idx="103">
                  <c:v>34.606806246672548</c:v>
                </c:pt>
                <c:pt idx="104">
                  <c:v>34.557267761841779</c:v>
                </c:pt>
                <c:pt idx="105">
                  <c:v>34.827207645632669</c:v>
                </c:pt>
                <c:pt idx="106">
                  <c:v>35.274604143657022</c:v>
                </c:pt>
                <c:pt idx="107">
                  <c:v>34.898092955919395</c:v>
                </c:pt>
                <c:pt idx="108">
                  <c:v>34.857785299765617</c:v>
                </c:pt>
                <c:pt idx="109">
                  <c:v>34.779845032208669</c:v>
                </c:pt>
                <c:pt idx="110">
                  <c:v>34.531722951220736</c:v>
                </c:pt>
                <c:pt idx="111">
                  <c:v>34.351918153256577</c:v>
                </c:pt>
                <c:pt idx="112">
                  <c:v>34.188859007382071</c:v>
                </c:pt>
                <c:pt idx="113">
                  <c:v>33.719766105668626</c:v>
                </c:pt>
                <c:pt idx="114">
                  <c:v>33.359323166443772</c:v>
                </c:pt>
                <c:pt idx="115">
                  <c:v>33.538642124682077</c:v>
                </c:pt>
                <c:pt idx="116">
                  <c:v>33.470791487888512</c:v>
                </c:pt>
                <c:pt idx="117">
                  <c:v>33.539232240818336</c:v>
                </c:pt>
                <c:pt idx="118">
                  <c:v>33.616633876845469</c:v>
                </c:pt>
                <c:pt idx="119">
                  <c:v>33.865768890338089</c:v>
                </c:pt>
                <c:pt idx="120">
                  <c:v>34.025263673393212</c:v>
                </c:pt>
                <c:pt idx="121">
                  <c:v>34.112943764693725</c:v>
                </c:pt>
                <c:pt idx="122">
                  <c:v>34.245108490010828</c:v>
                </c:pt>
                <c:pt idx="123">
                  <c:v>35.479912262543564</c:v>
                </c:pt>
                <c:pt idx="124">
                  <c:v>34.295392778804533</c:v>
                </c:pt>
                <c:pt idx="125">
                  <c:v>35.05507386978848</c:v>
                </c:pt>
                <c:pt idx="126">
                  <c:v>35.60788644808995</c:v>
                </c:pt>
                <c:pt idx="127">
                  <c:v>35.744124867907303</c:v>
                </c:pt>
                <c:pt idx="128">
                  <c:v>36.064736978913743</c:v>
                </c:pt>
                <c:pt idx="129">
                  <c:v>35.955095249200134</c:v>
                </c:pt>
                <c:pt idx="130">
                  <c:v>35.87397270537555</c:v>
                </c:pt>
                <c:pt idx="131">
                  <c:v>35.621840667955631</c:v>
                </c:pt>
                <c:pt idx="132">
                  <c:v>35.425165678251403</c:v>
                </c:pt>
                <c:pt idx="133">
                  <c:v>35.220112854587185</c:v>
                </c:pt>
                <c:pt idx="134">
                  <c:v>35.214770263370269</c:v>
                </c:pt>
                <c:pt idx="135">
                  <c:v>34.866628893180788</c:v>
                </c:pt>
                <c:pt idx="136">
                  <c:v>34.148114607066219</c:v>
                </c:pt>
                <c:pt idx="137">
                  <c:v>33.949819585697732</c:v>
                </c:pt>
                <c:pt idx="138">
                  <c:v>34.213795384715063</c:v>
                </c:pt>
                <c:pt idx="139">
                  <c:v>34.132873203556997</c:v>
                </c:pt>
                <c:pt idx="140">
                  <c:v>34.330281646982719</c:v>
                </c:pt>
                <c:pt idx="141">
                  <c:v>34.435061773537171</c:v>
                </c:pt>
                <c:pt idx="142">
                  <c:v>33.824557064996341</c:v>
                </c:pt>
                <c:pt idx="143">
                  <c:v>33.648981175634468</c:v>
                </c:pt>
                <c:pt idx="144">
                  <c:v>33.932641017285697</c:v>
                </c:pt>
                <c:pt idx="145">
                  <c:v>33.552230593414038</c:v>
                </c:pt>
                <c:pt idx="146">
                  <c:v>33.226730229254265</c:v>
                </c:pt>
                <c:pt idx="147">
                  <c:v>32.941349100356412</c:v>
                </c:pt>
                <c:pt idx="148">
                  <c:v>32.771063735141524</c:v>
                </c:pt>
                <c:pt idx="149">
                  <c:v>32.182278659322144</c:v>
                </c:pt>
                <c:pt idx="150">
                  <c:v>32.148480928214738</c:v>
                </c:pt>
                <c:pt idx="151">
                  <c:v>32.197033347490461</c:v>
                </c:pt>
                <c:pt idx="152">
                  <c:v>31.686012938618262</c:v>
                </c:pt>
                <c:pt idx="153">
                  <c:v>31.634294528723874</c:v>
                </c:pt>
                <c:pt idx="154">
                  <c:v>31.423862721775681</c:v>
                </c:pt>
                <c:pt idx="155">
                  <c:v>31.302182237964296</c:v>
                </c:pt>
                <c:pt idx="156">
                  <c:v>31.133479957660743</c:v>
                </c:pt>
                <c:pt idx="157">
                  <c:v>31.085045681757286</c:v>
                </c:pt>
                <c:pt idx="158">
                  <c:v>31.020973664553573</c:v>
                </c:pt>
                <c:pt idx="159">
                  <c:v>31.187807961267865</c:v>
                </c:pt>
                <c:pt idx="160">
                  <c:v>30.748115263469227</c:v>
                </c:pt>
                <c:pt idx="161">
                  <c:v>30.567468009097478</c:v>
                </c:pt>
                <c:pt idx="162">
                  <c:v>30.550886279563844</c:v>
                </c:pt>
                <c:pt idx="163">
                  <c:v>30.723760121275692</c:v>
                </c:pt>
                <c:pt idx="164">
                  <c:v>31.32563643674294</c:v>
                </c:pt>
                <c:pt idx="165">
                  <c:v>31.691804221659886</c:v>
                </c:pt>
                <c:pt idx="166">
                  <c:v>31.856637801857893</c:v>
                </c:pt>
                <c:pt idx="167">
                  <c:v>32.219223972622146</c:v>
                </c:pt>
                <c:pt idx="168">
                  <c:v>32.500672910584832</c:v>
                </c:pt>
                <c:pt idx="169">
                  <c:v>32.627737635023365</c:v>
                </c:pt>
                <c:pt idx="170">
                  <c:v>32.723328885573764</c:v>
                </c:pt>
                <c:pt idx="171">
                  <c:v>33.267247517333523</c:v>
                </c:pt>
                <c:pt idx="172">
                  <c:v>33.513297751769642</c:v>
                </c:pt>
                <c:pt idx="173">
                  <c:v>33.650517662397931</c:v>
                </c:pt>
                <c:pt idx="174">
                  <c:v>33.173985067940507</c:v>
                </c:pt>
                <c:pt idx="175">
                  <c:v>32.901236482281199</c:v>
                </c:pt>
                <c:pt idx="176">
                  <c:v>33.150377314281371</c:v>
                </c:pt>
                <c:pt idx="177">
                  <c:v>32.880487855837984</c:v>
                </c:pt>
                <c:pt idx="178">
                  <c:v>32.913485281232575</c:v>
                </c:pt>
                <c:pt idx="179">
                  <c:v>32.702236188278228</c:v>
                </c:pt>
                <c:pt idx="180">
                  <c:v>32.877056690846736</c:v>
                </c:pt>
                <c:pt idx="181">
                  <c:v>32.840006004637324</c:v>
                </c:pt>
                <c:pt idx="182">
                  <c:v>33.206894717768328</c:v>
                </c:pt>
                <c:pt idx="183">
                  <c:v>33.110863858912431</c:v>
                </c:pt>
                <c:pt idx="184">
                  <c:v>32.737753118895839</c:v>
                </c:pt>
                <c:pt idx="185">
                  <c:v>32.848107093292811</c:v>
                </c:pt>
                <c:pt idx="186">
                  <c:v>32.911398612104342</c:v>
                </c:pt>
                <c:pt idx="187">
                  <c:v>32.383359449600732</c:v>
                </c:pt>
                <c:pt idx="188">
                  <c:v>33.445929706221648</c:v>
                </c:pt>
                <c:pt idx="189">
                  <c:v>33.387107528853221</c:v>
                </c:pt>
                <c:pt idx="190">
                  <c:v>33.362669412589732</c:v>
                </c:pt>
                <c:pt idx="191">
                  <c:v>33.58806432666524</c:v>
                </c:pt>
                <c:pt idx="192">
                  <c:v>34.12847375534254</c:v>
                </c:pt>
                <c:pt idx="193">
                  <c:v>36.236741597493001</c:v>
                </c:pt>
                <c:pt idx="194">
                  <c:v>35.446806299104956</c:v>
                </c:pt>
                <c:pt idx="195">
                  <c:v>37.219794604816926</c:v>
                </c:pt>
                <c:pt idx="196">
                  <c:v>38.113842693347692</c:v>
                </c:pt>
                <c:pt idx="197">
                  <c:v>39.589572802614114</c:v>
                </c:pt>
                <c:pt idx="198">
                  <c:v>39.217279071354355</c:v>
                </c:pt>
                <c:pt idx="199">
                  <c:v>39.0562537475165</c:v>
                </c:pt>
                <c:pt idx="200">
                  <c:v>39.537128048718358</c:v>
                </c:pt>
                <c:pt idx="201">
                  <c:v>39.279294561780311</c:v>
                </c:pt>
                <c:pt idx="202">
                  <c:v>38.53564976518107</c:v>
                </c:pt>
                <c:pt idx="203">
                  <c:v>38.313956780474676</c:v>
                </c:pt>
                <c:pt idx="204">
                  <c:v>38.332892402034098</c:v>
                </c:pt>
                <c:pt idx="205">
                  <c:v>38.192422665985809</c:v>
                </c:pt>
                <c:pt idx="206">
                  <c:v>37.442112385637365</c:v>
                </c:pt>
                <c:pt idx="207">
                  <c:v>37.177323273695499</c:v>
                </c:pt>
                <c:pt idx="208">
                  <c:v>36.423521503882895</c:v>
                </c:pt>
                <c:pt idx="209">
                  <c:v>36.104458961989032</c:v>
                </c:pt>
                <c:pt idx="210">
                  <c:v>35.685256291216092</c:v>
                </c:pt>
                <c:pt idx="211">
                  <c:v>36.076498715100186</c:v>
                </c:pt>
                <c:pt idx="212">
                  <c:v>35.197380550914019</c:v>
                </c:pt>
                <c:pt idx="213">
                  <c:v>35.154477787676178</c:v>
                </c:pt>
                <c:pt idx="214">
                  <c:v>34.82342426867563</c:v>
                </c:pt>
                <c:pt idx="215">
                  <c:v>34.350517706437643</c:v>
                </c:pt>
                <c:pt idx="216">
                  <c:v>34.586243255086146</c:v>
                </c:pt>
                <c:pt idx="217">
                  <c:v>34.314330442498154</c:v>
                </c:pt>
                <c:pt idx="218">
                  <c:v>34.096687459869017</c:v>
                </c:pt>
                <c:pt idx="219">
                  <c:v>33.997601780893937</c:v>
                </c:pt>
                <c:pt idx="220">
                  <c:v>33.742131555859821</c:v>
                </c:pt>
                <c:pt idx="221">
                  <c:v>33.406398287979215</c:v>
                </c:pt>
                <c:pt idx="222">
                  <c:v>34.159978409038068</c:v>
                </c:pt>
                <c:pt idx="223">
                  <c:v>34.016808508609287</c:v>
                </c:pt>
                <c:pt idx="224">
                  <c:v>34.267330782967242</c:v>
                </c:pt>
                <c:pt idx="225">
                  <c:v>33.915250278568408</c:v>
                </c:pt>
                <c:pt idx="226">
                  <c:v>34.085689372157638</c:v>
                </c:pt>
                <c:pt idx="227">
                  <c:v>34.04364906839411</c:v>
                </c:pt>
                <c:pt idx="228">
                  <c:v>34.011362225267369</c:v>
                </c:pt>
                <c:pt idx="229">
                  <c:v>33.714017338434971</c:v>
                </c:pt>
                <c:pt idx="230">
                  <c:v>33.772083241721369</c:v>
                </c:pt>
                <c:pt idx="231">
                  <c:v>33.704710749734801</c:v>
                </c:pt>
                <c:pt idx="232">
                  <c:v>33.758251869163956</c:v>
                </c:pt>
                <c:pt idx="233">
                  <c:v>33.64953895814746</c:v>
                </c:pt>
                <c:pt idx="234">
                  <c:v>33.595668998839123</c:v>
                </c:pt>
                <c:pt idx="235">
                  <c:v>33.698320646513864</c:v>
                </c:pt>
                <c:pt idx="236">
                  <c:v>33.886480987781923</c:v>
                </c:pt>
                <c:pt idx="237">
                  <c:v>34.172515273590534</c:v>
                </c:pt>
                <c:pt idx="238">
                  <c:v>34.162800672529791</c:v>
                </c:pt>
                <c:pt idx="239">
                  <c:v>34.164152222611456</c:v>
                </c:pt>
                <c:pt idx="240">
                  <c:v>34.923511719319492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12-4BF3-B384-BB46C57D2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526096"/>
        <c:axId val="378524784"/>
      </c:lineChart>
      <c:catAx>
        <c:axId val="37852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524784"/>
        <c:crosses val="autoZero"/>
        <c:auto val="1"/>
        <c:lblAlgn val="ctr"/>
        <c:lblOffset val="100"/>
        <c:tickLblSkip val="20"/>
        <c:noMultiLvlLbl val="0"/>
      </c:catAx>
      <c:valAx>
        <c:axId val="378524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52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20</xdr:row>
      <xdr:rowOff>104774</xdr:rowOff>
    </xdr:from>
    <xdr:to>
      <xdr:col>17</xdr:col>
      <xdr:colOff>228600</xdr:colOff>
      <xdr:row>32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03E8F2-80DA-4D2E-9B56-9DFA76263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590550</xdr:colOff>
      <xdr:row>21</xdr:row>
      <xdr:rowOff>9525</xdr:rowOff>
    </xdr:from>
    <xdr:to>
      <xdr:col>28</xdr:col>
      <xdr:colOff>285750</xdr:colOff>
      <xdr:row>35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038098-12EC-4042-AEDA-60DD607BC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B8CE0-ECE9-498D-A6A0-6EC89B62BD4F}">
  <dimension ref="A1:AH246"/>
  <sheetViews>
    <sheetView tabSelected="1" topLeftCell="I1" workbookViewId="0">
      <selection activeCell="V12" sqref="V12"/>
    </sheetView>
  </sheetViews>
  <sheetFormatPr defaultRowHeight="15" x14ac:dyDescent="0.25"/>
  <sheetData>
    <row r="1" spans="1:34" x14ac:dyDescent="0.25">
      <c r="A1" s="20" t="s">
        <v>25</v>
      </c>
      <c r="B1" s="2"/>
      <c r="C1" s="2"/>
      <c r="D1" s="2"/>
      <c r="E1" s="3"/>
      <c r="F1" s="6"/>
      <c r="G1" s="1"/>
      <c r="H1" s="2"/>
      <c r="I1" s="2"/>
      <c r="J1" s="2"/>
      <c r="K1" s="2"/>
      <c r="L1" s="3"/>
      <c r="M1" s="6"/>
      <c r="N1" s="1"/>
      <c r="O1" s="2"/>
      <c r="P1" s="2"/>
      <c r="Q1" s="2"/>
      <c r="R1" s="2"/>
      <c r="S1" s="3"/>
      <c r="T1" s="6"/>
      <c r="U1" s="1"/>
      <c r="V1" s="2"/>
      <c r="W1" s="2"/>
      <c r="X1" s="2"/>
      <c r="Y1" s="2"/>
      <c r="Z1" s="2"/>
      <c r="AA1" s="2"/>
      <c r="AB1" s="2"/>
      <c r="AC1" s="3"/>
      <c r="AD1" s="2"/>
      <c r="AE1" s="1"/>
      <c r="AF1" s="1"/>
    </row>
    <row r="2" spans="1:34" x14ac:dyDescent="0.25">
      <c r="A2" s="4"/>
      <c r="B2" s="5" t="s">
        <v>9</v>
      </c>
      <c r="C2" s="6"/>
      <c r="D2" s="6"/>
      <c r="E2" s="7"/>
      <c r="F2" s="6"/>
      <c r="G2" s="15" t="s">
        <v>23</v>
      </c>
      <c r="H2" s="6"/>
      <c r="I2" s="6"/>
      <c r="J2" s="6"/>
      <c r="K2" s="6"/>
      <c r="L2" s="7"/>
      <c r="M2" s="6"/>
      <c r="N2" s="15" t="s">
        <v>24</v>
      </c>
      <c r="O2" s="6"/>
      <c r="P2" s="6"/>
      <c r="Q2" s="6"/>
      <c r="R2" s="6"/>
      <c r="S2" s="7"/>
      <c r="T2" s="6"/>
      <c r="U2" s="4"/>
      <c r="V2" s="5" t="s">
        <v>22</v>
      </c>
      <c r="W2" s="6"/>
      <c r="X2" s="6"/>
      <c r="Y2" s="6"/>
      <c r="Z2" s="6"/>
      <c r="AA2" s="6"/>
      <c r="AB2" s="6"/>
      <c r="AC2" s="7"/>
      <c r="AD2" s="6"/>
      <c r="AE2" s="4"/>
      <c r="AF2" s="4"/>
    </row>
    <row r="3" spans="1:34" x14ac:dyDescent="0.25">
      <c r="A3" s="4"/>
      <c r="B3" s="5" t="s">
        <v>4</v>
      </c>
      <c r="C3" s="6"/>
      <c r="D3" s="6"/>
      <c r="E3" s="7"/>
      <c r="F3" s="6"/>
      <c r="G3" s="15" t="s">
        <v>20</v>
      </c>
      <c r="H3" s="6"/>
      <c r="I3" s="6"/>
      <c r="J3" s="6"/>
      <c r="K3" s="6"/>
      <c r="L3" s="7"/>
      <c r="M3" s="6"/>
      <c r="N3" s="4"/>
      <c r="O3" s="6"/>
      <c r="P3" s="6"/>
      <c r="Q3" s="6"/>
      <c r="R3" s="6"/>
      <c r="S3" s="7"/>
      <c r="T3" s="6"/>
      <c r="U3" s="4"/>
      <c r="V3" s="6"/>
      <c r="W3" s="6"/>
      <c r="X3" s="6"/>
      <c r="Y3" s="6"/>
      <c r="Z3" s="6"/>
      <c r="AA3" s="6"/>
      <c r="AB3" s="6"/>
      <c r="AC3" s="7"/>
      <c r="AD3" s="6"/>
      <c r="AE3" s="4"/>
      <c r="AF3" s="4"/>
    </row>
    <row r="4" spans="1:34" x14ac:dyDescent="0.25">
      <c r="A4" s="4"/>
      <c r="B4" s="5" t="s">
        <v>8</v>
      </c>
      <c r="C4" s="6"/>
      <c r="D4" s="6"/>
      <c r="E4" s="7"/>
      <c r="F4" s="6"/>
      <c r="G4" s="4"/>
      <c r="H4" s="6"/>
      <c r="I4" s="6"/>
      <c r="J4" s="6"/>
      <c r="K4" s="6"/>
      <c r="L4" s="7"/>
      <c r="M4" s="6"/>
      <c r="N4" s="15" t="s">
        <v>11</v>
      </c>
      <c r="O4" s="6"/>
      <c r="P4" s="6"/>
      <c r="Q4" s="6"/>
      <c r="R4" s="6"/>
      <c r="S4" s="7"/>
      <c r="T4" s="6"/>
      <c r="U4" s="4"/>
      <c r="V4" s="5" t="s">
        <v>17</v>
      </c>
      <c r="W4" s="6"/>
      <c r="X4" s="6"/>
      <c r="Y4" s="6"/>
      <c r="Z4" s="6"/>
      <c r="AA4" s="6"/>
      <c r="AB4" s="6"/>
      <c r="AC4" s="7"/>
      <c r="AD4" s="6"/>
      <c r="AE4" s="4"/>
      <c r="AF4" s="4"/>
    </row>
    <row r="5" spans="1:34" x14ac:dyDescent="0.25">
      <c r="A5" s="4" t="s">
        <v>0</v>
      </c>
      <c r="B5" s="6" t="s">
        <v>1</v>
      </c>
      <c r="C5" s="6" t="s">
        <v>2</v>
      </c>
      <c r="D5" s="6" t="s">
        <v>3</v>
      </c>
      <c r="E5" s="7"/>
      <c r="F5" s="6"/>
      <c r="G5" s="16" t="s">
        <v>5</v>
      </c>
      <c r="H5" s="12" t="s">
        <v>6</v>
      </c>
      <c r="I5" s="12" t="s">
        <v>7</v>
      </c>
      <c r="J5" s="12" t="s">
        <v>10</v>
      </c>
      <c r="K5" s="6"/>
      <c r="L5" s="7"/>
      <c r="M5" s="6"/>
      <c r="N5" s="4"/>
      <c r="O5" s="12" t="s">
        <v>5</v>
      </c>
      <c r="P5" s="12" t="s">
        <v>6</v>
      </c>
      <c r="Q5" s="12" t="s">
        <v>7</v>
      </c>
      <c r="R5" s="12" t="s">
        <v>10</v>
      </c>
      <c r="S5" s="7"/>
      <c r="T5" s="6"/>
      <c r="U5" s="4"/>
      <c r="V5" s="13"/>
      <c r="W5" s="14" t="s">
        <v>5</v>
      </c>
      <c r="X5" s="14" t="s">
        <v>6</v>
      </c>
      <c r="Y5" s="14" t="s">
        <v>7</v>
      </c>
      <c r="Z5" s="14" t="s">
        <v>10</v>
      </c>
      <c r="AA5" s="6"/>
      <c r="AB5" s="6"/>
      <c r="AC5" s="7"/>
      <c r="AD5" s="6"/>
      <c r="AE5" s="4" t="s">
        <v>0</v>
      </c>
      <c r="AF5" s="4" t="s">
        <v>0</v>
      </c>
    </row>
    <row r="6" spans="1:34" x14ac:dyDescent="0.25">
      <c r="A6" s="8">
        <v>21916</v>
      </c>
      <c r="B6" s="6">
        <v>144.233</v>
      </c>
      <c r="C6" s="6">
        <v>542.64800000000002</v>
      </c>
      <c r="D6" s="6">
        <v>29.396666666666601</v>
      </c>
      <c r="E6" s="7"/>
      <c r="F6" s="6"/>
      <c r="G6" s="4">
        <f>100*B6/C6</f>
        <v>26.579476935324557</v>
      </c>
      <c r="H6" s="6">
        <f>100*B6/D6</f>
        <v>490.64406395283027</v>
      </c>
      <c r="I6" s="6"/>
      <c r="J6" s="6"/>
      <c r="K6" s="6"/>
      <c r="L6" s="7"/>
      <c r="M6" s="6"/>
      <c r="N6" s="4" t="s">
        <v>12</v>
      </c>
      <c r="O6" s="6">
        <f>AVERAGE(G6:G246)</f>
        <v>32.910174151900385</v>
      </c>
      <c r="P6" s="6">
        <f>AVERAGE(H6:H246)</f>
        <v>1596.5588223783625</v>
      </c>
      <c r="Q6" s="6">
        <f>AVERAGE(I6:I246)</f>
        <v>0.91297325875860658</v>
      </c>
      <c r="R6" s="6">
        <f>AVERAGE(J6:J246)</f>
        <v>3.7531293389260654</v>
      </c>
      <c r="S6" s="7"/>
      <c r="T6" s="6"/>
      <c r="U6" s="4"/>
      <c r="V6" s="18" t="s">
        <v>12</v>
      </c>
      <c r="W6" s="18">
        <f>ROUND(O6,2)</f>
        <v>32.909999999999997</v>
      </c>
      <c r="X6" s="18">
        <f t="shared" ref="X6:X9" si="0">ROUND(P6,2)</f>
        <v>1596.56</v>
      </c>
      <c r="Y6" s="18">
        <f t="shared" ref="Y6:Y9" si="1">ROUND(Q6,2)</f>
        <v>0.91</v>
      </c>
      <c r="Z6" s="18">
        <f t="shared" ref="Z6:Z9" si="2">ROUND(R6,2)</f>
        <v>3.75</v>
      </c>
      <c r="AA6" s="6"/>
      <c r="AB6" s="6"/>
      <c r="AC6" s="7"/>
      <c r="AD6" s="6"/>
      <c r="AE6" s="8">
        <v>21916</v>
      </c>
      <c r="AF6" s="8">
        <v>1</v>
      </c>
      <c r="AG6">
        <v>1</v>
      </c>
      <c r="AH6">
        <v>1960</v>
      </c>
    </row>
    <row r="7" spans="1:34" x14ac:dyDescent="0.25">
      <c r="A7" s="8">
        <v>22007</v>
      </c>
      <c r="B7" s="6">
        <v>147.417</v>
      </c>
      <c r="C7" s="6">
        <v>541.08000000000004</v>
      </c>
      <c r="D7" s="6">
        <v>29.573333333333299</v>
      </c>
      <c r="E7" s="7"/>
      <c r="F7" s="6"/>
      <c r="G7" s="4">
        <f>100*B7/C7</f>
        <v>27.244954535373697</v>
      </c>
      <c r="H7" s="6">
        <f>100*B7/D7</f>
        <v>498.47948602344513</v>
      </c>
      <c r="I7" s="6">
        <f>100*(D7/D6-1)</f>
        <v>0.60097516725263755</v>
      </c>
      <c r="J7" s="6"/>
      <c r="K7" s="6"/>
      <c r="L7" s="7"/>
      <c r="M7" s="6"/>
      <c r="N7" s="4" t="s">
        <v>13</v>
      </c>
      <c r="O7" s="6">
        <f>_xlfn.STDEV.P(G6:G246)</f>
        <v>2.5065056817215767</v>
      </c>
      <c r="P7" s="6">
        <f>_xlfn.STDEV.P(H6:H246)</f>
        <v>687.99161689284551</v>
      </c>
      <c r="Q7" s="6">
        <f>_xlfn.STDEV.P(I6:I246)</f>
        <v>0.75926846655834512</v>
      </c>
      <c r="R7" s="6">
        <f>_xlfn.STDEV.P(J6:J246)</f>
        <v>2.8186041108081215</v>
      </c>
      <c r="S7" s="7"/>
      <c r="T7" s="6"/>
      <c r="U7" s="4"/>
      <c r="V7" s="18" t="s">
        <v>13</v>
      </c>
      <c r="W7" s="18">
        <f t="shared" ref="W7:W9" si="3">ROUND(O7,2)</f>
        <v>2.5099999999999998</v>
      </c>
      <c r="X7" s="18">
        <f t="shared" si="0"/>
        <v>687.99</v>
      </c>
      <c r="Y7" s="18">
        <f t="shared" si="1"/>
        <v>0.76</v>
      </c>
      <c r="Z7" s="18">
        <f t="shared" si="2"/>
        <v>2.82</v>
      </c>
      <c r="AA7" s="6"/>
      <c r="AB7" s="6"/>
      <c r="AC7" s="7"/>
      <c r="AD7" s="6"/>
      <c r="AE7" s="8">
        <v>22007</v>
      </c>
      <c r="AF7" s="8">
        <v>4</v>
      </c>
      <c r="AG7">
        <v>1</v>
      </c>
      <c r="AH7">
        <v>1960</v>
      </c>
    </row>
    <row r="8" spans="1:34" x14ac:dyDescent="0.25">
      <c r="A8" s="8">
        <v>22098</v>
      </c>
      <c r="B8" s="6">
        <v>150.459</v>
      </c>
      <c r="C8" s="6">
        <v>545.60400000000004</v>
      </c>
      <c r="D8" s="6">
        <v>29.59</v>
      </c>
      <c r="E8" s="7"/>
      <c r="F8" s="6"/>
      <c r="G8" s="4">
        <f t="shared" ref="G8:G71" si="4">100*B8/C8</f>
        <v>27.576594013240371</v>
      </c>
      <c r="H8" s="6">
        <f t="shared" ref="H8:H71" si="5">100*B8/D8</f>
        <v>508.47921595133488</v>
      </c>
      <c r="I8" s="6">
        <f t="shared" ref="I8:I71" si="6">100*(D8/D7-1)</f>
        <v>5.6357078449176257E-2</v>
      </c>
      <c r="J8" s="6"/>
      <c r="K8" s="6"/>
      <c r="L8" s="7"/>
      <c r="M8" s="6"/>
      <c r="N8" s="4" t="s">
        <v>14</v>
      </c>
      <c r="O8" s="6">
        <f>MIN(G6:G246)</f>
        <v>26.579476935324557</v>
      </c>
      <c r="P8" s="6">
        <f>MIN(H6:H246)</f>
        <v>490.64406395283027</v>
      </c>
      <c r="Q8" s="6">
        <f>MIN(I6:I246)</f>
        <v>-2.2901902729741686</v>
      </c>
      <c r="R8" s="6">
        <f>MIN(J6:J246)</f>
        <v>-1.6069560131773075</v>
      </c>
      <c r="S8" s="7"/>
      <c r="T8" s="6"/>
      <c r="U8" s="4"/>
      <c r="V8" s="18" t="s">
        <v>14</v>
      </c>
      <c r="W8" s="18">
        <f t="shared" si="3"/>
        <v>26.58</v>
      </c>
      <c r="X8" s="18">
        <f t="shared" si="0"/>
        <v>490.64</v>
      </c>
      <c r="Y8" s="18">
        <f t="shared" si="1"/>
        <v>-2.29</v>
      </c>
      <c r="Z8" s="18">
        <f t="shared" si="2"/>
        <v>-1.61</v>
      </c>
      <c r="AA8" s="6"/>
      <c r="AB8" s="6"/>
      <c r="AC8" s="7"/>
      <c r="AD8" s="6"/>
      <c r="AE8" s="8">
        <v>22098</v>
      </c>
      <c r="AF8" s="8">
        <v>7</v>
      </c>
      <c r="AG8">
        <v>1</v>
      </c>
      <c r="AH8">
        <v>1960</v>
      </c>
    </row>
    <row r="9" spans="1:34" x14ac:dyDescent="0.25">
      <c r="A9" s="8">
        <v>22190</v>
      </c>
      <c r="B9" s="6">
        <v>153.78</v>
      </c>
      <c r="C9" s="6">
        <v>540.197</v>
      </c>
      <c r="D9" s="6">
        <v>29.78</v>
      </c>
      <c r="E9" s="7"/>
      <c r="F9" s="6"/>
      <c r="G9" s="4">
        <f t="shared" si="4"/>
        <v>28.467392451272406</v>
      </c>
      <c r="H9" s="6">
        <f t="shared" si="5"/>
        <v>516.38683680322367</v>
      </c>
      <c r="I9" s="6">
        <f t="shared" si="6"/>
        <v>0.64210882054749341</v>
      </c>
      <c r="J9" s="6"/>
      <c r="K9" s="6"/>
      <c r="L9" s="7"/>
      <c r="M9" s="6"/>
      <c r="N9" s="4" t="s">
        <v>15</v>
      </c>
      <c r="O9" s="6">
        <f>MAX(G6:G246)</f>
        <v>39.589572802614114</v>
      </c>
      <c r="P9" s="6">
        <f>MAX(H6:H246)</f>
        <v>2908.5777297141308</v>
      </c>
      <c r="Q9" s="6">
        <f>MAX(I6:I246)</f>
        <v>3.9456378781236312</v>
      </c>
      <c r="R9" s="6">
        <f>MAX(J6:J246)</f>
        <v>14.425770308123242</v>
      </c>
      <c r="S9" s="7"/>
      <c r="T9" s="6"/>
      <c r="U9" s="4"/>
      <c r="V9" s="13" t="s">
        <v>15</v>
      </c>
      <c r="W9" s="13">
        <f t="shared" si="3"/>
        <v>39.590000000000003</v>
      </c>
      <c r="X9" s="13">
        <f t="shared" si="0"/>
        <v>2908.58</v>
      </c>
      <c r="Y9" s="13">
        <f t="shared" si="1"/>
        <v>3.95</v>
      </c>
      <c r="Z9" s="13">
        <f t="shared" si="2"/>
        <v>14.43</v>
      </c>
      <c r="AA9" s="6"/>
      <c r="AB9" s="6"/>
      <c r="AC9" s="7"/>
      <c r="AD9" s="6"/>
      <c r="AE9" s="8">
        <v>22190</v>
      </c>
      <c r="AF9" s="8">
        <v>10</v>
      </c>
      <c r="AG9">
        <v>1</v>
      </c>
      <c r="AH9">
        <v>1960</v>
      </c>
    </row>
    <row r="10" spans="1:34" x14ac:dyDescent="0.25">
      <c r="A10" s="8">
        <v>22282</v>
      </c>
      <c r="B10" s="6">
        <v>157.25399999999999</v>
      </c>
      <c r="C10" s="6">
        <v>545.01800000000003</v>
      </c>
      <c r="D10" s="6">
        <v>29.84</v>
      </c>
      <c r="E10" s="7"/>
      <c r="F10" s="6"/>
      <c r="G10" s="4">
        <f t="shared" si="4"/>
        <v>28.85299201127302</v>
      </c>
      <c r="H10" s="6">
        <f t="shared" si="5"/>
        <v>526.99061662198392</v>
      </c>
      <c r="I10" s="6">
        <f t="shared" si="6"/>
        <v>0.2014775016789816</v>
      </c>
      <c r="J10" s="6">
        <f>100*(D10/D6-1)</f>
        <v>1.508107495181088</v>
      </c>
      <c r="K10" s="6"/>
      <c r="L10" s="7"/>
      <c r="M10" s="6"/>
      <c r="N10" s="4"/>
      <c r="O10" s="6"/>
      <c r="P10" s="6"/>
      <c r="Q10" s="6"/>
      <c r="R10" s="6"/>
      <c r="S10" s="7"/>
      <c r="T10" s="6"/>
      <c r="U10" s="4"/>
      <c r="V10" s="6"/>
      <c r="W10" s="6"/>
      <c r="X10" s="6"/>
      <c r="Y10" s="6"/>
      <c r="Z10" s="6"/>
      <c r="AA10" s="6"/>
      <c r="AB10" s="6"/>
      <c r="AC10" s="7"/>
      <c r="AD10" s="6"/>
      <c r="AE10" s="8">
        <v>22282</v>
      </c>
      <c r="AF10" s="8">
        <v>1</v>
      </c>
      <c r="AG10">
        <v>1</v>
      </c>
      <c r="AH10">
        <v>1961</v>
      </c>
    </row>
    <row r="11" spans="1:34" x14ac:dyDescent="0.25">
      <c r="A11" s="8">
        <v>22372</v>
      </c>
      <c r="B11" s="6">
        <v>160.73699999999999</v>
      </c>
      <c r="C11" s="6">
        <v>555.54499999999996</v>
      </c>
      <c r="D11" s="6">
        <v>29.83</v>
      </c>
      <c r="E11" s="7"/>
      <c r="F11" s="6"/>
      <c r="G11" s="4">
        <f t="shared" si="4"/>
        <v>28.933209730984888</v>
      </c>
      <c r="H11" s="6">
        <f t="shared" si="5"/>
        <v>538.84344619510557</v>
      </c>
      <c r="I11" s="6">
        <f t="shared" si="6"/>
        <v>-3.3512064343166337E-2</v>
      </c>
      <c r="J11" s="6">
        <f t="shared" ref="J11:J74" si="7">100*(D11/D7-1)</f>
        <v>0.86789900811552467</v>
      </c>
      <c r="K11" s="6"/>
      <c r="L11" s="7"/>
      <c r="M11" s="6"/>
      <c r="N11" s="4"/>
      <c r="O11" s="6"/>
      <c r="P11" s="6"/>
      <c r="Q11" s="6"/>
      <c r="R11" s="6"/>
      <c r="S11" s="7"/>
      <c r="T11" s="6"/>
      <c r="U11" s="4"/>
      <c r="V11" s="6"/>
      <c r="W11" s="6"/>
      <c r="X11" s="6"/>
      <c r="Y11" s="6"/>
      <c r="Z11" s="6"/>
      <c r="AA11" s="6"/>
      <c r="AB11" s="6"/>
      <c r="AC11" s="7"/>
      <c r="AD11" s="6"/>
      <c r="AE11" s="8">
        <v>22372</v>
      </c>
      <c r="AF11" s="8">
        <v>4</v>
      </c>
      <c r="AG11">
        <v>1</v>
      </c>
      <c r="AH11">
        <v>1961</v>
      </c>
    </row>
    <row r="12" spans="1:34" x14ac:dyDescent="0.25">
      <c r="A12" s="8">
        <v>22463</v>
      </c>
      <c r="B12" s="6">
        <v>162.661</v>
      </c>
      <c r="C12" s="6">
        <v>567.66399999999999</v>
      </c>
      <c r="D12" s="6">
        <v>29.946666666666601</v>
      </c>
      <c r="E12" s="7"/>
      <c r="F12" s="6"/>
      <c r="G12" s="4">
        <f t="shared" si="4"/>
        <v>28.654450520025932</v>
      </c>
      <c r="H12" s="6">
        <f t="shared" si="5"/>
        <v>543.16896705253907</v>
      </c>
      <c r="I12" s="6">
        <f t="shared" si="6"/>
        <v>0.39110515141336233</v>
      </c>
      <c r="J12" s="6">
        <f t="shared" si="7"/>
        <v>1.2053621719047003</v>
      </c>
      <c r="K12" s="6"/>
      <c r="L12" s="7"/>
      <c r="M12" s="6"/>
      <c r="N12" s="15" t="s">
        <v>16</v>
      </c>
      <c r="O12" s="6"/>
      <c r="P12" s="6"/>
      <c r="Q12" s="6"/>
      <c r="R12" s="6"/>
      <c r="S12" s="7"/>
      <c r="T12" s="6"/>
      <c r="U12" s="4"/>
      <c r="V12" s="5" t="s">
        <v>26</v>
      </c>
      <c r="W12" s="18"/>
      <c r="X12" s="18"/>
      <c r="Y12" s="18"/>
      <c r="Z12" s="18"/>
      <c r="AA12" s="6"/>
      <c r="AB12" s="6"/>
      <c r="AC12" s="7"/>
      <c r="AD12" s="6"/>
      <c r="AE12" s="8">
        <v>22463</v>
      </c>
      <c r="AF12" s="8">
        <v>7</v>
      </c>
      <c r="AG12">
        <v>1</v>
      </c>
      <c r="AH12">
        <v>1961</v>
      </c>
    </row>
    <row r="13" spans="1:34" x14ac:dyDescent="0.25">
      <c r="A13" s="8">
        <v>22555</v>
      </c>
      <c r="B13" s="6">
        <v>166.34399999999999</v>
      </c>
      <c r="C13" s="6">
        <v>580.61199999999997</v>
      </c>
      <c r="D13" s="6">
        <v>29.99</v>
      </c>
      <c r="E13" s="7"/>
      <c r="F13" s="6"/>
      <c r="G13" s="4">
        <f t="shared" si="4"/>
        <v>28.64976955350561</v>
      </c>
      <c r="H13" s="6">
        <f t="shared" si="5"/>
        <v>554.66488829609864</v>
      </c>
      <c r="I13" s="6">
        <f t="shared" si="6"/>
        <v>0.14470169189690907</v>
      </c>
      <c r="J13" s="6">
        <f t="shared" si="7"/>
        <v>0.70517125587641338</v>
      </c>
      <c r="K13" s="6"/>
      <c r="L13" s="7"/>
      <c r="M13" s="6"/>
      <c r="N13" s="4"/>
      <c r="O13" s="12" t="s">
        <v>5</v>
      </c>
      <c r="P13" s="12" t="s">
        <v>6</v>
      </c>
      <c r="Q13" s="12" t="s">
        <v>7</v>
      </c>
      <c r="R13" s="12" t="s">
        <v>10</v>
      </c>
      <c r="S13" s="7"/>
      <c r="T13" s="6"/>
      <c r="U13" s="4"/>
      <c r="V13" s="13"/>
      <c r="W13" s="13" t="s">
        <v>5</v>
      </c>
      <c r="X13" s="13" t="s">
        <v>6</v>
      </c>
      <c r="Y13" s="13" t="s">
        <v>7</v>
      </c>
      <c r="Z13" s="13" t="s">
        <v>10</v>
      </c>
      <c r="AA13" s="6"/>
      <c r="AB13" s="6"/>
      <c r="AC13" s="7"/>
      <c r="AD13" s="6"/>
      <c r="AE13" s="8">
        <v>22555</v>
      </c>
      <c r="AF13" s="8">
        <v>10</v>
      </c>
      <c r="AG13">
        <v>1</v>
      </c>
      <c r="AH13">
        <v>1961</v>
      </c>
    </row>
    <row r="14" spans="1:34" x14ac:dyDescent="0.25">
      <c r="A14" s="8">
        <v>22647</v>
      </c>
      <c r="B14" s="6">
        <v>170.892</v>
      </c>
      <c r="C14" s="6">
        <v>594.01300000000003</v>
      </c>
      <c r="D14" s="6">
        <v>30.106666666666602</v>
      </c>
      <c r="E14" s="7"/>
      <c r="F14" s="6"/>
      <c r="G14" s="4">
        <f t="shared" si="4"/>
        <v>28.769067343643993</v>
      </c>
      <c r="H14" s="6">
        <f t="shared" si="5"/>
        <v>567.6217891939782</v>
      </c>
      <c r="I14" s="6">
        <f t="shared" si="6"/>
        <v>0.38901856174258231</v>
      </c>
      <c r="J14" s="6">
        <f t="shared" si="7"/>
        <v>0.89365504915082106</v>
      </c>
      <c r="K14" s="6"/>
      <c r="L14" s="7"/>
      <c r="M14" s="6"/>
      <c r="N14" s="16" t="s">
        <v>5</v>
      </c>
      <c r="O14" s="6">
        <v>1</v>
      </c>
      <c r="P14" s="6">
        <f>CORREL(G6:G246,H6:H246)</f>
        <v>0.70109388044547749</v>
      </c>
      <c r="Q14" s="6">
        <f>CORREL(G6:G246,I6:I246)</f>
        <v>-0.11440068867822105</v>
      </c>
      <c r="R14" s="6">
        <f>CORREL(G6:G246,J6:J246)</f>
        <v>-9.1644353916515625E-2</v>
      </c>
      <c r="S14" s="7"/>
      <c r="T14" s="6"/>
      <c r="U14" s="4"/>
      <c r="V14" s="18" t="s">
        <v>5</v>
      </c>
      <c r="W14" s="18">
        <v>1</v>
      </c>
      <c r="X14" s="19">
        <v>0.70109388044547749</v>
      </c>
      <c r="Y14" s="19">
        <v>-0.11440068867822105</v>
      </c>
      <c r="Z14" s="19">
        <v>-9.1644353916515625E-2</v>
      </c>
      <c r="AA14" s="6"/>
      <c r="AB14" s="6"/>
      <c r="AC14" s="7"/>
      <c r="AD14" s="6"/>
      <c r="AE14" s="8">
        <v>22647</v>
      </c>
      <c r="AF14" s="8">
        <v>1</v>
      </c>
      <c r="AG14">
        <v>1</v>
      </c>
      <c r="AH14">
        <v>1962</v>
      </c>
    </row>
    <row r="15" spans="1:34" x14ac:dyDescent="0.25">
      <c r="A15" s="8">
        <v>22737</v>
      </c>
      <c r="B15" s="6">
        <v>173.125</v>
      </c>
      <c r="C15" s="6">
        <v>600.36599999999999</v>
      </c>
      <c r="D15" s="6">
        <v>30.22</v>
      </c>
      <c r="E15" s="7"/>
      <c r="F15" s="6"/>
      <c r="G15" s="4">
        <f t="shared" si="4"/>
        <v>28.836576355090063</v>
      </c>
      <c r="H15" s="6">
        <f t="shared" si="5"/>
        <v>572.88219722038389</v>
      </c>
      <c r="I15" s="6">
        <f t="shared" si="6"/>
        <v>0.37643932683812942</v>
      </c>
      <c r="J15" s="6">
        <f t="shared" si="7"/>
        <v>1.3074086490110659</v>
      </c>
      <c r="K15" s="6"/>
      <c r="L15" s="7"/>
      <c r="M15" s="6"/>
      <c r="N15" s="16" t="s">
        <v>6</v>
      </c>
      <c r="O15" s="6">
        <f>P14</f>
        <v>0.70109388044547749</v>
      </c>
      <c r="P15" s="6">
        <v>1</v>
      </c>
      <c r="Q15" s="6">
        <f>CORREL(H6:H246,I6:I246)</f>
        <v>-0.33975041508922182</v>
      </c>
      <c r="R15" s="6">
        <f>CORREL(H6:H246,J6:J246)</f>
        <v>-0.39112298450189359</v>
      </c>
      <c r="S15" s="7"/>
      <c r="T15" s="6"/>
      <c r="U15" s="4"/>
      <c r="V15" s="18" t="s">
        <v>6</v>
      </c>
      <c r="W15" s="18"/>
      <c r="X15" s="18">
        <v>1</v>
      </c>
      <c r="Y15" s="19">
        <v>-0.33975041508922182</v>
      </c>
      <c r="Z15" s="19">
        <v>-0.39112298450189359</v>
      </c>
      <c r="AA15" s="6"/>
      <c r="AB15" s="6"/>
      <c r="AC15" s="7"/>
      <c r="AD15" s="6"/>
      <c r="AE15" s="8">
        <v>22737</v>
      </c>
      <c r="AF15" s="8">
        <v>4</v>
      </c>
      <c r="AG15">
        <v>1</v>
      </c>
      <c r="AH15">
        <v>1962</v>
      </c>
    </row>
    <row r="16" spans="1:34" x14ac:dyDescent="0.25">
      <c r="A16" s="8">
        <v>22828</v>
      </c>
      <c r="B16" s="6">
        <v>175.59700000000001</v>
      </c>
      <c r="C16" s="6">
        <v>609.02700000000004</v>
      </c>
      <c r="D16" s="6">
        <v>30.306666666666601</v>
      </c>
      <c r="E16" s="7"/>
      <c r="F16" s="6"/>
      <c r="G16" s="4">
        <f t="shared" si="4"/>
        <v>28.832383457547859</v>
      </c>
      <c r="H16" s="6">
        <f t="shared" si="5"/>
        <v>579.40057193136954</v>
      </c>
      <c r="I16" s="6">
        <f t="shared" si="6"/>
        <v>0.28678579307279684</v>
      </c>
      <c r="J16" s="6">
        <f t="shared" si="7"/>
        <v>1.2021371326803143</v>
      </c>
      <c r="K16" s="6"/>
      <c r="L16" s="7"/>
      <c r="M16" s="6"/>
      <c r="N16" s="16" t="s">
        <v>7</v>
      </c>
      <c r="O16" s="6">
        <f>Q14</f>
        <v>-0.11440068867822105</v>
      </c>
      <c r="P16" s="6">
        <f>Q15</f>
        <v>-0.33975041508922182</v>
      </c>
      <c r="Q16" s="6">
        <v>1</v>
      </c>
      <c r="R16" s="6">
        <f>CORREL(I6:I246,J6:J246)</f>
        <v>0.87332492493717018</v>
      </c>
      <c r="S16" s="7"/>
      <c r="T16" s="6"/>
      <c r="U16" s="4"/>
      <c r="V16" s="18" t="s">
        <v>7</v>
      </c>
      <c r="W16" s="18"/>
      <c r="X16" s="18"/>
      <c r="Y16" s="18">
        <v>1</v>
      </c>
      <c r="Z16" s="19">
        <v>0.87332492493717018</v>
      </c>
      <c r="AA16" s="6"/>
      <c r="AB16" s="6"/>
      <c r="AC16" s="7"/>
      <c r="AD16" s="6"/>
      <c r="AE16" s="8">
        <v>22828</v>
      </c>
      <c r="AF16" s="8">
        <v>7</v>
      </c>
      <c r="AG16">
        <v>1</v>
      </c>
      <c r="AH16">
        <v>1962</v>
      </c>
    </row>
    <row r="17" spans="1:34" x14ac:dyDescent="0.25">
      <c r="A17" s="8">
        <v>22920</v>
      </c>
      <c r="B17" s="6">
        <v>178.20599999999999</v>
      </c>
      <c r="C17" s="6">
        <v>612.28</v>
      </c>
      <c r="D17" s="6">
        <v>30.38</v>
      </c>
      <c r="E17" s="7"/>
      <c r="F17" s="6"/>
      <c r="G17" s="4">
        <f t="shared" si="4"/>
        <v>29.105311295485723</v>
      </c>
      <c r="H17" s="6">
        <f t="shared" si="5"/>
        <v>586.58986175115206</v>
      </c>
      <c r="I17" s="6">
        <f t="shared" si="6"/>
        <v>0.24197096348459457</v>
      </c>
      <c r="J17" s="6">
        <f t="shared" si="7"/>
        <v>1.3004334778259352</v>
      </c>
      <c r="K17" s="6"/>
      <c r="L17" s="7"/>
      <c r="M17" s="6"/>
      <c r="N17" s="16" t="s">
        <v>10</v>
      </c>
      <c r="O17" s="6">
        <f>R14</f>
        <v>-9.1644353916515625E-2</v>
      </c>
      <c r="P17" s="6">
        <f>R16</f>
        <v>0.87332492493717018</v>
      </c>
      <c r="Q17" s="6">
        <f>R16</f>
        <v>0.87332492493717018</v>
      </c>
      <c r="R17" s="6">
        <v>1</v>
      </c>
      <c r="S17" s="7"/>
      <c r="T17" s="6"/>
      <c r="U17" s="4"/>
      <c r="V17" s="13" t="s">
        <v>10</v>
      </c>
      <c r="W17" s="13"/>
      <c r="X17" s="13"/>
      <c r="Y17" s="13"/>
      <c r="Z17" s="13">
        <v>1</v>
      </c>
      <c r="AA17" s="6"/>
      <c r="AB17" s="6"/>
      <c r="AC17" s="7"/>
      <c r="AD17" s="6"/>
      <c r="AE17" s="8">
        <v>22920</v>
      </c>
      <c r="AF17" s="8">
        <v>10</v>
      </c>
      <c r="AG17">
        <v>1</v>
      </c>
      <c r="AH17">
        <v>1962</v>
      </c>
    </row>
    <row r="18" spans="1:34" x14ac:dyDescent="0.25">
      <c r="A18" s="8">
        <v>23012</v>
      </c>
      <c r="B18" s="6">
        <v>179.393</v>
      </c>
      <c r="C18" s="6">
        <v>621.67200000000003</v>
      </c>
      <c r="D18" s="6">
        <v>30.476666666666599</v>
      </c>
      <c r="E18" s="7"/>
      <c r="F18" s="6"/>
      <c r="G18" s="4">
        <f t="shared" si="4"/>
        <v>28.856535279053904</v>
      </c>
      <c r="H18" s="6">
        <f t="shared" si="5"/>
        <v>588.62408399868877</v>
      </c>
      <c r="I18" s="6">
        <f t="shared" si="6"/>
        <v>0.31819179284595656</v>
      </c>
      <c r="J18" s="6">
        <f t="shared" si="7"/>
        <v>1.2289636846767094</v>
      </c>
      <c r="K18" s="6"/>
      <c r="L18" s="7"/>
      <c r="M18" s="6"/>
      <c r="N18" s="4"/>
      <c r="O18" s="6"/>
      <c r="P18" s="6"/>
      <c r="Q18" s="6"/>
      <c r="R18" s="6"/>
      <c r="S18" s="7"/>
      <c r="T18" s="6"/>
      <c r="U18" s="4"/>
      <c r="V18" s="6"/>
      <c r="W18" s="6"/>
      <c r="X18" s="6"/>
      <c r="Y18" s="6"/>
      <c r="Z18" s="6"/>
      <c r="AA18" s="6"/>
      <c r="AB18" s="6"/>
      <c r="AC18" s="7"/>
      <c r="AD18" s="6"/>
      <c r="AE18" s="8">
        <v>23012</v>
      </c>
      <c r="AF18" s="8">
        <v>1</v>
      </c>
      <c r="AG18">
        <v>1</v>
      </c>
      <c r="AH18">
        <v>1963</v>
      </c>
    </row>
    <row r="19" spans="1:34" x14ac:dyDescent="0.25">
      <c r="A19" s="8">
        <v>23102</v>
      </c>
      <c r="B19" s="6">
        <v>180.369</v>
      </c>
      <c r="C19" s="6">
        <v>629.75199999999995</v>
      </c>
      <c r="D19" s="6">
        <v>30.533333333333299</v>
      </c>
      <c r="E19" s="7"/>
      <c r="F19" s="6"/>
      <c r="G19" s="4">
        <f t="shared" si="4"/>
        <v>28.641274660501281</v>
      </c>
      <c r="H19" s="6">
        <f t="shared" si="5"/>
        <v>590.72816593886535</v>
      </c>
      <c r="I19" s="6">
        <f t="shared" si="6"/>
        <v>0.18593459477207475</v>
      </c>
      <c r="J19" s="6">
        <f t="shared" si="7"/>
        <v>1.0368409441869675</v>
      </c>
      <c r="K19" s="6"/>
      <c r="L19" s="7"/>
      <c r="M19" s="6"/>
      <c r="N19" s="4"/>
      <c r="O19" s="6"/>
      <c r="P19" s="6"/>
      <c r="Q19" s="6"/>
      <c r="R19" s="6"/>
      <c r="S19" s="7"/>
      <c r="T19" s="6"/>
      <c r="U19" s="4"/>
      <c r="V19" s="6"/>
      <c r="W19" s="6"/>
      <c r="X19" s="6"/>
      <c r="Y19" s="6"/>
      <c r="Z19" s="6"/>
      <c r="AA19" s="6"/>
      <c r="AB19" s="6"/>
      <c r="AC19" s="7"/>
      <c r="AD19" s="6"/>
      <c r="AE19" s="8">
        <v>23102</v>
      </c>
      <c r="AF19" s="8">
        <v>4</v>
      </c>
      <c r="AG19">
        <v>1</v>
      </c>
      <c r="AH19">
        <v>1963</v>
      </c>
    </row>
    <row r="20" spans="1:34" x14ac:dyDescent="0.25">
      <c r="A20" s="8">
        <v>23193</v>
      </c>
      <c r="B20" s="6">
        <v>184.86199999999999</v>
      </c>
      <c r="C20" s="6">
        <v>644.44399999999996</v>
      </c>
      <c r="D20" s="6">
        <v>30.72</v>
      </c>
      <c r="E20" s="7"/>
      <c r="F20" s="6"/>
      <c r="G20" s="4">
        <f t="shared" si="4"/>
        <v>28.685502541725892</v>
      </c>
      <c r="H20" s="6">
        <f t="shared" si="5"/>
        <v>601.76432291666674</v>
      </c>
      <c r="I20" s="6">
        <f t="shared" si="6"/>
        <v>0.61135371179050768</v>
      </c>
      <c r="J20" s="6">
        <f t="shared" si="7"/>
        <v>1.3638363396394571</v>
      </c>
      <c r="K20" s="6"/>
      <c r="L20" s="7"/>
      <c r="M20" s="6"/>
      <c r="N20" s="15" t="s">
        <v>21</v>
      </c>
      <c r="O20" s="6"/>
      <c r="P20" s="6"/>
      <c r="Q20" s="6"/>
      <c r="R20" s="6"/>
      <c r="S20" s="7"/>
      <c r="T20" s="6"/>
      <c r="U20" s="4"/>
      <c r="V20" s="5" t="s">
        <v>18</v>
      </c>
      <c r="W20" s="6"/>
      <c r="X20" s="6"/>
      <c r="Y20" s="6"/>
      <c r="Z20" s="6"/>
      <c r="AA20" s="6"/>
      <c r="AB20" s="6"/>
      <c r="AC20" s="7"/>
      <c r="AD20" s="6"/>
      <c r="AE20" s="8">
        <v>23193</v>
      </c>
      <c r="AF20" s="8">
        <v>7</v>
      </c>
      <c r="AG20">
        <v>1</v>
      </c>
      <c r="AH20">
        <v>1963</v>
      </c>
    </row>
    <row r="21" spans="1:34" x14ac:dyDescent="0.25">
      <c r="A21" s="8">
        <v>23285</v>
      </c>
      <c r="B21" s="6">
        <v>186.792</v>
      </c>
      <c r="C21" s="6">
        <v>653.93799999999999</v>
      </c>
      <c r="D21" s="6">
        <v>30.803333333333299</v>
      </c>
      <c r="E21" s="7"/>
      <c r="F21" s="6"/>
      <c r="G21" s="4">
        <f t="shared" si="4"/>
        <v>28.564175808715813</v>
      </c>
      <c r="H21" s="6">
        <f t="shared" si="5"/>
        <v>606.40190455578465</v>
      </c>
      <c r="I21" s="6">
        <f t="shared" si="6"/>
        <v>0.27126736111100502</v>
      </c>
      <c r="J21" s="6">
        <f t="shared" si="7"/>
        <v>1.3934606100503677</v>
      </c>
      <c r="K21" s="6"/>
      <c r="L21" s="7"/>
      <c r="M21" s="6"/>
      <c r="N21" s="4"/>
      <c r="O21" s="6"/>
      <c r="P21" s="6"/>
      <c r="Q21" s="6"/>
      <c r="R21" s="6"/>
      <c r="S21" s="7"/>
      <c r="T21" s="6"/>
      <c r="U21" s="4"/>
      <c r="V21" s="6" t="s">
        <v>19</v>
      </c>
      <c r="W21" s="6"/>
      <c r="X21" s="6"/>
      <c r="Y21" s="6"/>
      <c r="Z21" s="6"/>
      <c r="AA21" s="6"/>
      <c r="AB21" s="6"/>
      <c r="AC21" s="7"/>
      <c r="AD21" s="6"/>
      <c r="AE21" s="8">
        <v>23285</v>
      </c>
      <c r="AF21" s="8">
        <v>10</v>
      </c>
      <c r="AG21">
        <v>1</v>
      </c>
      <c r="AH21">
        <v>1963</v>
      </c>
    </row>
    <row r="22" spans="1:34" x14ac:dyDescent="0.25">
      <c r="A22" s="8">
        <v>23377</v>
      </c>
      <c r="B22" s="6">
        <v>190.07499999999999</v>
      </c>
      <c r="C22" s="6">
        <v>669.822</v>
      </c>
      <c r="D22" s="6">
        <v>30.93</v>
      </c>
      <c r="E22" s="7"/>
      <c r="F22" s="6"/>
      <c r="G22" s="4">
        <f t="shared" si="4"/>
        <v>28.376941933827197</v>
      </c>
      <c r="H22" s="6">
        <f t="shared" si="5"/>
        <v>614.53281603621076</v>
      </c>
      <c r="I22" s="6">
        <f t="shared" si="6"/>
        <v>0.41121090791051973</v>
      </c>
      <c r="J22" s="6">
        <f t="shared" si="7"/>
        <v>1.4874767581758874</v>
      </c>
      <c r="K22" s="6"/>
      <c r="L22" s="7"/>
      <c r="M22" s="6"/>
      <c r="N22" s="4"/>
      <c r="O22" s="6"/>
      <c r="P22" s="6"/>
      <c r="Q22" s="6"/>
      <c r="R22" s="6"/>
      <c r="S22" s="7"/>
      <c r="T22" s="6"/>
      <c r="U22" s="4"/>
      <c r="V22" s="6"/>
      <c r="W22" s="6"/>
      <c r="X22" s="6"/>
      <c r="Y22" s="6"/>
      <c r="Z22" s="6"/>
      <c r="AA22" s="6"/>
      <c r="AB22" s="6"/>
      <c r="AC22" s="7"/>
      <c r="AD22" s="6"/>
      <c r="AE22" s="8">
        <v>23377</v>
      </c>
      <c r="AF22" s="8">
        <v>1</v>
      </c>
      <c r="AG22">
        <v>1</v>
      </c>
      <c r="AH22">
        <v>1964</v>
      </c>
    </row>
    <row r="23" spans="1:34" x14ac:dyDescent="0.25">
      <c r="A23" s="8">
        <v>23468</v>
      </c>
      <c r="B23" s="6">
        <v>192.97</v>
      </c>
      <c r="C23" s="6">
        <v>678.67399999999998</v>
      </c>
      <c r="D23" s="6">
        <v>30.98</v>
      </c>
      <c r="E23" s="7"/>
      <c r="F23" s="6"/>
      <c r="G23" s="4">
        <f t="shared" si="4"/>
        <v>28.433386279716036</v>
      </c>
      <c r="H23" s="6">
        <f t="shared" si="5"/>
        <v>622.88573273079407</v>
      </c>
      <c r="I23" s="6">
        <f t="shared" si="6"/>
        <v>0.16165535079211146</v>
      </c>
      <c r="J23" s="6">
        <f t="shared" si="7"/>
        <v>1.4628820960699729</v>
      </c>
      <c r="K23" s="6"/>
      <c r="L23" s="7"/>
      <c r="M23" s="6"/>
      <c r="N23" s="4"/>
      <c r="O23" s="6"/>
      <c r="P23" s="6"/>
      <c r="Q23" s="6"/>
      <c r="R23" s="6"/>
      <c r="S23" s="7"/>
      <c r="T23" s="6"/>
      <c r="U23" s="4"/>
      <c r="V23" s="6"/>
      <c r="W23" s="6"/>
      <c r="X23" s="6"/>
      <c r="Y23" s="6"/>
      <c r="Z23" s="6"/>
      <c r="AA23" s="6"/>
      <c r="AB23" s="6"/>
      <c r="AC23" s="7"/>
      <c r="AD23" s="6"/>
      <c r="AE23" s="8">
        <v>23468</v>
      </c>
      <c r="AF23" s="8">
        <v>4</v>
      </c>
      <c r="AG23">
        <v>1</v>
      </c>
      <c r="AH23">
        <v>1964</v>
      </c>
    </row>
    <row r="24" spans="1:34" x14ac:dyDescent="0.25">
      <c r="A24" s="8">
        <v>23559</v>
      </c>
      <c r="B24" s="6">
        <v>193.29499999999999</v>
      </c>
      <c r="C24" s="6">
        <v>692.03099999999995</v>
      </c>
      <c r="D24" s="6">
        <v>31.05</v>
      </c>
      <c r="E24" s="7"/>
      <c r="F24" s="6"/>
      <c r="G24" s="4">
        <f t="shared" si="4"/>
        <v>27.931552199251193</v>
      </c>
      <c r="H24" s="6">
        <f t="shared" si="5"/>
        <v>622.52818035426731</v>
      </c>
      <c r="I24" s="6">
        <f t="shared" si="6"/>
        <v>0.2259522272433756</v>
      </c>
      <c r="J24" s="6">
        <f t="shared" si="7"/>
        <v>1.07421875</v>
      </c>
      <c r="K24" s="6"/>
      <c r="L24" s="7"/>
      <c r="M24" s="6"/>
      <c r="N24" s="4"/>
      <c r="O24" s="6"/>
      <c r="P24" s="6"/>
      <c r="Q24" s="6"/>
      <c r="R24" s="6"/>
      <c r="S24" s="7"/>
      <c r="T24" s="6"/>
      <c r="U24" s="4"/>
      <c r="V24" s="6"/>
      <c r="W24" s="6"/>
      <c r="X24" s="6"/>
      <c r="Y24" s="6"/>
      <c r="Z24" s="6"/>
      <c r="AA24" s="6"/>
      <c r="AB24" s="6"/>
      <c r="AC24" s="7"/>
      <c r="AD24" s="6"/>
      <c r="AE24" s="8">
        <v>23559</v>
      </c>
      <c r="AF24" s="8">
        <v>7</v>
      </c>
      <c r="AG24">
        <v>1</v>
      </c>
      <c r="AH24">
        <v>1964</v>
      </c>
    </row>
    <row r="25" spans="1:34" x14ac:dyDescent="0.25">
      <c r="A25" s="8">
        <v>23651</v>
      </c>
      <c r="B25" s="6">
        <v>192.97300000000001</v>
      </c>
      <c r="C25" s="6">
        <v>697.31899999999996</v>
      </c>
      <c r="D25" s="6">
        <v>31.1933333333333</v>
      </c>
      <c r="E25" s="7"/>
      <c r="F25" s="6"/>
      <c r="G25" s="4">
        <f t="shared" si="4"/>
        <v>27.673561167844277</v>
      </c>
      <c r="H25" s="6">
        <f t="shared" si="5"/>
        <v>618.63539217781658</v>
      </c>
      <c r="I25" s="6">
        <f t="shared" si="6"/>
        <v>0.46162104133107285</v>
      </c>
      <c r="J25" s="6">
        <f t="shared" si="7"/>
        <v>1.2660967427767567</v>
      </c>
      <c r="K25" s="6"/>
      <c r="L25" s="7"/>
      <c r="M25" s="6"/>
      <c r="N25" s="4"/>
      <c r="O25" s="6"/>
      <c r="P25" s="6"/>
      <c r="Q25" s="6"/>
      <c r="R25" s="6"/>
      <c r="S25" s="7"/>
      <c r="T25" s="6"/>
      <c r="U25" s="4"/>
      <c r="V25" s="6"/>
      <c r="W25" s="6"/>
      <c r="X25" s="6"/>
      <c r="Y25" s="6"/>
      <c r="Z25" s="6"/>
      <c r="AA25" s="6"/>
      <c r="AB25" s="6"/>
      <c r="AC25" s="7"/>
      <c r="AD25" s="6"/>
      <c r="AE25" s="8">
        <v>23651</v>
      </c>
      <c r="AF25" s="8">
        <v>10</v>
      </c>
      <c r="AG25">
        <v>1</v>
      </c>
      <c r="AH25">
        <v>1964</v>
      </c>
    </row>
    <row r="26" spans="1:34" x14ac:dyDescent="0.25">
      <c r="A26" s="8">
        <v>23743</v>
      </c>
      <c r="B26" s="6">
        <v>196.19800000000001</v>
      </c>
      <c r="C26" s="6">
        <v>717.79</v>
      </c>
      <c r="D26" s="6">
        <v>31.29</v>
      </c>
      <c r="E26" s="7"/>
      <c r="F26" s="6"/>
      <c r="G26" s="4">
        <f t="shared" si="4"/>
        <v>27.333621254127252</v>
      </c>
      <c r="H26" s="6">
        <f t="shared" si="5"/>
        <v>627.03100031959093</v>
      </c>
      <c r="I26" s="6">
        <f t="shared" si="6"/>
        <v>0.30989527676865691</v>
      </c>
      <c r="J26" s="6">
        <f t="shared" si="7"/>
        <v>1.1639185257031892</v>
      </c>
      <c r="K26" s="6"/>
      <c r="L26" s="7"/>
      <c r="M26" s="6"/>
      <c r="N26" s="4"/>
      <c r="O26" s="6"/>
      <c r="P26" s="6"/>
      <c r="Q26" s="6"/>
      <c r="R26" s="6"/>
      <c r="S26" s="7"/>
      <c r="T26" s="6"/>
      <c r="U26" s="4"/>
      <c r="V26" s="6"/>
      <c r="W26" s="6"/>
      <c r="X26" s="6"/>
      <c r="Y26" s="6"/>
      <c r="Z26" s="6"/>
      <c r="AA26" s="6"/>
      <c r="AB26" s="6"/>
      <c r="AC26" s="7"/>
      <c r="AD26" s="6"/>
      <c r="AE26" s="8">
        <v>23743</v>
      </c>
      <c r="AF26" s="8">
        <v>1</v>
      </c>
      <c r="AG26">
        <v>1</v>
      </c>
      <c r="AH26">
        <v>1965</v>
      </c>
    </row>
    <row r="27" spans="1:34" x14ac:dyDescent="0.25">
      <c r="A27" s="8">
        <v>23833</v>
      </c>
      <c r="B27" s="6">
        <v>200.08799999999999</v>
      </c>
      <c r="C27" s="6">
        <v>730.19100000000003</v>
      </c>
      <c r="D27" s="6">
        <v>31.49</v>
      </c>
      <c r="E27" s="7"/>
      <c r="F27" s="6"/>
      <c r="G27" s="4">
        <f t="shared" si="4"/>
        <v>27.402145466049291</v>
      </c>
      <c r="H27" s="6">
        <f t="shared" si="5"/>
        <v>635.40171483010477</v>
      </c>
      <c r="I27" s="6">
        <f t="shared" si="6"/>
        <v>0.63918184723552596</v>
      </c>
      <c r="J27" s="6">
        <f t="shared" si="7"/>
        <v>1.6462233699160667</v>
      </c>
      <c r="K27" s="6"/>
      <c r="L27" s="7"/>
      <c r="M27" s="6"/>
      <c r="N27" s="4"/>
      <c r="O27" s="6"/>
      <c r="P27" s="6"/>
      <c r="Q27" s="6"/>
      <c r="R27" s="6"/>
      <c r="S27" s="7"/>
      <c r="T27" s="6"/>
      <c r="U27" s="4"/>
      <c r="V27" s="6"/>
      <c r="W27" s="6"/>
      <c r="X27" s="6"/>
      <c r="Y27" s="6"/>
      <c r="Z27" s="6"/>
      <c r="AA27" s="6"/>
      <c r="AB27" s="6"/>
      <c r="AC27" s="7"/>
      <c r="AD27" s="6"/>
      <c r="AE27" s="8">
        <v>23833</v>
      </c>
      <c r="AF27" s="8">
        <v>4</v>
      </c>
      <c r="AG27">
        <v>1</v>
      </c>
      <c r="AH27">
        <v>1965</v>
      </c>
    </row>
    <row r="28" spans="1:34" x14ac:dyDescent="0.25">
      <c r="A28" s="8">
        <v>23924</v>
      </c>
      <c r="B28" s="6">
        <v>208.98</v>
      </c>
      <c r="C28" s="6">
        <v>749.32299999999998</v>
      </c>
      <c r="D28" s="6">
        <v>31.5833333333333</v>
      </c>
      <c r="E28" s="7"/>
      <c r="F28" s="6"/>
      <c r="G28" s="4">
        <f t="shared" si="4"/>
        <v>27.889174628297813</v>
      </c>
      <c r="H28" s="6">
        <f t="shared" si="5"/>
        <v>661.67810026385291</v>
      </c>
      <c r="I28" s="6">
        <f t="shared" si="6"/>
        <v>0.29639038848301436</v>
      </c>
      <c r="J28" s="6">
        <f t="shared" si="7"/>
        <v>1.717659688674078</v>
      </c>
      <c r="K28" s="6"/>
      <c r="L28" s="7"/>
      <c r="M28" s="6"/>
      <c r="N28" s="4"/>
      <c r="O28" s="6"/>
      <c r="P28" s="6"/>
      <c r="Q28" s="6"/>
      <c r="R28" s="6"/>
      <c r="S28" s="7"/>
      <c r="T28" s="6"/>
      <c r="U28" s="4"/>
      <c r="V28" s="6"/>
      <c r="W28" s="6"/>
      <c r="X28" s="6"/>
      <c r="Y28" s="6"/>
      <c r="Z28" s="6"/>
      <c r="AA28" s="6"/>
      <c r="AB28" s="6"/>
      <c r="AC28" s="7"/>
      <c r="AD28" s="6"/>
      <c r="AE28" s="8">
        <v>23924</v>
      </c>
      <c r="AF28" s="8">
        <v>7</v>
      </c>
      <c r="AG28">
        <v>1</v>
      </c>
      <c r="AH28">
        <v>1965</v>
      </c>
    </row>
    <row r="29" spans="1:34" x14ac:dyDescent="0.25">
      <c r="A29" s="8">
        <v>24016</v>
      </c>
      <c r="B29" s="6">
        <v>214.261</v>
      </c>
      <c r="C29" s="6">
        <v>771.85699999999997</v>
      </c>
      <c r="D29" s="6">
        <v>31.75</v>
      </c>
      <c r="E29" s="7"/>
      <c r="F29" s="6"/>
      <c r="G29" s="4">
        <f t="shared" si="4"/>
        <v>27.759157460514057</v>
      </c>
      <c r="H29" s="6">
        <f t="shared" si="5"/>
        <v>674.83779527559045</v>
      </c>
      <c r="I29" s="6">
        <f t="shared" si="6"/>
        <v>0.52770448548822291</v>
      </c>
      <c r="J29" s="6">
        <f t="shared" si="7"/>
        <v>1.7845693524258355</v>
      </c>
      <c r="K29" s="6"/>
      <c r="L29" s="7"/>
      <c r="M29" s="6"/>
      <c r="N29" s="4"/>
      <c r="O29" s="6"/>
      <c r="P29" s="6"/>
      <c r="Q29" s="6"/>
      <c r="R29" s="6"/>
      <c r="S29" s="7"/>
      <c r="T29" s="6"/>
      <c r="U29" s="4"/>
      <c r="V29" s="6"/>
      <c r="W29" s="6"/>
      <c r="X29" s="6"/>
      <c r="Y29" s="6"/>
      <c r="Z29" s="6"/>
      <c r="AA29" s="6"/>
      <c r="AB29" s="6"/>
      <c r="AC29" s="7"/>
      <c r="AD29" s="6"/>
      <c r="AE29" s="8">
        <v>24016</v>
      </c>
      <c r="AF29" s="8">
        <v>10</v>
      </c>
      <c r="AG29">
        <v>1</v>
      </c>
      <c r="AH29">
        <v>1965</v>
      </c>
    </row>
    <row r="30" spans="1:34" x14ac:dyDescent="0.25">
      <c r="A30" s="8">
        <v>24108</v>
      </c>
      <c r="B30" s="6">
        <v>221.114</v>
      </c>
      <c r="C30" s="6">
        <v>795.73400000000004</v>
      </c>
      <c r="D30" s="6">
        <v>32.046666666666603</v>
      </c>
      <c r="E30" s="7"/>
      <c r="F30" s="6"/>
      <c r="G30" s="4">
        <f t="shared" si="4"/>
        <v>27.787426451552907</v>
      </c>
      <c r="H30" s="6">
        <f t="shared" si="5"/>
        <v>689.97503640524383</v>
      </c>
      <c r="I30" s="6">
        <f t="shared" si="6"/>
        <v>0.9343832020995313</v>
      </c>
      <c r="J30" s="6">
        <f t="shared" si="7"/>
        <v>2.4182379887075944</v>
      </c>
      <c r="K30" s="6"/>
      <c r="L30" s="7"/>
      <c r="M30" s="6"/>
      <c r="N30" s="4"/>
      <c r="O30" s="6"/>
      <c r="P30" s="6"/>
      <c r="Q30" s="6"/>
      <c r="R30" s="6"/>
      <c r="S30" s="7"/>
      <c r="T30" s="6"/>
      <c r="U30" s="4"/>
      <c r="V30" s="6"/>
      <c r="W30" s="6"/>
      <c r="X30" s="6"/>
      <c r="Y30" s="6"/>
      <c r="Z30" s="6"/>
      <c r="AA30" s="6"/>
      <c r="AB30" s="6"/>
      <c r="AC30" s="7"/>
      <c r="AD30" s="6"/>
      <c r="AE30" s="8">
        <v>24108</v>
      </c>
      <c r="AF30" s="8">
        <v>1</v>
      </c>
      <c r="AG30">
        <v>1</v>
      </c>
      <c r="AH30">
        <v>1966</v>
      </c>
    </row>
    <row r="31" spans="1:34" x14ac:dyDescent="0.25">
      <c r="A31" s="8">
        <v>24198</v>
      </c>
      <c r="B31" s="6">
        <v>227.47900000000001</v>
      </c>
      <c r="C31" s="6">
        <v>804.98099999999999</v>
      </c>
      <c r="D31" s="6">
        <v>32.336666666666602</v>
      </c>
      <c r="E31" s="7"/>
      <c r="F31" s="6"/>
      <c r="G31" s="4">
        <f t="shared" si="4"/>
        <v>28.258927850471007</v>
      </c>
      <c r="H31" s="6">
        <f t="shared" si="5"/>
        <v>703.47077620863979</v>
      </c>
      <c r="I31" s="6">
        <f t="shared" si="6"/>
        <v>0.90493030996463553</v>
      </c>
      <c r="J31" s="6">
        <f t="shared" si="7"/>
        <v>2.688684238382355</v>
      </c>
      <c r="K31" s="6"/>
      <c r="L31" s="7"/>
      <c r="M31" s="6"/>
      <c r="N31" s="4"/>
      <c r="O31" s="6"/>
      <c r="P31" s="6"/>
      <c r="Q31" s="6"/>
      <c r="R31" s="6"/>
      <c r="S31" s="7"/>
      <c r="T31" s="6"/>
      <c r="U31" s="4"/>
      <c r="V31" s="6"/>
      <c r="W31" s="6"/>
      <c r="X31" s="6"/>
      <c r="Y31" s="6"/>
      <c r="Z31" s="6"/>
      <c r="AA31" s="6"/>
      <c r="AB31" s="6"/>
      <c r="AC31" s="7"/>
      <c r="AD31" s="6"/>
      <c r="AE31" s="8">
        <v>24198</v>
      </c>
      <c r="AF31" s="8">
        <v>4</v>
      </c>
      <c r="AG31">
        <v>1</v>
      </c>
      <c r="AH31">
        <v>1966</v>
      </c>
    </row>
    <row r="32" spans="1:34" x14ac:dyDescent="0.25">
      <c r="A32" s="8">
        <v>24289</v>
      </c>
      <c r="B32" s="6">
        <v>235.64400000000001</v>
      </c>
      <c r="C32" s="6">
        <v>819.63800000000003</v>
      </c>
      <c r="D32" s="6">
        <v>32.616666666666603</v>
      </c>
      <c r="E32" s="7"/>
      <c r="F32" s="6"/>
      <c r="G32" s="4">
        <f t="shared" si="4"/>
        <v>28.74976514022044</v>
      </c>
      <c r="H32" s="6">
        <f t="shared" si="5"/>
        <v>722.46499744507048</v>
      </c>
      <c r="I32" s="6">
        <f t="shared" si="6"/>
        <v>0.86589011442119723</v>
      </c>
      <c r="J32" s="6">
        <f t="shared" si="7"/>
        <v>3.2717678100262937</v>
      </c>
      <c r="K32" s="6"/>
      <c r="L32" s="7"/>
      <c r="M32" s="6"/>
      <c r="N32" s="4"/>
      <c r="O32" s="6"/>
      <c r="P32" s="6"/>
      <c r="Q32" s="6"/>
      <c r="R32" s="6"/>
      <c r="S32" s="7"/>
      <c r="T32" s="6"/>
      <c r="U32" s="4"/>
      <c r="V32" s="6"/>
      <c r="W32" s="6"/>
      <c r="X32" s="6"/>
      <c r="Y32" s="6"/>
      <c r="Z32" s="6"/>
      <c r="AA32" s="6"/>
      <c r="AB32" s="6"/>
      <c r="AC32" s="7"/>
      <c r="AD32" s="6"/>
      <c r="AE32" s="8">
        <v>24289</v>
      </c>
      <c r="AF32" s="8">
        <v>7</v>
      </c>
      <c r="AG32">
        <v>1</v>
      </c>
      <c r="AH32">
        <v>1966</v>
      </c>
    </row>
    <row r="33" spans="1:34" x14ac:dyDescent="0.25">
      <c r="A33" s="8">
        <v>24381</v>
      </c>
      <c r="B33" s="6">
        <v>243.76300000000001</v>
      </c>
      <c r="C33" s="6">
        <v>833.30200000000002</v>
      </c>
      <c r="D33" s="6">
        <v>32.883333333333297</v>
      </c>
      <c r="E33" s="7"/>
      <c r="F33" s="6"/>
      <c r="G33" s="4">
        <f t="shared" si="4"/>
        <v>29.25265990001224</v>
      </c>
      <c r="H33" s="6">
        <f t="shared" si="5"/>
        <v>741.29650278763381</v>
      </c>
      <c r="I33" s="6">
        <f t="shared" si="6"/>
        <v>0.81757792539609575</v>
      </c>
      <c r="J33" s="6">
        <f t="shared" si="7"/>
        <v>3.5695538057741727</v>
      </c>
      <c r="K33" s="6"/>
      <c r="L33" s="7"/>
      <c r="M33" s="6"/>
      <c r="N33" s="4"/>
      <c r="O33" s="6"/>
      <c r="P33" s="6"/>
      <c r="Q33" s="6"/>
      <c r="R33" s="6"/>
      <c r="S33" s="7"/>
      <c r="T33" s="6"/>
      <c r="U33" s="4"/>
      <c r="V33" s="6"/>
      <c r="W33" s="6"/>
      <c r="X33" s="6"/>
      <c r="Y33" s="6"/>
      <c r="Z33" s="6"/>
      <c r="AA33" s="6"/>
      <c r="AB33" s="6"/>
      <c r="AC33" s="7"/>
      <c r="AD33" s="6"/>
      <c r="AE33" s="8">
        <v>24381</v>
      </c>
      <c r="AF33" s="8">
        <v>10</v>
      </c>
      <c r="AG33">
        <v>1</v>
      </c>
      <c r="AH33">
        <v>1966</v>
      </c>
    </row>
    <row r="34" spans="1:34" x14ac:dyDescent="0.25">
      <c r="A34" s="8">
        <v>24473</v>
      </c>
      <c r="B34" s="6">
        <v>255.41499999999999</v>
      </c>
      <c r="C34" s="6">
        <v>844.17</v>
      </c>
      <c r="D34" s="6">
        <v>32.966666666666598</v>
      </c>
      <c r="E34" s="7"/>
      <c r="F34" s="6"/>
      <c r="G34" s="4">
        <f t="shared" si="4"/>
        <v>30.25634647049765</v>
      </c>
      <c r="H34" s="6">
        <f t="shared" si="5"/>
        <v>774.76744186046676</v>
      </c>
      <c r="I34" s="6">
        <f t="shared" si="6"/>
        <v>0.25342118601106023</v>
      </c>
      <c r="J34" s="6">
        <f t="shared" si="7"/>
        <v>2.8708133971291794</v>
      </c>
      <c r="K34" s="6"/>
      <c r="L34" s="7"/>
      <c r="M34" s="6"/>
      <c r="N34" s="4"/>
      <c r="O34" s="6"/>
      <c r="P34" s="6"/>
      <c r="Q34" s="6"/>
      <c r="R34" s="6"/>
      <c r="S34" s="7"/>
      <c r="T34" s="6"/>
      <c r="U34" s="4"/>
      <c r="V34" s="6"/>
      <c r="W34" s="6"/>
      <c r="X34" s="6"/>
      <c r="Y34" s="6"/>
      <c r="Z34" s="6"/>
      <c r="AA34" s="6"/>
      <c r="AB34" s="6"/>
      <c r="AC34" s="7"/>
      <c r="AD34" s="6"/>
      <c r="AE34" s="8">
        <v>24473</v>
      </c>
      <c r="AF34" s="8">
        <v>1</v>
      </c>
      <c r="AG34">
        <v>1</v>
      </c>
      <c r="AH34">
        <v>1967</v>
      </c>
    </row>
    <row r="35" spans="1:34" x14ac:dyDescent="0.25">
      <c r="A35" s="8">
        <v>24563</v>
      </c>
      <c r="B35" s="6">
        <v>256.92200000000003</v>
      </c>
      <c r="C35" s="6">
        <v>848.98299999999995</v>
      </c>
      <c r="D35" s="6">
        <v>33.1666666666666</v>
      </c>
      <c r="E35" s="7"/>
      <c r="F35" s="6"/>
      <c r="G35" s="4">
        <f t="shared" si="4"/>
        <v>30.262325629606252</v>
      </c>
      <c r="H35" s="6">
        <f t="shared" si="5"/>
        <v>774.63919597990116</v>
      </c>
      <c r="I35" s="6">
        <f t="shared" si="6"/>
        <v>0.60667340748230547</v>
      </c>
      <c r="J35" s="6">
        <f t="shared" si="7"/>
        <v>2.5667456963199609</v>
      </c>
      <c r="K35" s="6"/>
      <c r="L35" s="7"/>
      <c r="M35" s="6"/>
      <c r="N35" s="4"/>
      <c r="O35" s="6"/>
      <c r="P35" s="6"/>
      <c r="Q35" s="6"/>
      <c r="R35" s="6"/>
      <c r="S35" s="7"/>
      <c r="T35" s="6"/>
      <c r="U35" s="4"/>
      <c r="V35" s="6"/>
      <c r="W35" s="6"/>
      <c r="X35" s="6"/>
      <c r="Y35" s="6"/>
      <c r="Z35" s="6"/>
      <c r="AA35" s="6"/>
      <c r="AB35" s="6"/>
      <c r="AC35" s="7"/>
      <c r="AD35" s="6"/>
      <c r="AE35" s="8">
        <v>24563</v>
      </c>
      <c r="AF35" s="8">
        <v>4</v>
      </c>
      <c r="AG35">
        <v>1</v>
      </c>
      <c r="AH35">
        <v>1967</v>
      </c>
    </row>
    <row r="36" spans="1:34" ht="15.75" thickBot="1" x14ac:dyDescent="0.3">
      <c r="A36" s="8">
        <v>24654</v>
      </c>
      <c r="B36" s="6">
        <v>264.19900000000001</v>
      </c>
      <c r="C36" s="6">
        <v>865.23299999999995</v>
      </c>
      <c r="D36" s="6">
        <v>33.5</v>
      </c>
      <c r="E36" s="7"/>
      <c r="F36" s="6"/>
      <c r="G36" s="4">
        <f t="shared" si="4"/>
        <v>30.535011956316971</v>
      </c>
      <c r="H36" s="6">
        <f t="shared" si="5"/>
        <v>788.65373134328365</v>
      </c>
      <c r="I36" s="6">
        <f t="shared" si="6"/>
        <v>1.0050251256283449</v>
      </c>
      <c r="J36" s="6">
        <f t="shared" si="7"/>
        <v>2.7082268778744867</v>
      </c>
      <c r="K36" s="6"/>
      <c r="L36" s="7"/>
      <c r="M36" s="6"/>
      <c r="N36" s="17"/>
      <c r="O36" s="10"/>
      <c r="P36" s="10"/>
      <c r="Q36" s="10"/>
      <c r="R36" s="10"/>
      <c r="S36" s="11"/>
      <c r="T36" s="6"/>
      <c r="U36" s="4"/>
      <c r="V36" s="6"/>
      <c r="W36" s="6"/>
      <c r="X36" s="6"/>
      <c r="Y36" s="6"/>
      <c r="Z36" s="6"/>
      <c r="AA36" s="6"/>
      <c r="AB36" s="6"/>
      <c r="AC36" s="7"/>
      <c r="AD36" s="6"/>
      <c r="AE36" s="8">
        <v>24654</v>
      </c>
      <c r="AF36" s="8">
        <v>7</v>
      </c>
      <c r="AG36">
        <v>1</v>
      </c>
      <c r="AH36">
        <v>1967</v>
      </c>
    </row>
    <row r="37" spans="1:34" x14ac:dyDescent="0.25">
      <c r="A37" s="8">
        <v>24746</v>
      </c>
      <c r="B37" s="6">
        <v>268.38499999999999</v>
      </c>
      <c r="C37" s="6">
        <v>881.43899999999996</v>
      </c>
      <c r="D37" s="6">
        <v>33.866666666666603</v>
      </c>
      <c r="E37" s="7"/>
      <c r="F37" s="6"/>
      <c r="G37" s="4">
        <f t="shared" si="4"/>
        <v>30.448505228382228</v>
      </c>
      <c r="H37" s="6">
        <f t="shared" si="5"/>
        <v>792.47539370078891</v>
      </c>
      <c r="I37" s="6">
        <f t="shared" si="6"/>
        <v>1.0945273631838948</v>
      </c>
      <c r="J37" s="6">
        <f t="shared" si="7"/>
        <v>2.9903699949314966</v>
      </c>
      <c r="K37" s="6"/>
      <c r="L37" s="7"/>
      <c r="M37" s="6"/>
      <c r="U37" s="4"/>
      <c r="V37" s="6"/>
      <c r="W37" s="6"/>
      <c r="X37" s="6"/>
      <c r="Y37" s="6"/>
      <c r="Z37" s="6"/>
      <c r="AA37" s="6"/>
      <c r="AB37" s="6"/>
      <c r="AC37" s="7"/>
      <c r="AD37" s="6"/>
      <c r="AE37" s="8">
        <v>24746</v>
      </c>
      <c r="AF37" s="8">
        <v>10</v>
      </c>
      <c r="AG37">
        <v>1</v>
      </c>
      <c r="AH37">
        <v>1967</v>
      </c>
    </row>
    <row r="38" spans="1:34" x14ac:dyDescent="0.25">
      <c r="A38" s="8">
        <v>24838</v>
      </c>
      <c r="B38" s="6">
        <v>277.11099999999999</v>
      </c>
      <c r="C38" s="6">
        <v>909.38699999999994</v>
      </c>
      <c r="D38" s="6">
        <v>34.200000000000003</v>
      </c>
      <c r="E38" s="7"/>
      <c r="F38" s="6"/>
      <c r="G38" s="4">
        <f t="shared" si="4"/>
        <v>30.472285176717943</v>
      </c>
      <c r="H38" s="6">
        <f t="shared" si="5"/>
        <v>810.26608187134491</v>
      </c>
      <c r="I38" s="6">
        <f t="shared" si="6"/>
        <v>0.9842519685041351</v>
      </c>
      <c r="J38" s="6">
        <f t="shared" si="7"/>
        <v>3.7411526794744354</v>
      </c>
      <c r="K38" s="6"/>
      <c r="L38" s="7"/>
      <c r="M38" s="6"/>
      <c r="U38" s="4"/>
      <c r="V38" s="6"/>
      <c r="W38" s="6"/>
      <c r="X38" s="6"/>
      <c r="Y38" s="6"/>
      <c r="Z38" s="6"/>
      <c r="AA38" s="6"/>
      <c r="AB38" s="6"/>
      <c r="AC38" s="7"/>
      <c r="AD38" s="6"/>
      <c r="AE38" s="8">
        <v>24838</v>
      </c>
      <c r="AF38" s="8">
        <v>1</v>
      </c>
      <c r="AG38">
        <v>1</v>
      </c>
      <c r="AH38">
        <v>1968</v>
      </c>
    </row>
    <row r="39" spans="1:34" x14ac:dyDescent="0.25">
      <c r="A39" s="8">
        <v>24929</v>
      </c>
      <c r="B39" s="6">
        <v>286.70800000000003</v>
      </c>
      <c r="C39" s="6">
        <v>934.34400000000005</v>
      </c>
      <c r="D39" s="6">
        <v>34.533333333333303</v>
      </c>
      <c r="E39" s="7"/>
      <c r="F39" s="6"/>
      <c r="G39" s="4">
        <f t="shared" si="4"/>
        <v>30.685486287705601</v>
      </c>
      <c r="H39" s="6">
        <f t="shared" si="5"/>
        <v>830.23552123552201</v>
      </c>
      <c r="I39" s="6">
        <f t="shared" si="6"/>
        <v>0.97465886939560598</v>
      </c>
      <c r="J39" s="6">
        <f t="shared" si="7"/>
        <v>4.1206030150754858</v>
      </c>
      <c r="K39" s="6"/>
      <c r="L39" s="7"/>
      <c r="M39" s="6"/>
      <c r="U39" s="4"/>
      <c r="V39" s="6"/>
      <c r="W39" s="6"/>
      <c r="X39" s="6"/>
      <c r="Y39" s="6"/>
      <c r="Z39" s="6"/>
      <c r="AA39" s="6"/>
      <c r="AB39" s="6"/>
      <c r="AC39" s="7"/>
      <c r="AD39" s="6"/>
      <c r="AE39" s="8">
        <v>24929</v>
      </c>
      <c r="AF39" s="8">
        <v>4</v>
      </c>
      <c r="AG39">
        <v>1</v>
      </c>
      <c r="AH39">
        <v>1968</v>
      </c>
    </row>
    <row r="40" spans="1:34" x14ac:dyDescent="0.25">
      <c r="A40" s="8">
        <v>25020</v>
      </c>
      <c r="B40" s="6">
        <v>292.21499999999997</v>
      </c>
      <c r="C40" s="6">
        <v>950.82500000000005</v>
      </c>
      <c r="D40" s="6">
        <v>35</v>
      </c>
      <c r="E40" s="7"/>
      <c r="F40" s="6"/>
      <c r="G40" s="4">
        <f t="shared" si="4"/>
        <v>30.732784686982352</v>
      </c>
      <c r="H40" s="6">
        <f t="shared" si="5"/>
        <v>834.89999999999986</v>
      </c>
      <c r="I40" s="6">
        <f t="shared" si="6"/>
        <v>1.3513513513514486</v>
      </c>
      <c r="J40" s="6">
        <f t="shared" si="7"/>
        <v>4.4776119402984982</v>
      </c>
      <c r="K40" s="6"/>
      <c r="L40" s="7"/>
      <c r="M40" s="6"/>
      <c r="U40" s="4"/>
      <c r="V40" s="6"/>
      <c r="W40" s="6"/>
      <c r="X40" s="6"/>
      <c r="Y40" s="6"/>
      <c r="Z40" s="6"/>
      <c r="AA40" s="6"/>
      <c r="AB40" s="6"/>
      <c r="AC40" s="7"/>
      <c r="AD40" s="6"/>
      <c r="AE40" s="8">
        <v>25020</v>
      </c>
      <c r="AF40" s="8">
        <v>7</v>
      </c>
      <c r="AG40">
        <v>1</v>
      </c>
      <c r="AH40">
        <v>1968</v>
      </c>
    </row>
    <row r="41" spans="1:34" x14ac:dyDescent="0.25">
      <c r="A41" s="8">
        <v>25112</v>
      </c>
      <c r="B41" s="6">
        <v>298.98200000000003</v>
      </c>
      <c r="C41" s="6">
        <v>968.03</v>
      </c>
      <c r="D41" s="6">
        <v>35.433333333333302</v>
      </c>
      <c r="E41" s="7"/>
      <c r="F41" s="6"/>
      <c r="G41" s="4">
        <f t="shared" si="4"/>
        <v>30.885613049182364</v>
      </c>
      <c r="H41" s="6">
        <f t="shared" si="5"/>
        <v>843.78739416745145</v>
      </c>
      <c r="I41" s="6">
        <f t="shared" si="6"/>
        <v>1.2380952380951493</v>
      </c>
      <c r="J41" s="6">
        <f t="shared" si="7"/>
        <v>4.6259842519686067</v>
      </c>
      <c r="K41" s="6"/>
      <c r="L41" s="7"/>
      <c r="M41" s="6"/>
      <c r="U41" s="4"/>
      <c r="V41" s="6"/>
      <c r="W41" s="6"/>
      <c r="X41" s="6"/>
      <c r="Y41" s="6"/>
      <c r="Z41" s="6"/>
      <c r="AA41" s="6"/>
      <c r="AB41" s="6"/>
      <c r="AC41" s="7"/>
      <c r="AD41" s="6"/>
      <c r="AE41" s="8">
        <v>25112</v>
      </c>
      <c r="AF41" s="8">
        <v>10</v>
      </c>
      <c r="AG41">
        <v>1</v>
      </c>
      <c r="AH41">
        <v>1968</v>
      </c>
    </row>
    <row r="42" spans="1:34" ht="15.75" thickBot="1" x14ac:dyDescent="0.3">
      <c r="A42" s="8">
        <v>25204</v>
      </c>
      <c r="B42" s="6">
        <v>300.56599999999997</v>
      </c>
      <c r="C42" s="6">
        <v>993.33699999999999</v>
      </c>
      <c r="D42" s="6">
        <v>35.866666666666603</v>
      </c>
      <c r="E42" s="7"/>
      <c r="F42" s="6"/>
      <c r="G42" s="4">
        <f t="shared" si="4"/>
        <v>30.258210456270128</v>
      </c>
      <c r="H42" s="6">
        <f t="shared" si="5"/>
        <v>838.00929368029881</v>
      </c>
      <c r="I42" s="6">
        <f t="shared" si="6"/>
        <v>1.2229539040450765</v>
      </c>
      <c r="J42" s="6">
        <f t="shared" si="7"/>
        <v>4.8732943469783629</v>
      </c>
      <c r="K42" s="6"/>
      <c r="L42" s="7"/>
      <c r="M42" s="6"/>
      <c r="U42" s="17"/>
      <c r="V42" s="10"/>
      <c r="W42" s="10"/>
      <c r="X42" s="10"/>
      <c r="Y42" s="10"/>
      <c r="Z42" s="10"/>
      <c r="AA42" s="10"/>
      <c r="AB42" s="10"/>
      <c r="AC42" s="11"/>
      <c r="AD42" s="6"/>
      <c r="AE42" s="8">
        <v>25204</v>
      </c>
      <c r="AF42" s="8">
        <v>1</v>
      </c>
      <c r="AG42">
        <v>1</v>
      </c>
      <c r="AH42">
        <v>1969</v>
      </c>
    </row>
    <row r="43" spans="1:34" x14ac:dyDescent="0.25">
      <c r="A43" s="8">
        <v>25294</v>
      </c>
      <c r="B43" s="6">
        <v>307.101</v>
      </c>
      <c r="C43" s="6">
        <v>1009.02</v>
      </c>
      <c r="D43" s="6">
        <v>36.433333333333302</v>
      </c>
      <c r="E43" s="7"/>
      <c r="F43" s="6"/>
      <c r="G43" s="4">
        <f t="shared" si="4"/>
        <v>30.43557114824285</v>
      </c>
      <c r="H43" s="6">
        <f t="shared" si="5"/>
        <v>842.91216834400802</v>
      </c>
      <c r="I43" s="6">
        <f t="shared" si="6"/>
        <v>1.5799256505577119</v>
      </c>
      <c r="J43" s="6">
        <f t="shared" si="7"/>
        <v>5.5019305019305076</v>
      </c>
      <c r="K43" s="6"/>
      <c r="L43" s="7"/>
      <c r="M43" s="6"/>
      <c r="AE43" s="8">
        <v>25294</v>
      </c>
      <c r="AF43" s="8">
        <v>4</v>
      </c>
      <c r="AG43">
        <v>1</v>
      </c>
      <c r="AH43">
        <v>1969</v>
      </c>
    </row>
    <row r="44" spans="1:34" x14ac:dyDescent="0.25">
      <c r="A44" s="8">
        <v>25385</v>
      </c>
      <c r="B44" s="6">
        <v>313.91699999999997</v>
      </c>
      <c r="C44" s="6">
        <v>1029.9559999999999</v>
      </c>
      <c r="D44" s="6">
        <v>36.933333333333302</v>
      </c>
      <c r="E44" s="7"/>
      <c r="F44" s="6"/>
      <c r="G44" s="4">
        <f t="shared" si="4"/>
        <v>30.47868064266823</v>
      </c>
      <c r="H44" s="6">
        <f t="shared" si="5"/>
        <v>849.95577617328581</v>
      </c>
      <c r="I44" s="6">
        <f t="shared" si="6"/>
        <v>1.3723696248856276</v>
      </c>
      <c r="J44" s="6">
        <f t="shared" si="7"/>
        <v>5.523809523809442</v>
      </c>
      <c r="K44" s="6"/>
      <c r="L44" s="7"/>
      <c r="M44" s="6"/>
      <c r="AE44" s="8">
        <v>25385</v>
      </c>
      <c r="AF44" s="8">
        <v>7</v>
      </c>
      <c r="AG44">
        <v>1</v>
      </c>
      <c r="AH44">
        <v>1969</v>
      </c>
    </row>
    <row r="45" spans="1:34" x14ac:dyDescent="0.25">
      <c r="A45" s="8">
        <v>25477</v>
      </c>
      <c r="B45" s="6">
        <v>318.24299999999999</v>
      </c>
      <c r="C45" s="6">
        <v>1038.1469999999999</v>
      </c>
      <c r="D45" s="6">
        <v>37.5</v>
      </c>
      <c r="E45" s="7"/>
      <c r="F45" s="6"/>
      <c r="G45" s="4">
        <f t="shared" si="4"/>
        <v>30.654907253019083</v>
      </c>
      <c r="H45" s="6">
        <f t="shared" si="5"/>
        <v>848.64800000000002</v>
      </c>
      <c r="I45" s="6">
        <f t="shared" si="6"/>
        <v>1.5342960288809548</v>
      </c>
      <c r="J45" s="6">
        <f t="shared" si="7"/>
        <v>5.8325493885231339</v>
      </c>
      <c r="K45" s="6"/>
      <c r="L45" s="7"/>
      <c r="M45" s="6"/>
      <c r="AE45" s="8">
        <v>25477</v>
      </c>
      <c r="AF45" s="8">
        <v>10</v>
      </c>
      <c r="AG45">
        <v>1</v>
      </c>
      <c r="AH45">
        <v>1969</v>
      </c>
    </row>
    <row r="46" spans="1:34" x14ac:dyDescent="0.25">
      <c r="A46" s="8">
        <v>25569</v>
      </c>
      <c r="B46" s="6">
        <v>325.87799999999999</v>
      </c>
      <c r="C46" s="6">
        <v>1051.2</v>
      </c>
      <c r="D46" s="6">
        <v>38.1</v>
      </c>
      <c r="E46" s="7"/>
      <c r="F46" s="6"/>
      <c r="G46" s="4">
        <f t="shared" si="4"/>
        <v>31.000570776255707</v>
      </c>
      <c r="H46" s="6">
        <f t="shared" si="5"/>
        <v>855.32283464566922</v>
      </c>
      <c r="I46" s="6">
        <f t="shared" si="6"/>
        <v>1.6000000000000014</v>
      </c>
      <c r="J46" s="6">
        <f t="shared" si="7"/>
        <v>6.2267657992566949</v>
      </c>
      <c r="K46" s="6"/>
      <c r="L46" s="7"/>
      <c r="M46" s="6"/>
      <c r="AE46" s="8">
        <v>25569</v>
      </c>
      <c r="AF46" s="8">
        <v>1</v>
      </c>
      <c r="AG46">
        <v>1</v>
      </c>
      <c r="AH46">
        <v>1970</v>
      </c>
    </row>
    <row r="47" spans="1:34" x14ac:dyDescent="0.25">
      <c r="A47" s="8">
        <v>25659</v>
      </c>
      <c r="B47" s="6">
        <v>339.04899999999998</v>
      </c>
      <c r="C47" s="6">
        <v>1067.375</v>
      </c>
      <c r="D47" s="6">
        <v>38.633333333333297</v>
      </c>
      <c r="E47" s="7"/>
      <c r="F47" s="6"/>
      <c r="G47" s="4">
        <f t="shared" si="4"/>
        <v>31.764749970722562</v>
      </c>
      <c r="H47" s="6">
        <f t="shared" si="5"/>
        <v>877.60742018981944</v>
      </c>
      <c r="I47" s="6">
        <f t="shared" si="6"/>
        <v>1.3998250218721697</v>
      </c>
      <c r="J47" s="6">
        <f t="shared" si="7"/>
        <v>6.0384263494967838</v>
      </c>
      <c r="K47" s="6"/>
      <c r="L47" s="7"/>
      <c r="M47" s="6"/>
      <c r="AE47" s="8">
        <v>25659</v>
      </c>
      <c r="AF47" s="8">
        <v>4</v>
      </c>
      <c r="AG47">
        <v>1</v>
      </c>
      <c r="AH47">
        <v>1970</v>
      </c>
    </row>
    <row r="48" spans="1:34" x14ac:dyDescent="0.25">
      <c r="A48" s="8">
        <v>25750</v>
      </c>
      <c r="B48" s="6">
        <v>346.41199999999998</v>
      </c>
      <c r="C48" s="6">
        <v>1086.059</v>
      </c>
      <c r="D48" s="6">
        <v>39.033333333333303</v>
      </c>
      <c r="E48" s="7"/>
      <c r="F48" s="6"/>
      <c r="G48" s="4">
        <f t="shared" si="4"/>
        <v>31.896241364419428</v>
      </c>
      <c r="H48" s="6">
        <f t="shared" si="5"/>
        <v>887.47736976942849</v>
      </c>
      <c r="I48" s="6">
        <f t="shared" si="6"/>
        <v>1.0353753235547991</v>
      </c>
      <c r="J48" s="6">
        <f t="shared" si="7"/>
        <v>5.6859205776173427</v>
      </c>
      <c r="K48" s="6"/>
      <c r="L48" s="7"/>
      <c r="M48" s="6"/>
      <c r="AE48" s="8">
        <v>25750</v>
      </c>
      <c r="AF48" s="8">
        <v>7</v>
      </c>
      <c r="AG48">
        <v>1</v>
      </c>
      <c r="AH48">
        <v>1970</v>
      </c>
    </row>
    <row r="49" spans="1:34" x14ac:dyDescent="0.25">
      <c r="A49" s="8">
        <v>25842</v>
      </c>
      <c r="B49" s="6">
        <v>354.25</v>
      </c>
      <c r="C49" s="6">
        <v>1088.6079999999999</v>
      </c>
      <c r="D49" s="6">
        <v>39.6</v>
      </c>
      <c r="E49" s="7"/>
      <c r="F49" s="6"/>
      <c r="G49" s="4">
        <f t="shared" si="4"/>
        <v>32.541557658955291</v>
      </c>
      <c r="H49" s="6">
        <f t="shared" si="5"/>
        <v>894.57070707070704</v>
      </c>
      <c r="I49" s="6">
        <f t="shared" si="6"/>
        <v>1.4517506404783109</v>
      </c>
      <c r="J49" s="6">
        <f t="shared" si="7"/>
        <v>5.600000000000005</v>
      </c>
      <c r="K49" s="6"/>
      <c r="L49" s="7"/>
      <c r="M49" s="6"/>
      <c r="AE49" s="8">
        <v>25842</v>
      </c>
      <c r="AF49" s="8">
        <v>10</v>
      </c>
      <c r="AG49">
        <v>1</v>
      </c>
      <c r="AH49">
        <v>1970</v>
      </c>
    </row>
    <row r="50" spans="1:34" x14ac:dyDescent="0.25">
      <c r="A50" s="8">
        <v>25934</v>
      </c>
      <c r="B50" s="6">
        <v>358.56599999999997</v>
      </c>
      <c r="C50" s="6">
        <v>1135.1559999999999</v>
      </c>
      <c r="D50" s="6">
        <v>39.933333333333302</v>
      </c>
      <c r="E50" s="7"/>
      <c r="F50" s="6"/>
      <c r="G50" s="4">
        <f t="shared" si="4"/>
        <v>31.58737653679318</v>
      </c>
      <c r="H50" s="6">
        <f t="shared" si="5"/>
        <v>897.91151919866513</v>
      </c>
      <c r="I50" s="6">
        <f t="shared" si="6"/>
        <v>0.84175084175075465</v>
      </c>
      <c r="J50" s="6">
        <f t="shared" si="7"/>
        <v>4.8118985126858194</v>
      </c>
      <c r="K50" s="6"/>
      <c r="L50" s="7"/>
      <c r="M50" s="6"/>
      <c r="AE50" s="8">
        <v>25934</v>
      </c>
      <c r="AF50" s="8">
        <v>1</v>
      </c>
      <c r="AG50">
        <v>1</v>
      </c>
      <c r="AH50">
        <v>1971</v>
      </c>
    </row>
    <row r="51" spans="1:34" x14ac:dyDescent="0.25">
      <c r="A51" s="8">
        <v>26024</v>
      </c>
      <c r="B51" s="6">
        <v>373.20600000000002</v>
      </c>
      <c r="C51" s="6">
        <v>1156.271</v>
      </c>
      <c r="D51" s="6">
        <v>40.299999999999997</v>
      </c>
      <c r="E51" s="7"/>
      <c r="F51" s="6"/>
      <c r="G51" s="4">
        <f t="shared" si="4"/>
        <v>32.276689461207624</v>
      </c>
      <c r="H51" s="6">
        <f t="shared" si="5"/>
        <v>926.06947890818867</v>
      </c>
      <c r="I51" s="6">
        <f t="shared" si="6"/>
        <v>0.9181969949917157</v>
      </c>
      <c r="J51" s="6">
        <f t="shared" si="7"/>
        <v>4.3140638481450333</v>
      </c>
      <c r="K51" s="6"/>
      <c r="L51" s="7"/>
      <c r="M51" s="6"/>
      <c r="AE51" s="8">
        <v>26024</v>
      </c>
      <c r="AF51" s="8">
        <v>4</v>
      </c>
      <c r="AG51">
        <v>1</v>
      </c>
      <c r="AH51">
        <v>1971</v>
      </c>
    </row>
    <row r="52" spans="1:34" x14ac:dyDescent="0.25">
      <c r="A52" s="8">
        <v>26115</v>
      </c>
      <c r="B52" s="6">
        <v>377.13200000000001</v>
      </c>
      <c r="C52" s="6">
        <v>1177.675</v>
      </c>
      <c r="D52" s="6">
        <v>40.700000000000003</v>
      </c>
      <c r="E52" s="7"/>
      <c r="F52" s="6"/>
      <c r="G52" s="4">
        <f t="shared" si="4"/>
        <v>32.023436007387438</v>
      </c>
      <c r="H52" s="6">
        <f t="shared" si="5"/>
        <v>926.61425061425052</v>
      </c>
      <c r="I52" s="6">
        <f t="shared" si="6"/>
        <v>0.99255583126551805</v>
      </c>
      <c r="J52" s="6">
        <f t="shared" si="7"/>
        <v>4.269854824936048</v>
      </c>
      <c r="K52" s="6"/>
      <c r="L52" s="7"/>
      <c r="M52" s="6"/>
      <c r="AE52" s="8">
        <v>26115</v>
      </c>
      <c r="AF52" s="8">
        <v>7</v>
      </c>
      <c r="AG52">
        <v>1</v>
      </c>
      <c r="AH52">
        <v>1971</v>
      </c>
    </row>
    <row r="53" spans="1:34" x14ac:dyDescent="0.25">
      <c r="A53" s="8">
        <v>26207</v>
      </c>
      <c r="B53" s="6">
        <v>383.30599999999998</v>
      </c>
      <c r="C53" s="6">
        <v>1190.297</v>
      </c>
      <c r="D53" s="6">
        <v>41</v>
      </c>
      <c r="E53" s="7"/>
      <c r="F53" s="6"/>
      <c r="G53" s="4">
        <f t="shared" si="4"/>
        <v>32.202551127995783</v>
      </c>
      <c r="H53" s="6">
        <f t="shared" si="5"/>
        <v>934.89268292682925</v>
      </c>
      <c r="I53" s="6">
        <f t="shared" si="6"/>
        <v>0.73710073710073765</v>
      </c>
      <c r="J53" s="6">
        <f t="shared" si="7"/>
        <v>3.5353535353535248</v>
      </c>
      <c r="K53" s="6"/>
      <c r="L53" s="7"/>
      <c r="M53" s="6"/>
      <c r="AE53" s="8">
        <v>26207</v>
      </c>
      <c r="AF53" s="8">
        <v>10</v>
      </c>
      <c r="AG53">
        <v>1</v>
      </c>
      <c r="AH53">
        <v>1971</v>
      </c>
    </row>
    <row r="54" spans="1:34" x14ac:dyDescent="0.25">
      <c r="A54" s="8">
        <v>26299</v>
      </c>
      <c r="B54" s="6">
        <v>399.428</v>
      </c>
      <c r="C54" s="6">
        <v>1230.6089999999999</v>
      </c>
      <c r="D54" s="6">
        <v>41.3333333333333</v>
      </c>
      <c r="E54" s="7"/>
      <c r="F54" s="6"/>
      <c r="G54" s="4">
        <f t="shared" si="4"/>
        <v>32.457750593405386</v>
      </c>
      <c r="H54" s="6">
        <f t="shared" si="5"/>
        <v>966.35806451612984</v>
      </c>
      <c r="I54" s="6">
        <f t="shared" si="6"/>
        <v>0.81300813008122752</v>
      </c>
      <c r="J54" s="6">
        <f t="shared" si="7"/>
        <v>3.5058430717863187</v>
      </c>
      <c r="K54" s="6"/>
      <c r="L54" s="7"/>
      <c r="M54" s="6"/>
      <c r="AE54" s="8">
        <v>26299</v>
      </c>
      <c r="AF54" s="8">
        <v>1</v>
      </c>
      <c r="AG54">
        <v>1</v>
      </c>
      <c r="AH54">
        <v>1972</v>
      </c>
    </row>
    <row r="55" spans="1:34" x14ac:dyDescent="0.25">
      <c r="A55" s="8">
        <v>26390</v>
      </c>
      <c r="B55" s="6">
        <v>403.92899999999997</v>
      </c>
      <c r="C55" s="6">
        <v>1266.3689999999999</v>
      </c>
      <c r="D55" s="6">
        <v>41.6</v>
      </c>
      <c r="E55" s="7"/>
      <c r="F55" s="6"/>
      <c r="G55" s="4">
        <f t="shared" si="4"/>
        <v>31.89662728635966</v>
      </c>
      <c r="H55" s="6">
        <f t="shared" si="5"/>
        <v>970.98317307692287</v>
      </c>
      <c r="I55" s="6">
        <f t="shared" si="6"/>
        <v>0.64516129032266001</v>
      </c>
      <c r="J55" s="6">
        <f t="shared" si="7"/>
        <v>3.2258064516129226</v>
      </c>
      <c r="K55" s="6"/>
      <c r="L55" s="7"/>
      <c r="M55" s="6"/>
      <c r="AE55" s="8">
        <v>26390</v>
      </c>
      <c r="AF55" s="8">
        <v>4</v>
      </c>
      <c r="AG55">
        <v>1</v>
      </c>
      <c r="AH55">
        <v>1972</v>
      </c>
    </row>
    <row r="56" spans="1:34" x14ac:dyDescent="0.25">
      <c r="A56" s="8">
        <v>26481</v>
      </c>
      <c r="B56" s="6">
        <v>404.90800000000002</v>
      </c>
      <c r="C56" s="6">
        <v>1290.566</v>
      </c>
      <c r="D56" s="6">
        <v>41.933333333333302</v>
      </c>
      <c r="E56" s="7"/>
      <c r="F56" s="6"/>
      <c r="G56" s="4">
        <f t="shared" si="4"/>
        <v>31.374451209779277</v>
      </c>
      <c r="H56" s="6">
        <f t="shared" si="5"/>
        <v>965.59936406995314</v>
      </c>
      <c r="I56" s="6">
        <f t="shared" si="6"/>
        <v>0.80128205128198182</v>
      </c>
      <c r="J56" s="6">
        <f t="shared" si="7"/>
        <v>3.0303030303029388</v>
      </c>
      <c r="K56" s="6"/>
      <c r="L56" s="7"/>
      <c r="M56" s="6"/>
      <c r="AE56" s="8">
        <v>26481</v>
      </c>
      <c r="AF56" s="8">
        <v>7</v>
      </c>
      <c r="AG56">
        <v>1</v>
      </c>
      <c r="AH56">
        <v>1972</v>
      </c>
    </row>
    <row r="57" spans="1:34" x14ac:dyDescent="0.25">
      <c r="A57" s="8">
        <v>26573</v>
      </c>
      <c r="B57" s="6">
        <v>419.28500000000003</v>
      </c>
      <c r="C57" s="6">
        <v>1328.904</v>
      </c>
      <c r="D57" s="6">
        <v>42.366666666666603</v>
      </c>
      <c r="E57" s="7"/>
      <c r="F57" s="6"/>
      <c r="G57" s="4">
        <f t="shared" si="4"/>
        <v>31.551188046691109</v>
      </c>
      <c r="H57" s="6">
        <f t="shared" si="5"/>
        <v>989.65774980330593</v>
      </c>
      <c r="I57" s="6">
        <f t="shared" si="6"/>
        <v>1.0333863275038935</v>
      </c>
      <c r="J57" s="6">
        <f t="shared" si="7"/>
        <v>3.3333333333331883</v>
      </c>
      <c r="K57" s="6"/>
      <c r="L57" s="7"/>
      <c r="M57" s="6"/>
      <c r="AE57" s="8">
        <v>26573</v>
      </c>
      <c r="AF57" s="8">
        <v>10</v>
      </c>
      <c r="AG57">
        <v>1</v>
      </c>
      <c r="AH57">
        <v>1972</v>
      </c>
    </row>
    <row r="58" spans="1:34" x14ac:dyDescent="0.25">
      <c r="A58" s="8">
        <v>26665</v>
      </c>
      <c r="B58" s="6">
        <v>426.92700000000002</v>
      </c>
      <c r="C58" s="6">
        <v>1377.49</v>
      </c>
      <c r="D58" s="6">
        <v>43.033333333333303</v>
      </c>
      <c r="E58" s="7"/>
      <c r="F58" s="6"/>
      <c r="G58" s="4">
        <f t="shared" si="4"/>
        <v>30.993110657790623</v>
      </c>
      <c r="H58" s="6">
        <f t="shared" si="5"/>
        <v>992.08443067389703</v>
      </c>
      <c r="I58" s="6">
        <f t="shared" si="6"/>
        <v>1.5735641227380803</v>
      </c>
      <c r="J58" s="6">
        <f t="shared" si="7"/>
        <v>4.1129032258064635</v>
      </c>
      <c r="K58" s="6"/>
      <c r="L58" s="7"/>
      <c r="M58" s="6"/>
      <c r="AE58" s="8">
        <v>26665</v>
      </c>
      <c r="AF58" s="8">
        <v>1</v>
      </c>
      <c r="AG58">
        <v>1</v>
      </c>
      <c r="AH58">
        <v>1973</v>
      </c>
    </row>
    <row r="59" spans="1:34" x14ac:dyDescent="0.25">
      <c r="A59" s="8">
        <v>26755</v>
      </c>
      <c r="B59" s="6">
        <v>439.10700000000003</v>
      </c>
      <c r="C59" s="6">
        <v>1413.8869999999999</v>
      </c>
      <c r="D59" s="6">
        <v>43.933333333333302</v>
      </c>
      <c r="E59" s="7"/>
      <c r="F59" s="6"/>
      <c r="G59" s="4">
        <f t="shared" si="4"/>
        <v>31.056725183837184</v>
      </c>
      <c r="H59" s="6">
        <f t="shared" si="5"/>
        <v>999.48482549317225</v>
      </c>
      <c r="I59" s="6">
        <f t="shared" si="6"/>
        <v>2.0914020139426892</v>
      </c>
      <c r="J59" s="6">
        <f t="shared" si="7"/>
        <v>5.6089743589742724</v>
      </c>
      <c r="K59" s="6"/>
      <c r="L59" s="7"/>
      <c r="M59" s="6"/>
      <c r="AE59" s="8">
        <v>26755</v>
      </c>
      <c r="AF59" s="8">
        <v>4</v>
      </c>
      <c r="AG59">
        <v>1</v>
      </c>
      <c r="AH59">
        <v>1973</v>
      </c>
    </row>
    <row r="60" spans="1:34" x14ac:dyDescent="0.25">
      <c r="A60" s="8">
        <v>26846</v>
      </c>
      <c r="B60" s="6">
        <v>437.62900000000002</v>
      </c>
      <c r="C60" s="6">
        <v>1433.838</v>
      </c>
      <c r="D60" s="6">
        <v>44.8</v>
      </c>
      <c r="E60" s="7"/>
      <c r="F60" s="6"/>
      <c r="G60" s="4">
        <f t="shared" si="4"/>
        <v>30.521509403433303</v>
      </c>
      <c r="H60" s="6">
        <f t="shared" si="5"/>
        <v>976.85044642857156</v>
      </c>
      <c r="I60" s="6">
        <f t="shared" si="6"/>
        <v>1.9726858877087139</v>
      </c>
      <c r="J60" s="6">
        <f t="shared" si="7"/>
        <v>6.8362480127186709</v>
      </c>
      <c r="K60" s="6"/>
      <c r="L60" s="7"/>
      <c r="M60" s="6"/>
      <c r="AE60" s="8">
        <v>26846</v>
      </c>
      <c r="AF60" s="8">
        <v>7</v>
      </c>
      <c r="AG60">
        <v>1</v>
      </c>
      <c r="AH60">
        <v>1973</v>
      </c>
    </row>
    <row r="61" spans="1:34" x14ac:dyDescent="0.25">
      <c r="A61" s="8">
        <v>26938</v>
      </c>
      <c r="B61" s="6">
        <v>451.01900000000001</v>
      </c>
      <c r="C61" s="6">
        <v>1476.289</v>
      </c>
      <c r="D61" s="6">
        <v>45.933333333333302</v>
      </c>
      <c r="E61" s="7"/>
      <c r="F61" s="6"/>
      <c r="G61" s="4">
        <f t="shared" si="4"/>
        <v>30.550860976407737</v>
      </c>
      <c r="H61" s="6">
        <f t="shared" si="5"/>
        <v>981.89912917271477</v>
      </c>
      <c r="I61" s="6">
        <f t="shared" si="6"/>
        <v>2.5297619047618403</v>
      </c>
      <c r="J61" s="6">
        <f t="shared" si="7"/>
        <v>8.4185680566484002</v>
      </c>
      <c r="K61" s="6"/>
      <c r="L61" s="7"/>
      <c r="M61" s="6"/>
      <c r="AE61" s="8">
        <v>26938</v>
      </c>
      <c r="AF61" s="8">
        <v>10</v>
      </c>
      <c r="AG61">
        <v>1</v>
      </c>
      <c r="AH61">
        <v>1973</v>
      </c>
    </row>
    <row r="62" spans="1:34" x14ac:dyDescent="0.25">
      <c r="A62" s="8">
        <v>27030</v>
      </c>
      <c r="B62" s="6">
        <v>465.64299999999997</v>
      </c>
      <c r="C62" s="6">
        <v>1491.2090000000001</v>
      </c>
      <c r="D62" s="6">
        <v>47.3</v>
      </c>
      <c r="E62" s="7"/>
      <c r="F62" s="6"/>
      <c r="G62" s="4">
        <f t="shared" si="4"/>
        <v>31.225871088492621</v>
      </c>
      <c r="H62" s="6">
        <f t="shared" si="5"/>
        <v>984.44608879492603</v>
      </c>
      <c r="I62" s="6">
        <f t="shared" si="6"/>
        <v>2.9753265602322942</v>
      </c>
      <c r="J62" s="6">
        <f t="shared" si="7"/>
        <v>9.914794732765376</v>
      </c>
      <c r="K62" s="6"/>
      <c r="L62" s="7"/>
      <c r="M62" s="6"/>
      <c r="AE62" s="8">
        <v>27030</v>
      </c>
      <c r="AF62" s="8">
        <v>1</v>
      </c>
      <c r="AG62">
        <v>1</v>
      </c>
      <c r="AH62">
        <v>1974</v>
      </c>
    </row>
    <row r="63" spans="1:34" x14ac:dyDescent="0.25">
      <c r="A63" s="8">
        <v>27120</v>
      </c>
      <c r="B63" s="6">
        <v>477.34800000000001</v>
      </c>
      <c r="C63" s="6">
        <v>1530.056</v>
      </c>
      <c r="D63" s="6">
        <v>48.566666666666599</v>
      </c>
      <c r="E63" s="7"/>
      <c r="F63" s="6"/>
      <c r="G63" s="4">
        <f t="shared" si="4"/>
        <v>31.198073795991782</v>
      </c>
      <c r="H63" s="6">
        <f t="shared" si="5"/>
        <v>982.87165408373517</v>
      </c>
      <c r="I63" s="6">
        <f t="shared" si="6"/>
        <v>2.6779422128258012</v>
      </c>
      <c r="J63" s="6">
        <f t="shared" si="7"/>
        <v>10.546282245826944</v>
      </c>
      <c r="K63" s="6"/>
      <c r="L63" s="7"/>
      <c r="M63" s="6"/>
      <c r="AE63" s="8">
        <v>27120</v>
      </c>
      <c r="AF63" s="8">
        <v>4</v>
      </c>
      <c r="AG63">
        <v>1</v>
      </c>
      <c r="AH63">
        <v>1974</v>
      </c>
    </row>
    <row r="64" spans="1:34" x14ac:dyDescent="0.25">
      <c r="A64" s="8">
        <v>27211</v>
      </c>
      <c r="B64" s="6">
        <v>507.012</v>
      </c>
      <c r="C64" s="6">
        <v>1560.0260000000001</v>
      </c>
      <c r="D64" s="6">
        <v>49.933333333333302</v>
      </c>
      <c r="E64" s="7"/>
      <c r="F64" s="6"/>
      <c r="G64" s="4">
        <f t="shared" si="4"/>
        <v>32.500227560309888</v>
      </c>
      <c r="H64" s="6">
        <f t="shared" si="5"/>
        <v>1015.3778371161554</v>
      </c>
      <c r="I64" s="6">
        <f t="shared" si="6"/>
        <v>2.8140013726836832</v>
      </c>
      <c r="J64" s="6">
        <f t="shared" si="7"/>
        <v>11.458333333333259</v>
      </c>
      <c r="K64" s="6"/>
      <c r="L64" s="7"/>
      <c r="M64" s="6"/>
      <c r="AE64" s="8">
        <v>27211</v>
      </c>
      <c r="AF64" s="8">
        <v>7</v>
      </c>
      <c r="AG64">
        <v>1</v>
      </c>
      <c r="AH64">
        <v>1974</v>
      </c>
    </row>
    <row r="65" spans="1:34" x14ac:dyDescent="0.25">
      <c r="A65" s="8">
        <v>27303</v>
      </c>
      <c r="B65" s="6">
        <v>521.20899999999995</v>
      </c>
      <c r="C65" s="6">
        <v>1599.6790000000001</v>
      </c>
      <c r="D65" s="6">
        <v>51.466666666666598</v>
      </c>
      <c r="E65" s="7"/>
      <c r="F65" s="6"/>
      <c r="G65" s="4">
        <f t="shared" si="4"/>
        <v>32.582099283668782</v>
      </c>
      <c r="H65" s="6">
        <f t="shared" si="5"/>
        <v>1012.7117875647681</v>
      </c>
      <c r="I65" s="6">
        <f t="shared" si="6"/>
        <v>3.0707610146861741</v>
      </c>
      <c r="J65" s="6">
        <f t="shared" si="7"/>
        <v>12.046444121915755</v>
      </c>
      <c r="K65" s="6"/>
      <c r="L65" s="7"/>
      <c r="M65" s="6"/>
      <c r="AE65" s="8">
        <v>27303</v>
      </c>
      <c r="AF65" s="8">
        <v>10</v>
      </c>
      <c r="AG65">
        <v>1</v>
      </c>
      <c r="AH65">
        <v>1974</v>
      </c>
    </row>
    <row r="66" spans="1:34" x14ac:dyDescent="0.25">
      <c r="A66" s="8">
        <v>27395</v>
      </c>
      <c r="B66" s="6">
        <v>550.06500000000005</v>
      </c>
      <c r="C66" s="6">
        <v>1616.116</v>
      </c>
      <c r="D66" s="6">
        <v>52.566666666666599</v>
      </c>
      <c r="E66" s="7"/>
      <c r="F66" s="6"/>
      <c r="G66" s="4">
        <f t="shared" si="4"/>
        <v>34.036232547663666</v>
      </c>
      <c r="H66" s="6">
        <f t="shared" si="5"/>
        <v>1046.4140773620813</v>
      </c>
      <c r="I66" s="6">
        <f t="shared" si="6"/>
        <v>2.1373056994818729</v>
      </c>
      <c r="J66" s="6">
        <f t="shared" si="7"/>
        <v>11.134601832276125</v>
      </c>
      <c r="K66" s="6"/>
      <c r="L66" s="7"/>
      <c r="M66" s="6"/>
      <c r="AE66" s="8">
        <v>27395</v>
      </c>
      <c r="AF66" s="8">
        <v>1</v>
      </c>
      <c r="AG66">
        <v>1</v>
      </c>
      <c r="AH66">
        <v>1975</v>
      </c>
    </row>
    <row r="67" spans="1:34" x14ac:dyDescent="0.25">
      <c r="A67" s="8">
        <v>27485</v>
      </c>
      <c r="B67" s="6">
        <v>571.86400000000003</v>
      </c>
      <c r="C67" s="6">
        <v>1651.8530000000001</v>
      </c>
      <c r="D67" s="6">
        <v>53.2</v>
      </c>
      <c r="E67" s="7"/>
      <c r="F67" s="6"/>
      <c r="G67" s="4">
        <f t="shared" si="4"/>
        <v>34.619545443813706</v>
      </c>
      <c r="H67" s="6">
        <f t="shared" si="5"/>
        <v>1074.9323308270677</v>
      </c>
      <c r="I67" s="6">
        <f t="shared" si="6"/>
        <v>1.2048192771085597</v>
      </c>
      <c r="J67" s="6">
        <f t="shared" si="7"/>
        <v>9.5401509951957628</v>
      </c>
      <c r="K67" s="6"/>
      <c r="L67" s="7"/>
      <c r="M67" s="6"/>
      <c r="AE67" s="8">
        <v>27485</v>
      </c>
      <c r="AF67" s="8">
        <v>4</v>
      </c>
      <c r="AG67">
        <v>1</v>
      </c>
      <c r="AH67">
        <v>1975</v>
      </c>
    </row>
    <row r="68" spans="1:34" x14ac:dyDescent="0.25">
      <c r="A68" s="8">
        <v>27576</v>
      </c>
      <c r="B68" s="6">
        <v>583.50099999999998</v>
      </c>
      <c r="C68" s="6">
        <v>1709.82</v>
      </c>
      <c r="D68" s="6">
        <v>54.266666666666602</v>
      </c>
      <c r="E68" s="7"/>
      <c r="F68" s="6"/>
      <c r="G68" s="4">
        <f t="shared" si="4"/>
        <v>34.126457755787158</v>
      </c>
      <c r="H68" s="6">
        <f t="shared" si="5"/>
        <v>1075.2475429975443</v>
      </c>
      <c r="I68" s="6">
        <f t="shared" si="6"/>
        <v>2.0050125313281875</v>
      </c>
      <c r="J68" s="6">
        <f t="shared" si="7"/>
        <v>8.6782376502002165</v>
      </c>
      <c r="K68" s="6"/>
      <c r="L68" s="7"/>
      <c r="M68" s="6"/>
      <c r="AE68" s="8">
        <v>27576</v>
      </c>
      <c r="AF68" s="8">
        <v>7</v>
      </c>
      <c r="AG68">
        <v>1</v>
      </c>
      <c r="AH68">
        <v>1975</v>
      </c>
    </row>
    <row r="69" spans="1:34" x14ac:dyDescent="0.25">
      <c r="A69" s="8">
        <v>27668</v>
      </c>
      <c r="B69" s="6">
        <v>600.04899999999998</v>
      </c>
      <c r="C69" s="6">
        <v>1761.8309999999999</v>
      </c>
      <c r="D69" s="6">
        <v>55.266666666666602</v>
      </c>
      <c r="E69" s="7"/>
      <c r="F69" s="6"/>
      <c r="G69" s="4">
        <f t="shared" si="4"/>
        <v>34.058260979628578</v>
      </c>
      <c r="H69" s="6">
        <f t="shared" si="5"/>
        <v>1085.7340168878179</v>
      </c>
      <c r="I69" s="6">
        <f t="shared" si="6"/>
        <v>1.8427518427518441</v>
      </c>
      <c r="J69" s="6">
        <f t="shared" si="7"/>
        <v>7.3834196891191972</v>
      </c>
      <c r="K69" s="6"/>
      <c r="L69" s="7"/>
      <c r="M69" s="6"/>
      <c r="AE69" s="8">
        <v>27668</v>
      </c>
      <c r="AF69" s="8">
        <v>10</v>
      </c>
      <c r="AG69">
        <v>1</v>
      </c>
      <c r="AH69">
        <v>1975</v>
      </c>
    </row>
    <row r="70" spans="1:34" x14ac:dyDescent="0.25">
      <c r="A70" s="8">
        <v>27760</v>
      </c>
      <c r="B70" s="6">
        <v>609.58299999999997</v>
      </c>
      <c r="C70" s="6">
        <v>1820.4870000000001</v>
      </c>
      <c r="D70" s="6">
        <v>55.9</v>
      </c>
      <c r="E70" s="7"/>
      <c r="F70" s="6"/>
      <c r="G70" s="4">
        <f t="shared" si="4"/>
        <v>33.48461153526501</v>
      </c>
      <c r="H70" s="6">
        <f t="shared" si="5"/>
        <v>1090.4883720930231</v>
      </c>
      <c r="I70" s="6">
        <f t="shared" si="6"/>
        <v>1.1459589867311104</v>
      </c>
      <c r="J70" s="6">
        <f t="shared" si="7"/>
        <v>6.3411540900445207</v>
      </c>
      <c r="K70" s="6"/>
      <c r="L70" s="7"/>
      <c r="M70" s="6"/>
      <c r="AE70" s="8">
        <v>27760</v>
      </c>
      <c r="AF70" s="8">
        <v>1</v>
      </c>
      <c r="AG70">
        <v>1</v>
      </c>
      <c r="AH70">
        <v>1976</v>
      </c>
    </row>
    <row r="71" spans="1:34" x14ac:dyDescent="0.25">
      <c r="A71" s="8">
        <v>27851</v>
      </c>
      <c r="B71" s="6">
        <v>606.86699999999996</v>
      </c>
      <c r="C71" s="6">
        <v>1852.3320000000001</v>
      </c>
      <c r="D71" s="6">
        <v>56.4</v>
      </c>
      <c r="E71" s="7"/>
      <c r="F71" s="6"/>
      <c r="G71" s="4">
        <f t="shared" si="4"/>
        <v>32.762323384792786</v>
      </c>
      <c r="H71" s="6">
        <f t="shared" si="5"/>
        <v>1076.0053191489362</v>
      </c>
      <c r="I71" s="6">
        <f t="shared" si="6"/>
        <v>0.89445438282647061</v>
      </c>
      <c r="J71" s="6">
        <f t="shared" si="7"/>
        <v>6.0150375939849621</v>
      </c>
      <c r="K71" s="6"/>
      <c r="L71" s="7"/>
      <c r="M71" s="6"/>
      <c r="AE71" s="8">
        <v>27851</v>
      </c>
      <c r="AF71" s="8">
        <v>4</v>
      </c>
      <c r="AG71">
        <v>1</v>
      </c>
      <c r="AH71">
        <v>1976</v>
      </c>
    </row>
    <row r="72" spans="1:34" x14ac:dyDescent="0.25">
      <c r="A72" s="8">
        <v>27942</v>
      </c>
      <c r="B72" s="6">
        <v>619.59900000000005</v>
      </c>
      <c r="C72" s="6">
        <v>1886.558</v>
      </c>
      <c r="D72" s="6">
        <v>57.3</v>
      </c>
      <c r="E72" s="7"/>
      <c r="F72" s="6"/>
      <c r="G72" s="4">
        <f t="shared" ref="G72:G135" si="8">100*B72/C72</f>
        <v>32.84282804981347</v>
      </c>
      <c r="H72" s="6">
        <f t="shared" ref="H72:H135" si="9">100*B72/D72</f>
        <v>1081.324607329843</v>
      </c>
      <c r="I72" s="6">
        <f t="shared" ref="I72:I135" si="10">100*(D72/D71-1)</f>
        <v>1.5957446808510634</v>
      </c>
      <c r="J72" s="6">
        <f t="shared" si="7"/>
        <v>5.5896805896807011</v>
      </c>
      <c r="K72" s="6"/>
      <c r="L72" s="7"/>
      <c r="M72" s="6"/>
      <c r="AE72" s="8">
        <v>27942</v>
      </c>
      <c r="AF72" s="8">
        <v>7</v>
      </c>
      <c r="AG72">
        <v>1</v>
      </c>
      <c r="AH72">
        <v>1976</v>
      </c>
    </row>
    <row r="73" spans="1:34" x14ac:dyDescent="0.25">
      <c r="A73" s="8">
        <v>28034</v>
      </c>
      <c r="B73" s="6">
        <v>630.202</v>
      </c>
      <c r="C73" s="6">
        <v>1934.2729999999999</v>
      </c>
      <c r="D73" s="6">
        <v>58.133333333333297</v>
      </c>
      <c r="E73" s="7"/>
      <c r="F73" s="6"/>
      <c r="G73" s="4">
        <f t="shared" si="8"/>
        <v>32.58081977052877</v>
      </c>
      <c r="H73" s="6">
        <f t="shared" si="9"/>
        <v>1084.0630733944961</v>
      </c>
      <c r="I73" s="6">
        <f t="shared" si="10"/>
        <v>1.4543339150668411</v>
      </c>
      <c r="J73" s="6">
        <f t="shared" si="7"/>
        <v>5.1869722557298603</v>
      </c>
      <c r="K73" s="6"/>
      <c r="L73" s="7"/>
      <c r="M73" s="6"/>
      <c r="AE73" s="8">
        <v>28034</v>
      </c>
      <c r="AF73" s="8">
        <v>10</v>
      </c>
      <c r="AG73">
        <v>1</v>
      </c>
      <c r="AH73">
        <v>1976</v>
      </c>
    </row>
    <row r="74" spans="1:34" x14ac:dyDescent="0.25">
      <c r="A74" s="8">
        <v>28126</v>
      </c>
      <c r="B74" s="6">
        <v>645.40800000000002</v>
      </c>
      <c r="C74" s="6">
        <v>1988.6479999999999</v>
      </c>
      <c r="D74" s="6">
        <v>59.2</v>
      </c>
      <c r="E74" s="7"/>
      <c r="F74" s="6"/>
      <c r="G74" s="4">
        <f t="shared" si="8"/>
        <v>32.454612379868138</v>
      </c>
      <c r="H74" s="6">
        <f t="shared" si="9"/>
        <v>1090.2162162162163</v>
      </c>
      <c r="I74" s="6">
        <f t="shared" si="10"/>
        <v>1.8348623853211787</v>
      </c>
      <c r="J74" s="6">
        <f t="shared" si="7"/>
        <v>5.903398926654746</v>
      </c>
      <c r="K74" s="6"/>
      <c r="L74" s="7"/>
      <c r="M74" s="6"/>
      <c r="AE74" s="8">
        <v>28126</v>
      </c>
      <c r="AF74" s="8">
        <v>1</v>
      </c>
      <c r="AG74">
        <v>1</v>
      </c>
      <c r="AH74">
        <v>1977</v>
      </c>
    </row>
    <row r="75" spans="1:34" x14ac:dyDescent="0.25">
      <c r="A75" s="8">
        <v>28216</v>
      </c>
      <c r="B75" s="6">
        <v>657.41399999999999</v>
      </c>
      <c r="C75" s="6">
        <v>2055.9090000000001</v>
      </c>
      <c r="D75" s="6">
        <v>60.233333333333299</v>
      </c>
      <c r="E75" s="7"/>
      <c r="F75" s="6"/>
      <c r="G75" s="4">
        <f t="shared" si="8"/>
        <v>31.976804420818233</v>
      </c>
      <c r="H75" s="6">
        <f t="shared" si="9"/>
        <v>1091.4454897620371</v>
      </c>
      <c r="I75" s="6">
        <f t="shared" si="10"/>
        <v>1.7454954954954305</v>
      </c>
      <c r="J75" s="6">
        <f t="shared" ref="J75:J138" si="11">100*(D75/D71-1)</f>
        <v>6.7966903073285456</v>
      </c>
      <c r="K75" s="6"/>
      <c r="L75" s="7"/>
      <c r="M75" s="6"/>
      <c r="AE75" s="8">
        <v>28216</v>
      </c>
      <c r="AF75" s="8">
        <v>4</v>
      </c>
      <c r="AG75">
        <v>1</v>
      </c>
      <c r="AH75">
        <v>1977</v>
      </c>
    </row>
    <row r="76" spans="1:34" x14ac:dyDescent="0.25">
      <c r="A76" s="8">
        <v>28307</v>
      </c>
      <c r="B76" s="6">
        <v>669.00099999999998</v>
      </c>
      <c r="C76" s="6">
        <v>2118.473</v>
      </c>
      <c r="D76" s="6">
        <v>61.066666666666599</v>
      </c>
      <c r="E76" s="7"/>
      <c r="F76" s="6"/>
      <c r="G76" s="4">
        <f t="shared" si="8"/>
        <v>31.579397046835147</v>
      </c>
      <c r="H76" s="6">
        <f t="shared" si="9"/>
        <v>1095.5256550218351</v>
      </c>
      <c r="I76" s="6">
        <f t="shared" si="10"/>
        <v>1.3835085777531342</v>
      </c>
      <c r="J76" s="6">
        <f t="shared" si="11"/>
        <v>6.5735892961022779</v>
      </c>
      <c r="K76" s="6"/>
      <c r="L76" s="7"/>
      <c r="M76" s="6"/>
      <c r="AE76" s="8">
        <v>28307</v>
      </c>
      <c r="AF76" s="8">
        <v>7</v>
      </c>
      <c r="AG76">
        <v>1</v>
      </c>
      <c r="AH76">
        <v>1977</v>
      </c>
    </row>
    <row r="77" spans="1:34" x14ac:dyDescent="0.25">
      <c r="A77" s="8">
        <v>28399</v>
      </c>
      <c r="B77" s="6">
        <v>688.77099999999996</v>
      </c>
      <c r="C77" s="6">
        <v>2164.27</v>
      </c>
      <c r="D77" s="6">
        <v>61.966666666666598</v>
      </c>
      <c r="E77" s="7"/>
      <c r="F77" s="6"/>
      <c r="G77" s="4">
        <f t="shared" si="8"/>
        <v>31.824633710211753</v>
      </c>
      <c r="H77" s="6">
        <f t="shared" si="9"/>
        <v>1111.5185583647133</v>
      </c>
      <c r="I77" s="6">
        <f t="shared" si="10"/>
        <v>1.473799126637565</v>
      </c>
      <c r="J77" s="6">
        <f t="shared" si="11"/>
        <v>6.5940366972476516</v>
      </c>
      <c r="K77" s="6"/>
      <c r="L77" s="7"/>
      <c r="M77" s="6"/>
      <c r="AE77" s="8">
        <v>28399</v>
      </c>
      <c r="AF77" s="8">
        <v>10</v>
      </c>
      <c r="AG77">
        <v>1</v>
      </c>
      <c r="AH77">
        <v>1977</v>
      </c>
    </row>
    <row r="78" spans="1:34" x14ac:dyDescent="0.25">
      <c r="A78" s="8">
        <v>28491</v>
      </c>
      <c r="B78" s="6">
        <v>702.39099999999996</v>
      </c>
      <c r="C78" s="6">
        <v>2202.7600000000002</v>
      </c>
      <c r="D78" s="6">
        <v>63.033333333333303</v>
      </c>
      <c r="E78" s="7"/>
      <c r="F78" s="6"/>
      <c r="G78" s="4">
        <f t="shared" si="8"/>
        <v>31.886860120939179</v>
      </c>
      <c r="H78" s="6">
        <f t="shared" si="9"/>
        <v>1114.3167636171343</v>
      </c>
      <c r="I78" s="6">
        <f t="shared" si="10"/>
        <v>1.7213555675094749</v>
      </c>
      <c r="J78" s="6">
        <f t="shared" si="11"/>
        <v>6.4752252252251674</v>
      </c>
      <c r="K78" s="6"/>
      <c r="L78" s="7"/>
      <c r="M78" s="6"/>
      <c r="AE78" s="8">
        <v>28491</v>
      </c>
      <c r="AF78" s="8">
        <v>1</v>
      </c>
      <c r="AG78">
        <v>1</v>
      </c>
      <c r="AH78">
        <v>1978</v>
      </c>
    </row>
    <row r="79" spans="1:34" x14ac:dyDescent="0.25">
      <c r="A79" s="8">
        <v>28581</v>
      </c>
      <c r="B79" s="6">
        <v>721.91099999999994</v>
      </c>
      <c r="C79" s="6">
        <v>2331.6329999999998</v>
      </c>
      <c r="D79" s="6">
        <v>64.466666666666598</v>
      </c>
      <c r="E79" s="7"/>
      <c r="F79" s="6"/>
      <c r="G79" s="4">
        <f t="shared" si="8"/>
        <v>30.961605021030323</v>
      </c>
      <c r="H79" s="6">
        <f t="shared" si="9"/>
        <v>1119.8205791106525</v>
      </c>
      <c r="I79" s="6">
        <f t="shared" si="10"/>
        <v>2.2739291380221571</v>
      </c>
      <c r="J79" s="6">
        <f t="shared" si="11"/>
        <v>7.0282235749861144</v>
      </c>
      <c r="K79" s="6"/>
      <c r="L79" s="7"/>
      <c r="M79" s="6"/>
      <c r="AE79" s="8">
        <v>28581</v>
      </c>
      <c r="AF79" s="8">
        <v>4</v>
      </c>
      <c r="AG79">
        <v>1</v>
      </c>
      <c r="AH79">
        <v>1978</v>
      </c>
    </row>
    <row r="80" spans="1:34" x14ac:dyDescent="0.25">
      <c r="A80" s="8">
        <v>28672</v>
      </c>
      <c r="B80" s="6">
        <v>749.36099999999999</v>
      </c>
      <c r="C80" s="6">
        <v>2395.0529999999999</v>
      </c>
      <c r="D80" s="6">
        <v>65.966666666666598</v>
      </c>
      <c r="E80" s="7"/>
      <c r="F80" s="6"/>
      <c r="G80" s="4">
        <f t="shared" si="8"/>
        <v>31.28786711609305</v>
      </c>
      <c r="H80" s="6">
        <f t="shared" si="9"/>
        <v>1135.9691763516942</v>
      </c>
      <c r="I80" s="6">
        <f t="shared" si="10"/>
        <v>2.3267838676318542</v>
      </c>
      <c r="J80" s="6">
        <f t="shared" si="11"/>
        <v>8.0240174672489228</v>
      </c>
      <c r="K80" s="6"/>
      <c r="L80" s="7"/>
      <c r="M80" s="6"/>
      <c r="AE80" s="8">
        <v>28672</v>
      </c>
      <c r="AF80" s="8">
        <v>7</v>
      </c>
      <c r="AG80">
        <v>1</v>
      </c>
      <c r="AH80">
        <v>1978</v>
      </c>
    </row>
    <row r="81" spans="1:34" x14ac:dyDescent="0.25">
      <c r="A81" s="8">
        <v>28764</v>
      </c>
      <c r="B81" s="6">
        <v>767.10799999999995</v>
      </c>
      <c r="C81" s="6">
        <v>2476.9490000000001</v>
      </c>
      <c r="D81" s="6">
        <v>67.5</v>
      </c>
      <c r="E81" s="7"/>
      <c r="F81" s="6"/>
      <c r="G81" s="4">
        <f t="shared" si="8"/>
        <v>30.969874632057415</v>
      </c>
      <c r="H81" s="6">
        <f t="shared" si="9"/>
        <v>1136.4562962962962</v>
      </c>
      <c r="I81" s="6">
        <f t="shared" si="10"/>
        <v>2.3244062657909126</v>
      </c>
      <c r="J81" s="6">
        <f t="shared" si="11"/>
        <v>8.9295320064552097</v>
      </c>
      <c r="K81" s="6"/>
      <c r="L81" s="7"/>
      <c r="M81" s="6"/>
      <c r="AE81" s="8">
        <v>28764</v>
      </c>
      <c r="AF81" s="8">
        <v>10</v>
      </c>
      <c r="AG81">
        <v>1</v>
      </c>
      <c r="AH81">
        <v>1978</v>
      </c>
    </row>
    <row r="82" spans="1:34" x14ac:dyDescent="0.25">
      <c r="A82" s="8">
        <v>28856</v>
      </c>
      <c r="B82" s="6">
        <v>776.40300000000002</v>
      </c>
      <c r="C82" s="6">
        <v>2526.61</v>
      </c>
      <c r="D82" s="6">
        <v>69.2</v>
      </c>
      <c r="E82" s="7"/>
      <c r="F82" s="6"/>
      <c r="G82" s="4">
        <f t="shared" si="8"/>
        <v>30.729040097205345</v>
      </c>
      <c r="H82" s="6">
        <f t="shared" si="9"/>
        <v>1121.9696531791908</v>
      </c>
      <c r="I82" s="6">
        <f t="shared" si="10"/>
        <v>2.5185185185185199</v>
      </c>
      <c r="J82" s="6">
        <f t="shared" si="11"/>
        <v>9.7831835007932799</v>
      </c>
      <c r="K82" s="6"/>
      <c r="L82" s="7"/>
      <c r="M82" s="6"/>
      <c r="AE82" s="8">
        <v>28856</v>
      </c>
      <c r="AF82" s="8">
        <v>1</v>
      </c>
      <c r="AG82">
        <v>1</v>
      </c>
      <c r="AH82">
        <v>1979</v>
      </c>
    </row>
    <row r="83" spans="1:34" x14ac:dyDescent="0.25">
      <c r="A83" s="8">
        <v>28946</v>
      </c>
      <c r="B83" s="6">
        <v>799.70899999999995</v>
      </c>
      <c r="C83" s="6">
        <v>2591.2469999999998</v>
      </c>
      <c r="D83" s="6">
        <v>71.400000000000006</v>
      </c>
      <c r="E83" s="7"/>
      <c r="F83" s="6"/>
      <c r="G83" s="4">
        <f t="shared" si="8"/>
        <v>30.861936357282804</v>
      </c>
      <c r="H83" s="6">
        <f t="shared" si="9"/>
        <v>1120.0406162464985</v>
      </c>
      <c r="I83" s="6">
        <f t="shared" si="10"/>
        <v>3.1791907514450823</v>
      </c>
      <c r="J83" s="6">
        <f t="shared" si="11"/>
        <v>10.754912099276236</v>
      </c>
      <c r="K83" s="6"/>
      <c r="L83" s="7"/>
      <c r="M83" s="6"/>
      <c r="AE83" s="8">
        <v>28946</v>
      </c>
      <c r="AF83" s="8">
        <v>4</v>
      </c>
      <c r="AG83">
        <v>1</v>
      </c>
      <c r="AH83">
        <v>1979</v>
      </c>
    </row>
    <row r="84" spans="1:34" x14ac:dyDescent="0.25">
      <c r="A84" s="8">
        <v>29037</v>
      </c>
      <c r="B84" s="6">
        <v>829.63800000000003</v>
      </c>
      <c r="C84" s="6">
        <v>2667.5650000000001</v>
      </c>
      <c r="D84" s="6">
        <v>73.7</v>
      </c>
      <c r="E84" s="7"/>
      <c r="F84" s="6"/>
      <c r="G84" s="4">
        <f t="shared" si="8"/>
        <v>31.100947868186903</v>
      </c>
      <c r="H84" s="6">
        <f t="shared" si="9"/>
        <v>1125.696065128901</v>
      </c>
      <c r="I84" s="6">
        <f t="shared" si="10"/>
        <v>3.221288515406151</v>
      </c>
      <c r="J84" s="6">
        <f t="shared" si="11"/>
        <v>11.723092470945051</v>
      </c>
      <c r="K84" s="6"/>
      <c r="L84" s="7"/>
      <c r="M84" s="6"/>
      <c r="AE84" s="8">
        <v>29037</v>
      </c>
      <c r="AF84" s="8">
        <v>7</v>
      </c>
      <c r="AG84">
        <v>1</v>
      </c>
      <c r="AH84">
        <v>1979</v>
      </c>
    </row>
    <row r="85" spans="1:34" x14ac:dyDescent="0.25">
      <c r="A85" s="8">
        <v>29129</v>
      </c>
      <c r="B85" s="6">
        <v>851.73599999999999</v>
      </c>
      <c r="C85" s="6">
        <v>2723.8829999999998</v>
      </c>
      <c r="D85" s="6">
        <v>76.033333333333303</v>
      </c>
      <c r="E85" s="7"/>
      <c r="F85" s="6"/>
      <c r="G85" s="4">
        <f t="shared" si="8"/>
        <v>31.269184469376992</v>
      </c>
      <c r="H85" s="6">
        <f t="shared" si="9"/>
        <v>1120.2139412538365</v>
      </c>
      <c r="I85" s="6">
        <f t="shared" si="10"/>
        <v>3.1659882406150697</v>
      </c>
      <c r="J85" s="6">
        <f t="shared" si="11"/>
        <v>12.641975308641928</v>
      </c>
      <c r="K85" s="6"/>
      <c r="L85" s="7"/>
      <c r="M85" s="6"/>
      <c r="AE85" s="8">
        <v>29129</v>
      </c>
      <c r="AF85" s="8">
        <v>10</v>
      </c>
      <c r="AG85">
        <v>1</v>
      </c>
      <c r="AH85">
        <v>1979</v>
      </c>
    </row>
    <row r="86" spans="1:34" x14ac:dyDescent="0.25">
      <c r="A86" s="8">
        <v>29221</v>
      </c>
      <c r="B86" s="6">
        <v>892.89499999999998</v>
      </c>
      <c r="C86" s="6">
        <v>2789.8420000000001</v>
      </c>
      <c r="D86" s="6">
        <v>79.033333333333303</v>
      </c>
      <c r="E86" s="7"/>
      <c r="F86" s="6"/>
      <c r="G86" s="4">
        <f t="shared" si="8"/>
        <v>32.005217499772385</v>
      </c>
      <c r="H86" s="6">
        <f t="shared" si="9"/>
        <v>1129.7701391817802</v>
      </c>
      <c r="I86" s="6">
        <f t="shared" si="10"/>
        <v>3.9456378781236312</v>
      </c>
      <c r="J86" s="6">
        <f t="shared" si="11"/>
        <v>14.210019267822682</v>
      </c>
      <c r="K86" s="6"/>
      <c r="L86" s="7"/>
      <c r="M86" s="6"/>
      <c r="AE86" s="8">
        <v>29221</v>
      </c>
      <c r="AF86" s="8">
        <v>1</v>
      </c>
      <c r="AG86">
        <v>1</v>
      </c>
      <c r="AH86">
        <v>1980</v>
      </c>
    </row>
    <row r="87" spans="1:34" x14ac:dyDescent="0.25">
      <c r="A87" s="8">
        <v>29312</v>
      </c>
      <c r="B87" s="6">
        <v>922.79700000000003</v>
      </c>
      <c r="C87" s="6">
        <v>2797.3519999999999</v>
      </c>
      <c r="D87" s="6">
        <v>81.7</v>
      </c>
      <c r="E87" s="7"/>
      <c r="F87" s="6"/>
      <c r="G87" s="4">
        <f t="shared" si="8"/>
        <v>32.988233157643371</v>
      </c>
      <c r="H87" s="6">
        <f t="shared" si="9"/>
        <v>1129.4944920440635</v>
      </c>
      <c r="I87" s="6">
        <f t="shared" si="10"/>
        <v>3.3741037536904717</v>
      </c>
      <c r="J87" s="6">
        <f t="shared" si="11"/>
        <v>14.425770308123242</v>
      </c>
      <c r="K87" s="6"/>
      <c r="L87" s="7"/>
      <c r="M87" s="6"/>
      <c r="AE87" s="8">
        <v>29312</v>
      </c>
      <c r="AF87" s="8">
        <v>4</v>
      </c>
      <c r="AG87">
        <v>1</v>
      </c>
      <c r="AH87">
        <v>1980</v>
      </c>
    </row>
    <row r="88" spans="1:34" x14ac:dyDescent="0.25">
      <c r="A88" s="8">
        <v>29403</v>
      </c>
      <c r="B88" s="6">
        <v>956.08</v>
      </c>
      <c r="C88" s="6">
        <v>2856.4830000000002</v>
      </c>
      <c r="D88" s="6">
        <v>83.233333333333306</v>
      </c>
      <c r="E88" s="7"/>
      <c r="F88" s="6"/>
      <c r="G88" s="4">
        <f t="shared" si="8"/>
        <v>33.470530018907866</v>
      </c>
      <c r="H88" s="6">
        <f t="shared" si="9"/>
        <v>1148.6744092911497</v>
      </c>
      <c r="I88" s="6">
        <f t="shared" si="10"/>
        <v>1.8767849857200813</v>
      </c>
      <c r="J88" s="6">
        <f t="shared" si="11"/>
        <v>12.93532338308454</v>
      </c>
      <c r="K88" s="6"/>
      <c r="L88" s="7"/>
      <c r="M88" s="6"/>
      <c r="AE88" s="8">
        <v>29403</v>
      </c>
      <c r="AF88" s="8">
        <v>7</v>
      </c>
      <c r="AG88">
        <v>1</v>
      </c>
      <c r="AH88">
        <v>1980</v>
      </c>
    </row>
    <row r="89" spans="1:34" x14ac:dyDescent="0.25">
      <c r="A89" s="8">
        <v>29495</v>
      </c>
      <c r="B89" s="6">
        <v>970.56500000000005</v>
      </c>
      <c r="C89" s="6">
        <v>2985.5569999999998</v>
      </c>
      <c r="D89" s="6">
        <v>85.566666666666606</v>
      </c>
      <c r="E89" s="7"/>
      <c r="F89" s="6"/>
      <c r="G89" s="4">
        <f t="shared" si="8"/>
        <v>32.508674260782833</v>
      </c>
      <c r="H89" s="6">
        <f t="shared" si="9"/>
        <v>1134.2793143747574</v>
      </c>
      <c r="I89" s="6">
        <f t="shared" si="10"/>
        <v>2.8033640368441803</v>
      </c>
      <c r="J89" s="6">
        <f t="shared" si="11"/>
        <v>12.538360368259504</v>
      </c>
      <c r="K89" s="6"/>
      <c r="L89" s="7"/>
      <c r="M89" s="6"/>
      <c r="AE89" s="8">
        <v>29495</v>
      </c>
      <c r="AF89" s="8">
        <v>10</v>
      </c>
      <c r="AG89">
        <v>1</v>
      </c>
      <c r="AH89">
        <v>1980</v>
      </c>
    </row>
    <row r="90" spans="1:34" x14ac:dyDescent="0.25">
      <c r="A90" s="8">
        <v>29587</v>
      </c>
      <c r="B90" s="6">
        <v>1022.5940000000001</v>
      </c>
      <c r="C90" s="6">
        <v>3124.2060000000001</v>
      </c>
      <c r="D90" s="6">
        <v>87.933333333333294</v>
      </c>
      <c r="E90" s="7"/>
      <c r="F90" s="6"/>
      <c r="G90" s="4">
        <f t="shared" si="8"/>
        <v>32.731324374897177</v>
      </c>
      <c r="H90" s="6">
        <f t="shared" si="9"/>
        <v>1162.9196360879459</v>
      </c>
      <c r="I90" s="6">
        <f t="shared" si="10"/>
        <v>2.7658745617452629</v>
      </c>
      <c r="J90" s="6">
        <f t="shared" si="11"/>
        <v>11.261071277941781</v>
      </c>
      <c r="K90" s="6"/>
      <c r="L90" s="7"/>
      <c r="M90" s="6"/>
      <c r="AE90" s="8">
        <v>29587</v>
      </c>
      <c r="AF90" s="8">
        <v>1</v>
      </c>
      <c r="AG90">
        <v>1</v>
      </c>
      <c r="AH90">
        <v>1981</v>
      </c>
    </row>
    <row r="91" spans="1:34" x14ac:dyDescent="0.25">
      <c r="A91" s="8">
        <v>29677</v>
      </c>
      <c r="B91" s="6">
        <v>1037.4059999999999</v>
      </c>
      <c r="C91" s="6">
        <v>3162.5320000000002</v>
      </c>
      <c r="D91" s="6">
        <v>89.766666666666595</v>
      </c>
      <c r="E91" s="7"/>
      <c r="F91" s="6"/>
      <c r="G91" s="4">
        <f t="shared" si="8"/>
        <v>32.803019858771385</v>
      </c>
      <c r="H91" s="6">
        <f t="shared" si="9"/>
        <v>1155.6695135536584</v>
      </c>
      <c r="I91" s="6">
        <f t="shared" si="10"/>
        <v>2.0849128127368832</v>
      </c>
      <c r="J91" s="6">
        <f t="shared" si="11"/>
        <v>9.8735210118318086</v>
      </c>
      <c r="K91" s="6"/>
      <c r="L91" s="7"/>
      <c r="M91" s="6"/>
      <c r="AE91" s="8">
        <v>29677</v>
      </c>
      <c r="AF91" s="8">
        <v>4</v>
      </c>
      <c r="AG91">
        <v>1</v>
      </c>
      <c r="AH91">
        <v>1981</v>
      </c>
    </row>
    <row r="92" spans="1:34" x14ac:dyDescent="0.25">
      <c r="A92" s="8">
        <v>29768</v>
      </c>
      <c r="B92" s="6">
        <v>1063.556</v>
      </c>
      <c r="C92" s="6">
        <v>3260.6089999999999</v>
      </c>
      <c r="D92" s="6">
        <v>92.266666666666595</v>
      </c>
      <c r="E92" s="7"/>
      <c r="F92" s="6"/>
      <c r="G92" s="4">
        <f t="shared" si="8"/>
        <v>32.618323754856839</v>
      </c>
      <c r="H92" s="6">
        <f t="shared" si="9"/>
        <v>1152.6979768786136</v>
      </c>
      <c r="I92" s="6">
        <f t="shared" si="10"/>
        <v>2.7849981433345716</v>
      </c>
      <c r="J92" s="6">
        <f t="shared" si="11"/>
        <v>10.853023628353963</v>
      </c>
      <c r="K92" s="6"/>
      <c r="L92" s="7"/>
      <c r="M92" s="6"/>
      <c r="AE92" s="8">
        <v>29768</v>
      </c>
      <c r="AF92" s="8">
        <v>7</v>
      </c>
      <c r="AG92">
        <v>1</v>
      </c>
      <c r="AH92">
        <v>1981</v>
      </c>
    </row>
    <row r="93" spans="1:34" x14ac:dyDescent="0.25">
      <c r="A93" s="8">
        <v>29860</v>
      </c>
      <c r="B93" s="6">
        <v>1102.2429999999999</v>
      </c>
      <c r="C93" s="6">
        <v>3280.8180000000002</v>
      </c>
      <c r="D93" s="6">
        <v>93.766666666666595</v>
      </c>
      <c r="E93" s="7"/>
      <c r="F93" s="6"/>
      <c r="G93" s="4">
        <f t="shared" si="8"/>
        <v>33.596590850208692</v>
      </c>
      <c r="H93" s="6">
        <f t="shared" si="9"/>
        <v>1175.5168858869542</v>
      </c>
      <c r="I93" s="6">
        <f t="shared" si="10"/>
        <v>1.6257225433526035</v>
      </c>
      <c r="J93" s="6">
        <f t="shared" si="11"/>
        <v>9.5831710167510575</v>
      </c>
      <c r="K93" s="6"/>
      <c r="L93" s="7"/>
      <c r="M93" s="6"/>
      <c r="AE93" s="8">
        <v>29860</v>
      </c>
      <c r="AF93" s="8">
        <v>10</v>
      </c>
      <c r="AG93">
        <v>1</v>
      </c>
      <c r="AH93">
        <v>1981</v>
      </c>
    </row>
    <row r="94" spans="1:34" x14ac:dyDescent="0.25">
      <c r="A94" s="8">
        <v>29952</v>
      </c>
      <c r="B94" s="6">
        <v>1122.585</v>
      </c>
      <c r="C94" s="6">
        <v>3274.3020000000001</v>
      </c>
      <c r="D94" s="6">
        <v>94.6</v>
      </c>
      <c r="E94" s="7"/>
      <c r="F94" s="6"/>
      <c r="G94" s="4">
        <f t="shared" si="8"/>
        <v>34.284711672900052</v>
      </c>
      <c r="H94" s="6">
        <f t="shared" si="9"/>
        <v>1186.6649048625793</v>
      </c>
      <c r="I94" s="6">
        <f t="shared" si="10"/>
        <v>0.88873089228589386</v>
      </c>
      <c r="J94" s="6">
        <f t="shared" si="11"/>
        <v>7.5815011372252217</v>
      </c>
      <c r="K94" s="6"/>
      <c r="L94" s="7"/>
      <c r="M94" s="6"/>
      <c r="AE94" s="8">
        <v>29952</v>
      </c>
      <c r="AF94" s="8">
        <v>1</v>
      </c>
      <c r="AG94">
        <v>1</v>
      </c>
      <c r="AH94">
        <v>1982</v>
      </c>
    </row>
    <row r="95" spans="1:34" x14ac:dyDescent="0.25">
      <c r="A95" s="8">
        <v>30042</v>
      </c>
      <c r="B95" s="6">
        <v>1150.144</v>
      </c>
      <c r="C95" s="6">
        <v>3331.9720000000002</v>
      </c>
      <c r="D95" s="6">
        <v>95.966666666666598</v>
      </c>
      <c r="E95" s="7"/>
      <c r="F95" s="6"/>
      <c r="G95" s="4">
        <f t="shared" si="8"/>
        <v>34.518417321634153</v>
      </c>
      <c r="H95" s="6">
        <f t="shared" si="9"/>
        <v>1198.482806530046</v>
      </c>
      <c r="I95" s="6">
        <f t="shared" si="10"/>
        <v>1.4446793516560197</v>
      </c>
      <c r="J95" s="6">
        <f t="shared" si="11"/>
        <v>6.9067953954697447</v>
      </c>
      <c r="K95" s="6"/>
      <c r="L95" s="7"/>
      <c r="M95" s="6"/>
      <c r="AE95" s="8">
        <v>30042</v>
      </c>
      <c r="AF95" s="8">
        <v>4</v>
      </c>
      <c r="AG95">
        <v>1</v>
      </c>
      <c r="AH95">
        <v>1982</v>
      </c>
    </row>
    <row r="96" spans="1:34" x14ac:dyDescent="0.25">
      <c r="A96" s="8">
        <v>30133</v>
      </c>
      <c r="B96" s="6">
        <v>1185.9459999999999</v>
      </c>
      <c r="C96" s="6">
        <v>3366.3220000000001</v>
      </c>
      <c r="D96" s="6">
        <v>97.633333333333297</v>
      </c>
      <c r="E96" s="7"/>
      <c r="F96" s="6"/>
      <c r="G96" s="4">
        <f t="shared" si="8"/>
        <v>35.229725498630252</v>
      </c>
      <c r="H96" s="6">
        <f t="shared" si="9"/>
        <v>1214.6937521338343</v>
      </c>
      <c r="I96" s="6">
        <f t="shared" si="10"/>
        <v>1.7367141368531014</v>
      </c>
      <c r="J96" s="6">
        <f t="shared" si="11"/>
        <v>5.8164739884393413</v>
      </c>
      <c r="K96" s="6"/>
      <c r="L96" s="7"/>
      <c r="M96" s="6"/>
      <c r="AE96" s="8">
        <v>30133</v>
      </c>
      <c r="AF96" s="8">
        <v>7</v>
      </c>
      <c r="AG96">
        <v>1</v>
      </c>
      <c r="AH96">
        <v>1982</v>
      </c>
    </row>
    <row r="97" spans="1:34" x14ac:dyDescent="0.25">
      <c r="A97" s="8">
        <v>30225</v>
      </c>
      <c r="B97" s="6">
        <v>1222.288</v>
      </c>
      <c r="C97" s="6">
        <v>3402.5610000000001</v>
      </c>
      <c r="D97" s="6">
        <v>97.933333333333294</v>
      </c>
      <c r="E97" s="7"/>
      <c r="F97" s="6"/>
      <c r="G97" s="4">
        <f t="shared" si="8"/>
        <v>35.922588897010222</v>
      </c>
      <c r="H97" s="6">
        <f t="shared" si="9"/>
        <v>1248.0816882232816</v>
      </c>
      <c r="I97" s="6">
        <f t="shared" si="10"/>
        <v>0.3072721065209949</v>
      </c>
      <c r="J97" s="6">
        <f t="shared" si="11"/>
        <v>4.443654461429114</v>
      </c>
      <c r="K97" s="6"/>
      <c r="L97" s="7"/>
      <c r="M97" s="6"/>
      <c r="AE97" s="8">
        <v>30225</v>
      </c>
      <c r="AF97" s="8">
        <v>10</v>
      </c>
      <c r="AG97">
        <v>1</v>
      </c>
      <c r="AH97">
        <v>1982</v>
      </c>
    </row>
    <row r="98" spans="1:34" x14ac:dyDescent="0.25">
      <c r="A98" s="8">
        <v>30317</v>
      </c>
      <c r="B98" s="6">
        <v>1245.6400000000001</v>
      </c>
      <c r="C98" s="6">
        <v>3473.413</v>
      </c>
      <c r="D98" s="6">
        <v>98</v>
      </c>
      <c r="E98" s="7"/>
      <c r="F98" s="6"/>
      <c r="G98" s="4">
        <f t="shared" si="8"/>
        <v>35.862133296558746</v>
      </c>
      <c r="H98" s="6">
        <f t="shared" si="9"/>
        <v>1271.0612244897961</v>
      </c>
      <c r="I98" s="6">
        <f t="shared" si="10"/>
        <v>6.8073519400990712E-2</v>
      </c>
      <c r="J98" s="6">
        <f t="shared" si="11"/>
        <v>3.5940803382663811</v>
      </c>
      <c r="K98" s="6"/>
      <c r="L98" s="7"/>
      <c r="M98" s="6"/>
      <c r="AE98" s="8">
        <v>30317</v>
      </c>
      <c r="AF98" s="8">
        <v>1</v>
      </c>
      <c r="AG98">
        <v>1</v>
      </c>
      <c r="AH98">
        <v>1983</v>
      </c>
    </row>
    <row r="99" spans="1:34" x14ac:dyDescent="0.25">
      <c r="A99" s="8">
        <v>30407</v>
      </c>
      <c r="B99" s="6">
        <v>1255.644</v>
      </c>
      <c r="C99" s="6">
        <v>3578.848</v>
      </c>
      <c r="D99" s="6">
        <v>99.133333333333297</v>
      </c>
      <c r="E99" s="7"/>
      <c r="F99" s="6"/>
      <c r="G99" s="4">
        <f t="shared" si="8"/>
        <v>35.085144716959199</v>
      </c>
      <c r="H99" s="6">
        <f t="shared" si="9"/>
        <v>1266.6213853396102</v>
      </c>
      <c r="I99" s="6">
        <f t="shared" si="10"/>
        <v>1.1564625850339683</v>
      </c>
      <c r="J99" s="6">
        <f t="shared" si="11"/>
        <v>3.299756860020886</v>
      </c>
      <c r="K99" s="6"/>
      <c r="L99" s="7"/>
      <c r="M99" s="6"/>
      <c r="AE99" s="8">
        <v>30407</v>
      </c>
      <c r="AF99" s="8">
        <v>4</v>
      </c>
      <c r="AG99">
        <v>1</v>
      </c>
      <c r="AH99">
        <v>1983</v>
      </c>
    </row>
    <row r="100" spans="1:34" x14ac:dyDescent="0.25">
      <c r="A100" s="8">
        <v>30498</v>
      </c>
      <c r="B100" s="6">
        <v>1289.0360000000001</v>
      </c>
      <c r="C100" s="6">
        <v>3689.1790000000001</v>
      </c>
      <c r="D100" s="6">
        <v>100.1</v>
      </c>
      <c r="E100" s="7"/>
      <c r="F100" s="6"/>
      <c r="G100" s="4">
        <f t="shared" si="8"/>
        <v>34.940999067814275</v>
      </c>
      <c r="H100" s="6">
        <f t="shared" si="9"/>
        <v>1287.748251748252</v>
      </c>
      <c r="I100" s="6">
        <f t="shared" si="10"/>
        <v>0.97511768661737719</v>
      </c>
      <c r="J100" s="6">
        <f t="shared" si="11"/>
        <v>2.5264595425060099</v>
      </c>
      <c r="K100" s="6"/>
      <c r="L100" s="7"/>
      <c r="M100" s="6"/>
      <c r="AE100" s="8">
        <v>30498</v>
      </c>
      <c r="AF100" s="8">
        <v>7</v>
      </c>
      <c r="AG100">
        <v>1</v>
      </c>
      <c r="AH100">
        <v>1983</v>
      </c>
    </row>
    <row r="101" spans="1:34" x14ac:dyDescent="0.25">
      <c r="A101" s="8">
        <v>30590</v>
      </c>
      <c r="B101" s="6">
        <v>1299.511</v>
      </c>
      <c r="C101" s="6">
        <v>3794.7060000000001</v>
      </c>
      <c r="D101" s="6">
        <v>101.1</v>
      </c>
      <c r="E101" s="7"/>
      <c r="F101" s="6"/>
      <c r="G101" s="4">
        <f t="shared" si="8"/>
        <v>34.245367098267955</v>
      </c>
      <c r="H101" s="6">
        <f t="shared" si="9"/>
        <v>1285.371909000989</v>
      </c>
      <c r="I101" s="6">
        <f t="shared" si="10"/>
        <v>0.99900099900100958</v>
      </c>
      <c r="J101" s="6">
        <f t="shared" si="11"/>
        <v>3.2334921715452936</v>
      </c>
      <c r="K101" s="6"/>
      <c r="L101" s="7"/>
      <c r="M101" s="6"/>
      <c r="AE101" s="8">
        <v>30590</v>
      </c>
      <c r="AF101" s="8">
        <v>10</v>
      </c>
      <c r="AG101">
        <v>1</v>
      </c>
      <c r="AH101">
        <v>1983</v>
      </c>
    </row>
    <row r="102" spans="1:34" x14ac:dyDescent="0.25">
      <c r="A102" s="8">
        <v>30682</v>
      </c>
      <c r="B102" s="6">
        <v>1320.7560000000001</v>
      </c>
      <c r="C102" s="6">
        <v>3908.0540000000001</v>
      </c>
      <c r="D102" s="6">
        <v>102.533333333333</v>
      </c>
      <c r="E102" s="7"/>
      <c r="F102" s="6"/>
      <c r="G102" s="4">
        <f t="shared" si="8"/>
        <v>33.795745913439269</v>
      </c>
      <c r="H102" s="6">
        <f t="shared" si="9"/>
        <v>1288.1235370611225</v>
      </c>
      <c r="I102" s="6">
        <f t="shared" si="10"/>
        <v>1.4177382129901162</v>
      </c>
      <c r="J102" s="6">
        <f t="shared" si="11"/>
        <v>4.6258503401357176</v>
      </c>
      <c r="K102" s="6"/>
      <c r="L102" s="7"/>
      <c r="M102" s="6"/>
      <c r="AE102" s="8">
        <v>30682</v>
      </c>
      <c r="AF102" s="8">
        <v>1</v>
      </c>
      <c r="AG102">
        <v>1</v>
      </c>
      <c r="AH102">
        <v>1984</v>
      </c>
    </row>
    <row r="103" spans="1:34" x14ac:dyDescent="0.25">
      <c r="A103" s="8">
        <v>30773</v>
      </c>
      <c r="B103" s="6">
        <v>1349.9459999999999</v>
      </c>
      <c r="C103" s="6">
        <v>4009.6010000000001</v>
      </c>
      <c r="D103" s="6">
        <v>103.5</v>
      </c>
      <c r="E103" s="7"/>
      <c r="F103" s="6"/>
      <c r="G103" s="4">
        <f t="shared" si="8"/>
        <v>33.667838769992322</v>
      </c>
      <c r="H103" s="6">
        <f t="shared" si="9"/>
        <v>1304.2956521739129</v>
      </c>
      <c r="I103" s="6">
        <f t="shared" si="10"/>
        <v>0.94278283485078607</v>
      </c>
      <c r="J103" s="6">
        <f t="shared" si="11"/>
        <v>4.4048419636853131</v>
      </c>
      <c r="K103" s="6"/>
      <c r="L103" s="7"/>
      <c r="M103" s="6"/>
      <c r="AE103" s="8">
        <v>30773</v>
      </c>
      <c r="AF103" s="8">
        <v>4</v>
      </c>
      <c r="AG103">
        <v>1</v>
      </c>
      <c r="AH103">
        <v>1984</v>
      </c>
    </row>
    <row r="104" spans="1:34" x14ac:dyDescent="0.25">
      <c r="A104" s="8">
        <v>30864</v>
      </c>
      <c r="B104" s="6">
        <v>1380.136</v>
      </c>
      <c r="C104" s="6">
        <v>4084.25</v>
      </c>
      <c r="D104" s="6">
        <v>104.4</v>
      </c>
      <c r="E104" s="7"/>
      <c r="F104" s="6"/>
      <c r="G104" s="4">
        <f t="shared" si="8"/>
        <v>33.791663096039663</v>
      </c>
      <c r="H104" s="6">
        <f t="shared" si="9"/>
        <v>1321.9693486590038</v>
      </c>
      <c r="I104" s="6">
        <f t="shared" si="10"/>
        <v>0.86956521739129933</v>
      </c>
      <c r="J104" s="6">
        <f t="shared" si="11"/>
        <v>4.2957042957043168</v>
      </c>
      <c r="K104" s="6"/>
      <c r="L104" s="7"/>
      <c r="M104" s="6"/>
      <c r="AE104" s="8">
        <v>30864</v>
      </c>
      <c r="AF104" s="8">
        <v>7</v>
      </c>
      <c r="AG104">
        <v>1</v>
      </c>
      <c r="AH104">
        <v>1984</v>
      </c>
    </row>
    <row r="105" spans="1:34" x14ac:dyDescent="0.25">
      <c r="A105" s="8">
        <v>30956</v>
      </c>
      <c r="B105" s="6">
        <v>1423.837</v>
      </c>
      <c r="C105" s="6">
        <v>4148.5510000000004</v>
      </c>
      <c r="D105" s="6">
        <v>105.3</v>
      </c>
      <c r="E105" s="7"/>
      <c r="F105" s="6"/>
      <c r="G105" s="4">
        <f t="shared" si="8"/>
        <v>34.321308813607452</v>
      </c>
      <c r="H105" s="6">
        <f t="shared" si="9"/>
        <v>1352.1718898385566</v>
      </c>
      <c r="I105" s="6">
        <f t="shared" si="10"/>
        <v>0.86206896551723755</v>
      </c>
      <c r="J105" s="6">
        <f t="shared" si="11"/>
        <v>4.1543026706231556</v>
      </c>
      <c r="K105" s="6"/>
      <c r="L105" s="7"/>
      <c r="M105" s="6"/>
      <c r="AE105" s="8">
        <v>30956</v>
      </c>
      <c r="AF105" s="8">
        <v>10</v>
      </c>
      <c r="AG105">
        <v>1</v>
      </c>
      <c r="AH105">
        <v>1984</v>
      </c>
    </row>
    <row r="106" spans="1:34" x14ac:dyDescent="0.25">
      <c r="A106" s="8">
        <v>31048</v>
      </c>
      <c r="B106" s="6">
        <v>1450.9880000000001</v>
      </c>
      <c r="C106" s="6">
        <v>4230.1679999999997</v>
      </c>
      <c r="D106" s="6">
        <v>106.266666666666</v>
      </c>
      <c r="E106" s="7"/>
      <c r="F106" s="6"/>
      <c r="G106" s="4">
        <f t="shared" si="8"/>
        <v>34.300954477458113</v>
      </c>
      <c r="H106" s="6">
        <f t="shared" si="9"/>
        <v>1365.4215809284906</v>
      </c>
      <c r="I106" s="6">
        <f t="shared" si="10"/>
        <v>0.91801202912251689</v>
      </c>
      <c r="J106" s="6">
        <f t="shared" si="11"/>
        <v>3.6410923276979812</v>
      </c>
      <c r="K106" s="6"/>
      <c r="L106" s="7"/>
      <c r="M106" s="6"/>
      <c r="AE106" s="8">
        <v>31048</v>
      </c>
      <c r="AF106" s="8">
        <v>1</v>
      </c>
      <c r="AG106">
        <v>1</v>
      </c>
      <c r="AH106">
        <v>1985</v>
      </c>
    </row>
    <row r="107" spans="1:34" x14ac:dyDescent="0.25">
      <c r="A107" s="8">
        <v>31138</v>
      </c>
      <c r="B107" s="6">
        <v>1483.5319999999999</v>
      </c>
      <c r="C107" s="6">
        <v>4294.8869999999997</v>
      </c>
      <c r="D107" s="6">
        <v>107.23333333333299</v>
      </c>
      <c r="E107" s="7"/>
      <c r="F107" s="6"/>
      <c r="G107" s="4">
        <f t="shared" si="8"/>
        <v>34.541816816135089</v>
      </c>
      <c r="H107" s="6">
        <f t="shared" si="9"/>
        <v>1383.4616101958388</v>
      </c>
      <c r="I107" s="6">
        <f t="shared" si="10"/>
        <v>0.9096612296113582</v>
      </c>
      <c r="J107" s="6">
        <f t="shared" si="11"/>
        <v>3.6070853462154551</v>
      </c>
      <c r="K107" s="6"/>
      <c r="L107" s="7"/>
      <c r="M107" s="6"/>
      <c r="AE107" s="8">
        <v>31138</v>
      </c>
      <c r="AF107" s="8">
        <v>4</v>
      </c>
      <c r="AG107">
        <v>1</v>
      </c>
      <c r="AH107">
        <v>1985</v>
      </c>
    </row>
    <row r="108" spans="1:34" x14ac:dyDescent="0.25">
      <c r="A108" s="8">
        <v>31229</v>
      </c>
      <c r="B108" s="6">
        <v>1514.894</v>
      </c>
      <c r="C108" s="6">
        <v>4386.7730000000001</v>
      </c>
      <c r="D108" s="6">
        <v>107.9</v>
      </c>
      <c r="E108" s="7"/>
      <c r="F108" s="6"/>
      <c r="G108" s="4">
        <f t="shared" si="8"/>
        <v>34.533220661292475</v>
      </c>
      <c r="H108" s="6">
        <f t="shared" si="9"/>
        <v>1403.979610750695</v>
      </c>
      <c r="I108" s="6">
        <f t="shared" si="10"/>
        <v>0.62169723344762673</v>
      </c>
      <c r="J108" s="6">
        <f t="shared" si="11"/>
        <v>3.3524904214559337</v>
      </c>
      <c r="K108" s="6"/>
      <c r="L108" s="7"/>
      <c r="M108" s="6"/>
      <c r="AE108" s="8">
        <v>31229</v>
      </c>
      <c r="AF108" s="8">
        <v>7</v>
      </c>
      <c r="AG108">
        <v>1</v>
      </c>
      <c r="AH108">
        <v>1985</v>
      </c>
    </row>
    <row r="109" spans="1:34" x14ac:dyDescent="0.25">
      <c r="A109" s="8">
        <v>31321</v>
      </c>
      <c r="B109" s="6">
        <v>1537.9590000000001</v>
      </c>
      <c r="C109" s="6">
        <v>4444.0940000000001</v>
      </c>
      <c r="D109" s="6">
        <v>109</v>
      </c>
      <c r="E109" s="7"/>
      <c r="F109" s="6"/>
      <c r="G109" s="4">
        <f t="shared" si="8"/>
        <v>34.606806246672548</v>
      </c>
      <c r="H109" s="6">
        <f t="shared" si="9"/>
        <v>1410.9715596330275</v>
      </c>
      <c r="I109" s="6">
        <f t="shared" si="10"/>
        <v>1.0194624652456019</v>
      </c>
      <c r="J109" s="6">
        <f t="shared" si="11"/>
        <v>3.5137701804368593</v>
      </c>
      <c r="K109" s="6"/>
      <c r="L109" s="7"/>
      <c r="M109" s="6"/>
      <c r="AE109" s="8">
        <v>31321</v>
      </c>
      <c r="AF109" s="8">
        <v>10</v>
      </c>
      <c r="AG109">
        <v>1</v>
      </c>
      <c r="AH109">
        <v>1985</v>
      </c>
    </row>
    <row r="110" spans="1:34" x14ac:dyDescent="0.25">
      <c r="A110" s="8">
        <v>31413</v>
      </c>
      <c r="B110" s="6">
        <v>1557.8050000000001</v>
      </c>
      <c r="C110" s="6">
        <v>4507.8940000000002</v>
      </c>
      <c r="D110" s="6">
        <v>109.56666666666599</v>
      </c>
      <c r="E110" s="7"/>
      <c r="F110" s="6"/>
      <c r="G110" s="4">
        <f t="shared" si="8"/>
        <v>34.557267761841779</v>
      </c>
      <c r="H110" s="6">
        <f t="shared" si="9"/>
        <v>1421.7873440827589</v>
      </c>
      <c r="I110" s="6">
        <f t="shared" si="10"/>
        <v>0.51987767584036337</v>
      </c>
      <c r="J110" s="6">
        <f t="shared" si="11"/>
        <v>3.1053952321204781</v>
      </c>
      <c r="K110" s="6"/>
      <c r="L110" s="7"/>
      <c r="M110" s="6"/>
      <c r="AE110" s="8">
        <v>31413</v>
      </c>
      <c r="AF110" s="8">
        <v>1</v>
      </c>
      <c r="AG110">
        <v>1</v>
      </c>
      <c r="AH110">
        <v>1986</v>
      </c>
    </row>
    <row r="111" spans="1:34" x14ac:dyDescent="0.25">
      <c r="A111" s="8">
        <v>31503</v>
      </c>
      <c r="B111" s="6">
        <v>1583.0150000000001</v>
      </c>
      <c r="C111" s="6">
        <v>4545.34</v>
      </c>
      <c r="D111" s="6">
        <v>109.033333333333</v>
      </c>
      <c r="E111" s="7"/>
      <c r="F111" s="6"/>
      <c r="G111" s="4">
        <f t="shared" si="8"/>
        <v>34.827207645632669</v>
      </c>
      <c r="H111" s="6">
        <f t="shared" si="9"/>
        <v>1451.8633445429575</v>
      </c>
      <c r="I111" s="6">
        <f t="shared" si="10"/>
        <v>-0.48676604806783264</v>
      </c>
      <c r="J111" s="6">
        <f t="shared" si="11"/>
        <v>1.6785825303077484</v>
      </c>
      <c r="K111" s="6"/>
      <c r="L111" s="7"/>
      <c r="M111" s="6"/>
      <c r="AE111" s="8">
        <v>31503</v>
      </c>
      <c r="AF111" s="8">
        <v>4</v>
      </c>
      <c r="AG111">
        <v>1</v>
      </c>
      <c r="AH111">
        <v>1986</v>
      </c>
    </row>
    <row r="112" spans="1:34" x14ac:dyDescent="0.25">
      <c r="A112" s="8">
        <v>31594</v>
      </c>
      <c r="B112" s="6">
        <v>1625.337</v>
      </c>
      <c r="C112" s="6">
        <v>4607.6689999999999</v>
      </c>
      <c r="D112" s="6">
        <v>109.7</v>
      </c>
      <c r="E112" s="7"/>
      <c r="F112" s="6"/>
      <c r="G112" s="4">
        <f t="shared" si="8"/>
        <v>35.274604143657022</v>
      </c>
      <c r="H112" s="6">
        <f t="shared" si="9"/>
        <v>1481.6198723792161</v>
      </c>
      <c r="I112" s="6">
        <f t="shared" si="10"/>
        <v>0.61143381229011862</v>
      </c>
      <c r="J112" s="6">
        <f t="shared" si="11"/>
        <v>1.6682113067655102</v>
      </c>
      <c r="K112" s="6"/>
      <c r="L112" s="7"/>
      <c r="M112" s="6"/>
      <c r="AE112" s="8">
        <v>31594</v>
      </c>
      <c r="AF112" s="8">
        <v>7</v>
      </c>
      <c r="AG112">
        <v>1</v>
      </c>
      <c r="AH112">
        <v>1986</v>
      </c>
    </row>
    <row r="113" spans="1:34" x14ac:dyDescent="0.25">
      <c r="A113" s="8">
        <v>31686</v>
      </c>
      <c r="B113" s="6">
        <v>1625.423</v>
      </c>
      <c r="C113" s="6">
        <v>4657.6270000000004</v>
      </c>
      <c r="D113" s="6">
        <v>110.466666666666</v>
      </c>
      <c r="E113" s="7"/>
      <c r="F113" s="6"/>
      <c r="G113" s="4">
        <f t="shared" si="8"/>
        <v>34.898092955919395</v>
      </c>
      <c r="H113" s="6">
        <f t="shared" si="9"/>
        <v>1471.4149064574619</v>
      </c>
      <c r="I113" s="6">
        <f t="shared" si="10"/>
        <v>0.69887572166453804</v>
      </c>
      <c r="J113" s="6">
        <f t="shared" si="11"/>
        <v>1.3455657492348561</v>
      </c>
      <c r="K113" s="6"/>
      <c r="L113" s="7"/>
      <c r="M113" s="6"/>
      <c r="AE113" s="8">
        <v>31686</v>
      </c>
      <c r="AF113" s="8">
        <v>10</v>
      </c>
      <c r="AG113">
        <v>1</v>
      </c>
      <c r="AH113">
        <v>1986</v>
      </c>
    </row>
    <row r="114" spans="1:34" x14ac:dyDescent="0.25">
      <c r="A114" s="8">
        <v>31778</v>
      </c>
      <c r="B114" s="6">
        <v>1646.039</v>
      </c>
      <c r="C114" s="6">
        <v>4722.1559999999999</v>
      </c>
      <c r="D114" s="6">
        <v>111.8</v>
      </c>
      <c r="E114" s="7"/>
      <c r="F114" s="6"/>
      <c r="G114" s="4">
        <f t="shared" si="8"/>
        <v>34.857785299765617</v>
      </c>
      <c r="H114" s="6">
        <f t="shared" si="9"/>
        <v>1472.3067978533095</v>
      </c>
      <c r="I114" s="6">
        <f t="shared" si="10"/>
        <v>1.2070006035009184</v>
      </c>
      <c r="J114" s="6">
        <f t="shared" si="11"/>
        <v>2.0383328262859823</v>
      </c>
      <c r="K114" s="6"/>
      <c r="L114" s="7"/>
      <c r="M114" s="6"/>
      <c r="AE114" s="8">
        <v>31778</v>
      </c>
      <c r="AF114" s="8">
        <v>1</v>
      </c>
      <c r="AG114">
        <v>1</v>
      </c>
      <c r="AH114">
        <v>1987</v>
      </c>
    </row>
    <row r="115" spans="1:34" x14ac:dyDescent="0.25">
      <c r="A115" s="8">
        <v>31868</v>
      </c>
      <c r="B115" s="6">
        <v>1671.575</v>
      </c>
      <c r="C115" s="6">
        <v>4806.16</v>
      </c>
      <c r="D115" s="6">
        <v>113.06666666666599</v>
      </c>
      <c r="E115" s="7"/>
      <c r="F115" s="6"/>
      <c r="G115" s="4">
        <f t="shared" si="8"/>
        <v>34.779845032208669</v>
      </c>
      <c r="H115" s="6">
        <f t="shared" si="9"/>
        <v>1478.3977004717069</v>
      </c>
      <c r="I115" s="6">
        <f t="shared" si="10"/>
        <v>1.1329755515796069</v>
      </c>
      <c r="J115" s="6">
        <f t="shared" si="11"/>
        <v>3.6991745643531138</v>
      </c>
      <c r="K115" s="6"/>
      <c r="L115" s="7"/>
      <c r="M115" s="6"/>
      <c r="AE115" s="8">
        <v>31868</v>
      </c>
      <c r="AF115" s="8">
        <v>4</v>
      </c>
      <c r="AG115">
        <v>1</v>
      </c>
      <c r="AH115">
        <v>1987</v>
      </c>
    </row>
    <row r="116" spans="1:34" x14ac:dyDescent="0.25">
      <c r="A116" s="8">
        <v>31959</v>
      </c>
      <c r="B116" s="6">
        <v>1686.721</v>
      </c>
      <c r="C116" s="6">
        <v>4884.5550000000003</v>
      </c>
      <c r="D116" s="6">
        <v>114.266666666666</v>
      </c>
      <c r="E116" s="7"/>
      <c r="F116" s="6"/>
      <c r="G116" s="4">
        <f t="shared" si="8"/>
        <v>34.531722951220736</v>
      </c>
      <c r="H116" s="6">
        <f t="shared" si="9"/>
        <v>1476.126896149367</v>
      </c>
      <c r="I116" s="6">
        <f t="shared" si="10"/>
        <v>1.0613207547169878</v>
      </c>
      <c r="J116" s="6">
        <f t="shared" si="11"/>
        <v>4.1628684290483164</v>
      </c>
      <c r="K116" s="6"/>
      <c r="L116" s="7"/>
      <c r="M116" s="6"/>
      <c r="AE116" s="8">
        <v>31959</v>
      </c>
      <c r="AF116" s="8">
        <v>7</v>
      </c>
      <c r="AG116">
        <v>1</v>
      </c>
      <c r="AH116">
        <v>1987</v>
      </c>
    </row>
    <row r="117" spans="1:34" x14ac:dyDescent="0.25">
      <c r="A117" s="8">
        <v>32051</v>
      </c>
      <c r="B117" s="6">
        <v>1720.3420000000001</v>
      </c>
      <c r="C117" s="6">
        <v>5007.9939999999997</v>
      </c>
      <c r="D117" s="6">
        <v>115.333333333333</v>
      </c>
      <c r="E117" s="7"/>
      <c r="F117" s="6"/>
      <c r="G117" s="4">
        <f t="shared" si="8"/>
        <v>34.351918153256577</v>
      </c>
      <c r="H117" s="6">
        <f t="shared" si="9"/>
        <v>1491.6260115606981</v>
      </c>
      <c r="I117" s="6">
        <f t="shared" si="10"/>
        <v>0.93348891481943586</v>
      </c>
      <c r="J117" s="6">
        <f t="shared" si="11"/>
        <v>4.4055522027764304</v>
      </c>
      <c r="K117" s="6"/>
      <c r="L117" s="7"/>
      <c r="M117" s="6"/>
      <c r="AE117" s="8">
        <v>32051</v>
      </c>
      <c r="AF117" s="8">
        <v>10</v>
      </c>
      <c r="AG117">
        <v>1</v>
      </c>
      <c r="AH117">
        <v>1987</v>
      </c>
    </row>
    <row r="118" spans="1:34" x14ac:dyDescent="0.25">
      <c r="A118" s="8">
        <v>32143</v>
      </c>
      <c r="B118" s="6">
        <v>1734.528</v>
      </c>
      <c r="C118" s="6">
        <v>5073.3720000000003</v>
      </c>
      <c r="D118" s="6">
        <v>116.23333333333299</v>
      </c>
      <c r="E118" s="7"/>
      <c r="F118" s="6"/>
      <c r="G118" s="4">
        <f t="shared" si="8"/>
        <v>34.188859007382071</v>
      </c>
      <c r="H118" s="6">
        <f t="shared" si="9"/>
        <v>1492.2810438772626</v>
      </c>
      <c r="I118" s="6">
        <f t="shared" si="10"/>
        <v>0.78034682080925233</v>
      </c>
      <c r="J118" s="6">
        <f t="shared" si="11"/>
        <v>3.9654144305304007</v>
      </c>
      <c r="K118" s="6"/>
      <c r="L118" s="7"/>
      <c r="M118" s="6"/>
      <c r="AE118" s="8">
        <v>32143</v>
      </c>
      <c r="AF118" s="8">
        <v>1</v>
      </c>
      <c r="AG118">
        <v>1</v>
      </c>
      <c r="AH118">
        <v>1988</v>
      </c>
    </row>
    <row r="119" spans="1:34" x14ac:dyDescent="0.25">
      <c r="A119" s="8">
        <v>32234</v>
      </c>
      <c r="B119" s="6">
        <v>1750.068</v>
      </c>
      <c r="C119" s="6">
        <v>5190.0360000000001</v>
      </c>
      <c r="D119" s="6">
        <v>117.56666666666599</v>
      </c>
      <c r="E119" s="7"/>
      <c r="F119" s="6"/>
      <c r="G119" s="4">
        <f t="shared" si="8"/>
        <v>33.719766105668626</v>
      </c>
      <c r="H119" s="6">
        <f t="shared" si="9"/>
        <v>1488.5749929118315</v>
      </c>
      <c r="I119" s="6">
        <f t="shared" si="10"/>
        <v>1.1471178663604809</v>
      </c>
      <c r="J119" s="6">
        <f t="shared" si="11"/>
        <v>3.9799528301887044</v>
      </c>
      <c r="K119" s="6"/>
      <c r="L119" s="7"/>
      <c r="M119" s="6"/>
      <c r="AE119" s="8">
        <v>32234</v>
      </c>
      <c r="AF119" s="8">
        <v>4</v>
      </c>
      <c r="AG119">
        <v>1</v>
      </c>
      <c r="AH119">
        <v>1988</v>
      </c>
    </row>
    <row r="120" spans="1:34" x14ac:dyDescent="0.25">
      <c r="A120" s="8">
        <v>32325</v>
      </c>
      <c r="B120" s="6">
        <v>1762.318</v>
      </c>
      <c r="C120" s="6">
        <v>5282.835</v>
      </c>
      <c r="D120" s="6">
        <v>119</v>
      </c>
      <c r="E120" s="7"/>
      <c r="F120" s="6"/>
      <c r="G120" s="4">
        <f t="shared" si="8"/>
        <v>33.359323166443772</v>
      </c>
      <c r="H120" s="6">
        <f t="shared" si="9"/>
        <v>1480.9394957983193</v>
      </c>
      <c r="I120" s="6">
        <f t="shared" si="10"/>
        <v>1.2191664303946803</v>
      </c>
      <c r="J120" s="6">
        <f t="shared" si="11"/>
        <v>4.1423570595105375</v>
      </c>
      <c r="K120" s="6"/>
      <c r="L120" s="7"/>
      <c r="M120" s="6"/>
      <c r="AE120" s="8">
        <v>32325</v>
      </c>
      <c r="AF120" s="8">
        <v>7</v>
      </c>
      <c r="AG120">
        <v>1</v>
      </c>
      <c r="AH120">
        <v>1988</v>
      </c>
    </row>
    <row r="121" spans="1:34" x14ac:dyDescent="0.25">
      <c r="A121" s="8">
        <v>32417</v>
      </c>
      <c r="B121" s="6">
        <v>1810.922</v>
      </c>
      <c r="C121" s="6">
        <v>5399.509</v>
      </c>
      <c r="D121" s="6">
        <v>120.3</v>
      </c>
      <c r="E121" s="7"/>
      <c r="F121" s="6"/>
      <c r="G121" s="4">
        <f t="shared" si="8"/>
        <v>33.538642124682077</v>
      </c>
      <c r="H121" s="6">
        <f t="shared" si="9"/>
        <v>1505.3383208645055</v>
      </c>
      <c r="I121" s="6">
        <f t="shared" si="10"/>
        <v>1.0924369747899121</v>
      </c>
      <c r="J121" s="6">
        <f t="shared" si="11"/>
        <v>4.3063583815031947</v>
      </c>
      <c r="K121" s="6"/>
      <c r="L121" s="7"/>
      <c r="M121" s="6"/>
      <c r="AE121" s="8">
        <v>32417</v>
      </c>
      <c r="AF121" s="8">
        <v>10</v>
      </c>
      <c r="AG121">
        <v>1</v>
      </c>
      <c r="AH121">
        <v>1988</v>
      </c>
    </row>
    <row r="122" spans="1:34" x14ac:dyDescent="0.25">
      <c r="A122" s="8">
        <v>32509</v>
      </c>
      <c r="B122" s="6">
        <v>1844.66</v>
      </c>
      <c r="C122" s="6">
        <v>5511.2529999999997</v>
      </c>
      <c r="D122" s="6">
        <v>121.666666666666</v>
      </c>
      <c r="E122" s="7"/>
      <c r="F122" s="6"/>
      <c r="G122" s="4">
        <f t="shared" si="8"/>
        <v>33.470791487888512</v>
      </c>
      <c r="H122" s="6">
        <f t="shared" si="9"/>
        <v>1516.1589041095974</v>
      </c>
      <c r="I122" s="6">
        <f t="shared" si="10"/>
        <v>1.1360487669709096</v>
      </c>
      <c r="J122" s="6">
        <f t="shared" si="11"/>
        <v>4.6745053054198626</v>
      </c>
      <c r="K122" s="6"/>
      <c r="L122" s="7"/>
      <c r="M122" s="6"/>
      <c r="AE122" s="8">
        <v>32509</v>
      </c>
      <c r="AF122" s="8">
        <v>1</v>
      </c>
      <c r="AG122">
        <v>1</v>
      </c>
      <c r="AH122">
        <v>1989</v>
      </c>
    </row>
    <row r="123" spans="1:34" x14ac:dyDescent="0.25">
      <c r="A123" s="8">
        <v>32599</v>
      </c>
      <c r="B123" s="6">
        <v>1882.377</v>
      </c>
      <c r="C123" s="6">
        <v>5612.4629999999997</v>
      </c>
      <c r="D123" s="6">
        <v>123.633333333333</v>
      </c>
      <c r="E123" s="7"/>
      <c r="F123" s="6"/>
      <c r="G123" s="4">
        <f t="shared" si="8"/>
        <v>33.539232240818336</v>
      </c>
      <c r="H123" s="6">
        <f t="shared" si="9"/>
        <v>1522.5481261795671</v>
      </c>
      <c r="I123" s="6">
        <f t="shared" si="10"/>
        <v>1.6164383561646734</v>
      </c>
      <c r="J123" s="6">
        <f t="shared" si="11"/>
        <v>5.1601927984125551</v>
      </c>
      <c r="K123" s="6"/>
      <c r="L123" s="7"/>
      <c r="M123" s="6"/>
      <c r="AE123" s="8">
        <v>32599</v>
      </c>
      <c r="AF123" s="8">
        <v>4</v>
      </c>
      <c r="AG123">
        <v>1</v>
      </c>
      <c r="AH123">
        <v>1989</v>
      </c>
    </row>
    <row r="124" spans="1:34" x14ac:dyDescent="0.25">
      <c r="A124" s="8">
        <v>32690</v>
      </c>
      <c r="B124" s="6">
        <v>1914.59</v>
      </c>
      <c r="C124" s="6">
        <v>5695.3649999999998</v>
      </c>
      <c r="D124" s="6">
        <v>124.6</v>
      </c>
      <c r="E124" s="7"/>
      <c r="F124" s="6"/>
      <c r="G124" s="4">
        <f t="shared" si="8"/>
        <v>33.616633876845469</v>
      </c>
      <c r="H124" s="6">
        <f t="shared" si="9"/>
        <v>1536.5890850722312</v>
      </c>
      <c r="I124" s="6">
        <f t="shared" si="10"/>
        <v>0.78188190887058528</v>
      </c>
      <c r="J124" s="6">
        <f t="shared" si="11"/>
        <v>4.705882352941182</v>
      </c>
      <c r="K124" s="6"/>
      <c r="L124" s="7"/>
      <c r="M124" s="6"/>
      <c r="AE124" s="8">
        <v>32690</v>
      </c>
      <c r="AF124" s="8">
        <v>7</v>
      </c>
      <c r="AG124">
        <v>1</v>
      </c>
      <c r="AH124">
        <v>1989</v>
      </c>
    </row>
    <row r="125" spans="1:34" x14ac:dyDescent="0.25">
      <c r="A125" s="8">
        <v>32782</v>
      </c>
      <c r="B125" s="6">
        <v>1946.346</v>
      </c>
      <c r="C125" s="6">
        <v>5747.2370000000001</v>
      </c>
      <c r="D125" s="6">
        <v>125.86666666666601</v>
      </c>
      <c r="E125" s="7"/>
      <c r="F125" s="6"/>
      <c r="G125" s="4">
        <f t="shared" si="8"/>
        <v>33.865768890338089</v>
      </c>
      <c r="H125" s="6">
        <f t="shared" si="9"/>
        <v>1546.3554025423809</v>
      </c>
      <c r="I125" s="6">
        <f t="shared" si="10"/>
        <v>1.0165864098443222</v>
      </c>
      <c r="J125" s="6">
        <f t="shared" si="11"/>
        <v>4.627320587419792</v>
      </c>
      <c r="K125" s="6"/>
      <c r="L125" s="7"/>
      <c r="M125" s="6"/>
      <c r="AE125" s="8">
        <v>32782</v>
      </c>
      <c r="AF125" s="8">
        <v>10</v>
      </c>
      <c r="AG125">
        <v>1</v>
      </c>
      <c r="AH125">
        <v>1989</v>
      </c>
    </row>
    <row r="126" spans="1:34" x14ac:dyDescent="0.25">
      <c r="A126" s="8">
        <v>32874</v>
      </c>
      <c r="B126" s="6">
        <v>1998.202</v>
      </c>
      <c r="C126" s="6">
        <v>5872.701</v>
      </c>
      <c r="D126" s="6">
        <v>128.03333333333299</v>
      </c>
      <c r="E126" s="7"/>
      <c r="F126" s="6"/>
      <c r="G126" s="4">
        <f t="shared" si="8"/>
        <v>34.025263673393212</v>
      </c>
      <c r="H126" s="6">
        <f t="shared" si="9"/>
        <v>1560.6888831033627</v>
      </c>
      <c r="I126" s="6">
        <f t="shared" si="10"/>
        <v>1.7213983050849979</v>
      </c>
      <c r="J126" s="6">
        <f t="shared" si="11"/>
        <v>5.2328767123290598</v>
      </c>
      <c r="K126" s="6"/>
      <c r="L126" s="7"/>
      <c r="M126" s="6"/>
      <c r="AE126" s="8">
        <v>32874</v>
      </c>
      <c r="AF126" s="8">
        <v>1</v>
      </c>
      <c r="AG126">
        <v>1</v>
      </c>
      <c r="AH126">
        <v>1990</v>
      </c>
    </row>
    <row r="127" spans="1:34" x14ac:dyDescent="0.25">
      <c r="A127" s="8">
        <v>32964</v>
      </c>
      <c r="B127" s="6">
        <v>2033.1410000000001</v>
      </c>
      <c r="C127" s="6">
        <v>5960.0280000000002</v>
      </c>
      <c r="D127" s="6">
        <v>129.30000000000001</v>
      </c>
      <c r="E127" s="7"/>
      <c r="F127" s="6"/>
      <c r="G127" s="4">
        <f t="shared" si="8"/>
        <v>34.112943764693725</v>
      </c>
      <c r="H127" s="6">
        <f t="shared" si="9"/>
        <v>1572.4215003866975</v>
      </c>
      <c r="I127" s="6">
        <f t="shared" si="10"/>
        <v>0.98932569643350732</v>
      </c>
      <c r="J127" s="6">
        <f t="shared" si="11"/>
        <v>4.5834456726883577</v>
      </c>
      <c r="K127" s="6"/>
      <c r="L127" s="7"/>
      <c r="M127" s="6"/>
      <c r="AE127" s="8">
        <v>32964</v>
      </c>
      <c r="AF127" s="8">
        <v>4</v>
      </c>
      <c r="AG127">
        <v>1</v>
      </c>
      <c r="AH127">
        <v>1990</v>
      </c>
    </row>
    <row r="128" spans="1:34" x14ac:dyDescent="0.25">
      <c r="A128" s="8">
        <v>33055</v>
      </c>
      <c r="B128" s="6">
        <v>2059.8829999999998</v>
      </c>
      <c r="C128" s="6">
        <v>6015.116</v>
      </c>
      <c r="D128" s="6">
        <v>131.53333333333299</v>
      </c>
      <c r="E128" s="7"/>
      <c r="F128" s="6"/>
      <c r="G128" s="4">
        <f t="shared" si="8"/>
        <v>34.245108490010828</v>
      </c>
      <c r="H128" s="6">
        <f t="shared" si="9"/>
        <v>1566.0539787126243</v>
      </c>
      <c r="I128" s="6">
        <f t="shared" si="10"/>
        <v>1.7272492910541226</v>
      </c>
      <c r="J128" s="6">
        <f t="shared" si="11"/>
        <v>5.564472980203039</v>
      </c>
      <c r="K128" s="6"/>
      <c r="L128" s="7"/>
      <c r="M128" s="6"/>
      <c r="AE128" s="8">
        <v>33055</v>
      </c>
      <c r="AF128" s="8">
        <v>7</v>
      </c>
      <c r="AG128">
        <v>1</v>
      </c>
      <c r="AH128">
        <v>1990</v>
      </c>
    </row>
    <row r="129" spans="1:34" x14ac:dyDescent="0.25">
      <c r="A129" s="8">
        <v>33147</v>
      </c>
      <c r="B129" s="6">
        <v>2130.4740000000002</v>
      </c>
      <c r="C129" s="6">
        <v>6004.7330000000002</v>
      </c>
      <c r="D129" s="6">
        <v>133.766666666666</v>
      </c>
      <c r="E129" s="7"/>
      <c r="F129" s="6"/>
      <c r="G129" s="4">
        <f t="shared" si="8"/>
        <v>35.479912262543564</v>
      </c>
      <c r="H129" s="6">
        <f t="shared" si="9"/>
        <v>1592.679292300033</v>
      </c>
      <c r="I129" s="6">
        <f t="shared" si="10"/>
        <v>1.6979219462744721</v>
      </c>
      <c r="J129" s="6">
        <f t="shared" si="11"/>
        <v>6.2764830508474923</v>
      </c>
      <c r="K129" s="6"/>
      <c r="L129" s="7"/>
      <c r="M129" s="6"/>
      <c r="AE129" s="8">
        <v>33147</v>
      </c>
      <c r="AF129" s="8">
        <v>10</v>
      </c>
      <c r="AG129">
        <v>1</v>
      </c>
      <c r="AH129">
        <v>1990</v>
      </c>
    </row>
    <row r="130" spans="1:34" x14ac:dyDescent="0.25">
      <c r="A130" s="8">
        <v>33239</v>
      </c>
      <c r="B130" s="6">
        <v>2069.788</v>
      </c>
      <c r="C130" s="6">
        <v>6035.1779999999999</v>
      </c>
      <c r="D130" s="6">
        <v>134.766666666666</v>
      </c>
      <c r="E130" s="7"/>
      <c r="F130" s="6"/>
      <c r="G130" s="4">
        <f t="shared" si="8"/>
        <v>34.295392778804533</v>
      </c>
      <c r="H130" s="6">
        <f t="shared" si="9"/>
        <v>1535.8308186989934</v>
      </c>
      <c r="I130" s="6">
        <f t="shared" si="10"/>
        <v>0.74757039621231591</v>
      </c>
      <c r="J130" s="6">
        <f t="shared" si="11"/>
        <v>5.2590471231447777</v>
      </c>
      <c r="K130" s="6"/>
      <c r="L130" s="7"/>
      <c r="M130" s="6"/>
      <c r="AE130" s="8">
        <v>33239</v>
      </c>
      <c r="AF130" s="8">
        <v>1</v>
      </c>
      <c r="AG130">
        <v>1</v>
      </c>
      <c r="AH130">
        <v>1991</v>
      </c>
    </row>
    <row r="131" spans="1:34" x14ac:dyDescent="0.25">
      <c r="A131" s="8">
        <v>33329</v>
      </c>
      <c r="B131" s="6">
        <v>2147.7759999999998</v>
      </c>
      <c r="C131" s="6">
        <v>6126.8620000000001</v>
      </c>
      <c r="D131" s="6">
        <v>135.56666666666601</v>
      </c>
      <c r="E131" s="7"/>
      <c r="F131" s="6"/>
      <c r="G131" s="4">
        <f t="shared" si="8"/>
        <v>35.05507386978848</v>
      </c>
      <c r="H131" s="6">
        <f t="shared" si="9"/>
        <v>1584.2950577821566</v>
      </c>
      <c r="I131" s="6">
        <f t="shared" si="10"/>
        <v>0.59361860004947253</v>
      </c>
      <c r="J131" s="6">
        <f t="shared" si="11"/>
        <v>4.8466099510177774</v>
      </c>
      <c r="K131" s="6"/>
      <c r="L131" s="7"/>
      <c r="M131" s="6"/>
      <c r="AE131" s="8">
        <v>33329</v>
      </c>
      <c r="AF131" s="8">
        <v>4</v>
      </c>
      <c r="AG131">
        <v>1</v>
      </c>
      <c r="AH131">
        <v>1991</v>
      </c>
    </row>
    <row r="132" spans="1:34" x14ac:dyDescent="0.25">
      <c r="A132" s="8">
        <v>33420</v>
      </c>
      <c r="B132" s="6">
        <v>2209.8029999999999</v>
      </c>
      <c r="C132" s="6">
        <v>6205.9369999999999</v>
      </c>
      <c r="D132" s="6">
        <v>136.6</v>
      </c>
      <c r="E132" s="7"/>
      <c r="F132" s="6"/>
      <c r="G132" s="4">
        <f t="shared" si="8"/>
        <v>35.60788644808995</v>
      </c>
      <c r="H132" s="6">
        <f t="shared" si="9"/>
        <v>1617.7181551976573</v>
      </c>
      <c r="I132" s="6">
        <f t="shared" si="10"/>
        <v>0.76223260388541547</v>
      </c>
      <c r="J132" s="6">
        <f t="shared" si="11"/>
        <v>3.8520020273697497</v>
      </c>
      <c r="K132" s="6"/>
      <c r="L132" s="7"/>
      <c r="M132" s="6"/>
      <c r="AE132" s="8">
        <v>33420</v>
      </c>
      <c r="AF132" s="8">
        <v>7</v>
      </c>
      <c r="AG132">
        <v>1</v>
      </c>
      <c r="AH132">
        <v>1991</v>
      </c>
    </row>
    <row r="133" spans="1:34" x14ac:dyDescent="0.25">
      <c r="A133" s="8">
        <v>33512</v>
      </c>
      <c r="B133" s="6">
        <v>2239.2049999999999</v>
      </c>
      <c r="C133" s="6">
        <v>6264.54</v>
      </c>
      <c r="D133" s="6">
        <v>137.73333333333301</v>
      </c>
      <c r="E133" s="7"/>
      <c r="F133" s="6"/>
      <c r="G133" s="4">
        <f t="shared" si="8"/>
        <v>35.744124867907303</v>
      </c>
      <c r="H133" s="6">
        <f t="shared" si="9"/>
        <v>1625.7538722168481</v>
      </c>
      <c r="I133" s="6">
        <f t="shared" si="10"/>
        <v>0.829673011224763</v>
      </c>
      <c r="J133" s="6">
        <f t="shared" si="11"/>
        <v>2.9653625716424381</v>
      </c>
      <c r="K133" s="6"/>
      <c r="L133" s="7"/>
      <c r="M133" s="6"/>
      <c r="AE133" s="8">
        <v>33512</v>
      </c>
      <c r="AF133" s="8">
        <v>10</v>
      </c>
      <c r="AG133">
        <v>1</v>
      </c>
      <c r="AH133">
        <v>1991</v>
      </c>
    </row>
    <row r="134" spans="1:34" x14ac:dyDescent="0.25">
      <c r="A134" s="8">
        <v>33604</v>
      </c>
      <c r="B134" s="6">
        <v>2294.8359999999998</v>
      </c>
      <c r="C134" s="6">
        <v>6363.1019999999999</v>
      </c>
      <c r="D134" s="6">
        <v>138.666666666666</v>
      </c>
      <c r="E134" s="7"/>
      <c r="F134" s="6"/>
      <c r="G134" s="4">
        <f t="shared" si="8"/>
        <v>36.064736978913743</v>
      </c>
      <c r="H134" s="6">
        <f t="shared" si="9"/>
        <v>1654.9298076923155</v>
      </c>
      <c r="I134" s="6">
        <f t="shared" si="10"/>
        <v>0.67763794772481845</v>
      </c>
      <c r="J134" s="6">
        <f t="shared" si="11"/>
        <v>2.893890675241173</v>
      </c>
      <c r="K134" s="6"/>
      <c r="L134" s="7"/>
      <c r="M134" s="6"/>
      <c r="AE134" s="8">
        <v>33604</v>
      </c>
      <c r="AF134" s="8">
        <v>1</v>
      </c>
      <c r="AG134">
        <v>1</v>
      </c>
      <c r="AH134">
        <v>1992</v>
      </c>
    </row>
    <row r="135" spans="1:34" x14ac:dyDescent="0.25">
      <c r="A135" s="8">
        <v>33695</v>
      </c>
      <c r="B135" s="6">
        <v>2326.569</v>
      </c>
      <c r="C135" s="6">
        <v>6470.7629999999999</v>
      </c>
      <c r="D135" s="6">
        <v>139.73333333333301</v>
      </c>
      <c r="E135" s="7"/>
      <c r="F135" s="6"/>
      <c r="G135" s="4">
        <f t="shared" si="8"/>
        <v>35.955095249200134</v>
      </c>
      <c r="H135" s="6">
        <f t="shared" si="9"/>
        <v>1665.0064408396986</v>
      </c>
      <c r="I135" s="6">
        <f t="shared" si="10"/>
        <v>0.76923076923101075</v>
      </c>
      <c r="J135" s="6">
        <f t="shared" si="11"/>
        <v>3.0735185640523799</v>
      </c>
      <c r="K135" s="6"/>
      <c r="L135" s="7"/>
      <c r="M135" s="6"/>
      <c r="AE135" s="8">
        <v>33695</v>
      </c>
      <c r="AF135" s="8">
        <v>4</v>
      </c>
      <c r="AG135">
        <v>1</v>
      </c>
      <c r="AH135">
        <v>1992</v>
      </c>
    </row>
    <row r="136" spans="1:34" x14ac:dyDescent="0.25">
      <c r="A136" s="8">
        <v>33786</v>
      </c>
      <c r="B136" s="6">
        <v>2355.7150000000001</v>
      </c>
      <c r="C136" s="6">
        <v>6566.6409999999996</v>
      </c>
      <c r="D136" s="6">
        <v>140.80000000000001</v>
      </c>
      <c r="E136" s="7"/>
      <c r="F136" s="6"/>
      <c r="G136" s="4">
        <f t="shared" ref="G136:G199" si="12">100*B136/C136</f>
        <v>35.87397270537555</v>
      </c>
      <c r="H136" s="6">
        <f t="shared" ref="H136:H199" si="13">100*B136/D136</f>
        <v>1673.093039772727</v>
      </c>
      <c r="I136" s="6">
        <f t="shared" ref="I136:I199" si="14">100*(D136/D135-1)</f>
        <v>0.76335877862618862</v>
      </c>
      <c r="J136" s="6">
        <f t="shared" si="11"/>
        <v>3.0746705710102518</v>
      </c>
      <c r="K136" s="6"/>
      <c r="L136" s="7"/>
      <c r="M136" s="6"/>
      <c r="AE136" s="8">
        <v>33786</v>
      </c>
      <c r="AF136" s="8">
        <v>7</v>
      </c>
      <c r="AG136">
        <v>1</v>
      </c>
      <c r="AH136">
        <v>1992</v>
      </c>
    </row>
    <row r="137" spans="1:34" x14ac:dyDescent="0.25">
      <c r="A137" s="8">
        <v>33878</v>
      </c>
      <c r="B137" s="6">
        <v>2379.8249999999998</v>
      </c>
      <c r="C137" s="6">
        <v>6680.8029999999999</v>
      </c>
      <c r="D137" s="6">
        <v>142.03333333333299</v>
      </c>
      <c r="E137" s="7"/>
      <c r="F137" s="6"/>
      <c r="G137" s="4">
        <f t="shared" si="12"/>
        <v>35.621840667955631</v>
      </c>
      <c r="H137" s="6">
        <f t="shared" si="13"/>
        <v>1675.5397793945122</v>
      </c>
      <c r="I137" s="6">
        <f t="shared" si="14"/>
        <v>0.87594696969672814</v>
      </c>
      <c r="J137" s="6">
        <f t="shared" si="11"/>
        <v>3.1219748305905126</v>
      </c>
      <c r="K137" s="6"/>
      <c r="L137" s="7"/>
      <c r="M137" s="6"/>
      <c r="AE137" s="8">
        <v>33878</v>
      </c>
      <c r="AF137" s="8">
        <v>10</v>
      </c>
      <c r="AG137">
        <v>1</v>
      </c>
      <c r="AH137">
        <v>1992</v>
      </c>
    </row>
    <row r="138" spans="1:34" x14ac:dyDescent="0.25">
      <c r="A138" s="8">
        <v>33970</v>
      </c>
      <c r="B138" s="6">
        <v>2383.922</v>
      </c>
      <c r="C138" s="6">
        <v>6729.4589999999998</v>
      </c>
      <c r="D138" s="6">
        <v>143.06666666666601</v>
      </c>
      <c r="E138" s="7"/>
      <c r="F138" s="6"/>
      <c r="G138" s="4">
        <f t="shared" si="12"/>
        <v>35.425165678251403</v>
      </c>
      <c r="H138" s="6">
        <f t="shared" si="13"/>
        <v>1666.3014911463265</v>
      </c>
      <c r="I138" s="6">
        <f t="shared" si="14"/>
        <v>0.72752874911969911</v>
      </c>
      <c r="J138" s="6">
        <f t="shared" si="11"/>
        <v>3.173076923076934</v>
      </c>
      <c r="K138" s="6"/>
      <c r="L138" s="7"/>
      <c r="M138" s="6"/>
      <c r="AE138" s="8">
        <v>33970</v>
      </c>
      <c r="AF138" s="8">
        <v>1</v>
      </c>
      <c r="AG138">
        <v>1</v>
      </c>
      <c r="AH138">
        <v>1993</v>
      </c>
    </row>
    <row r="139" spans="1:34" x14ac:dyDescent="0.25">
      <c r="A139" s="8">
        <v>34060</v>
      </c>
      <c r="B139" s="6">
        <v>2398.116</v>
      </c>
      <c r="C139" s="6">
        <v>6808.9390000000003</v>
      </c>
      <c r="D139" s="6">
        <v>144.1</v>
      </c>
      <c r="E139" s="7"/>
      <c r="F139" s="6"/>
      <c r="G139" s="4">
        <f t="shared" si="12"/>
        <v>35.220112854587185</v>
      </c>
      <c r="H139" s="6">
        <f t="shared" si="13"/>
        <v>1664.2026370575991</v>
      </c>
      <c r="I139" s="6">
        <f t="shared" si="14"/>
        <v>0.72227399813653559</v>
      </c>
      <c r="J139" s="6">
        <f t="shared" ref="J139:J202" si="15">100*(D139/D135-1)</f>
        <v>3.1250000000002442</v>
      </c>
      <c r="K139" s="6"/>
      <c r="L139" s="7"/>
      <c r="M139" s="6"/>
      <c r="AE139" s="8">
        <v>34060</v>
      </c>
      <c r="AF139" s="8">
        <v>4</v>
      </c>
      <c r="AG139">
        <v>1</v>
      </c>
      <c r="AH139">
        <v>1993</v>
      </c>
    </row>
    <row r="140" spans="1:34" x14ac:dyDescent="0.25">
      <c r="A140" s="8">
        <v>34151</v>
      </c>
      <c r="B140" s="6">
        <v>2423.5149999999999</v>
      </c>
      <c r="C140" s="6">
        <v>6882.098</v>
      </c>
      <c r="D140" s="6">
        <v>144.766666666666</v>
      </c>
      <c r="E140" s="7"/>
      <c r="F140" s="6"/>
      <c r="G140" s="4">
        <f t="shared" si="12"/>
        <v>35.214770263370269</v>
      </c>
      <c r="H140" s="6">
        <f t="shared" si="13"/>
        <v>1674.0835827768901</v>
      </c>
      <c r="I140" s="6">
        <f t="shared" si="14"/>
        <v>0.46264168401526362</v>
      </c>
      <c r="J140" s="6">
        <f t="shared" si="15"/>
        <v>2.8172348484843734</v>
      </c>
      <c r="K140" s="6"/>
      <c r="L140" s="7"/>
      <c r="M140" s="6"/>
      <c r="AE140" s="8">
        <v>34151</v>
      </c>
      <c r="AF140" s="8">
        <v>7</v>
      </c>
      <c r="AG140">
        <v>1</v>
      </c>
      <c r="AH140">
        <v>1993</v>
      </c>
    </row>
    <row r="141" spans="1:34" x14ac:dyDescent="0.25">
      <c r="A141" s="8">
        <v>34243</v>
      </c>
      <c r="B141" s="6">
        <v>2445.4540000000002</v>
      </c>
      <c r="C141" s="6">
        <v>7013.7380000000003</v>
      </c>
      <c r="D141" s="6">
        <v>145.96666666666599</v>
      </c>
      <c r="E141" s="7"/>
      <c r="F141" s="6"/>
      <c r="G141" s="4">
        <f t="shared" si="12"/>
        <v>34.866628893180788</v>
      </c>
      <c r="H141" s="6">
        <f t="shared" si="13"/>
        <v>1675.3509933774915</v>
      </c>
      <c r="I141" s="6">
        <f t="shared" si="14"/>
        <v>0.82892010131245808</v>
      </c>
      <c r="J141" s="6">
        <f t="shared" si="15"/>
        <v>2.7693029805207825</v>
      </c>
      <c r="K141" s="6"/>
      <c r="L141" s="7"/>
      <c r="M141" s="6"/>
      <c r="AE141" s="8">
        <v>34243</v>
      </c>
      <c r="AF141" s="8">
        <v>10</v>
      </c>
      <c r="AG141">
        <v>1</v>
      </c>
      <c r="AH141">
        <v>1993</v>
      </c>
    </row>
    <row r="142" spans="1:34" x14ac:dyDescent="0.25">
      <c r="A142" s="8">
        <v>34335</v>
      </c>
      <c r="B142" s="6">
        <v>2429.8609999999999</v>
      </c>
      <c r="C142" s="6">
        <v>7115.652</v>
      </c>
      <c r="D142" s="6">
        <v>146.69999999999999</v>
      </c>
      <c r="E142" s="7"/>
      <c r="F142" s="6"/>
      <c r="G142" s="4">
        <f t="shared" si="12"/>
        <v>34.148114607066219</v>
      </c>
      <c r="H142" s="6">
        <f t="shared" si="13"/>
        <v>1656.3469665985003</v>
      </c>
      <c r="I142" s="6">
        <f t="shared" si="14"/>
        <v>0.50239780771912379</v>
      </c>
      <c r="J142" s="6">
        <f t="shared" si="15"/>
        <v>2.5396085740917895</v>
      </c>
      <c r="K142" s="6"/>
      <c r="L142" s="7"/>
      <c r="M142" s="6"/>
      <c r="AE142" s="8">
        <v>34335</v>
      </c>
      <c r="AF142" s="8">
        <v>1</v>
      </c>
      <c r="AG142">
        <v>1</v>
      </c>
      <c r="AH142">
        <v>1994</v>
      </c>
    </row>
    <row r="143" spans="1:34" x14ac:dyDescent="0.25">
      <c r="A143" s="8">
        <v>34425</v>
      </c>
      <c r="B143" s="6">
        <v>2460.3200000000002</v>
      </c>
      <c r="C143" s="6">
        <v>7246.9309999999996</v>
      </c>
      <c r="D143" s="6">
        <v>147.53333333333299</v>
      </c>
      <c r="E143" s="7"/>
      <c r="F143" s="6"/>
      <c r="G143" s="4">
        <f t="shared" si="12"/>
        <v>33.949819585697732</v>
      </c>
      <c r="H143" s="6">
        <f t="shared" si="13"/>
        <v>1667.6366922729367</v>
      </c>
      <c r="I143" s="6">
        <f t="shared" si="14"/>
        <v>0.56805271529174473</v>
      </c>
      <c r="J143" s="6">
        <f t="shared" si="15"/>
        <v>2.3826046726807659</v>
      </c>
      <c r="K143" s="6"/>
      <c r="L143" s="7"/>
      <c r="M143" s="6"/>
      <c r="AE143" s="8">
        <v>34425</v>
      </c>
      <c r="AF143" s="8">
        <v>4</v>
      </c>
      <c r="AG143">
        <v>1</v>
      </c>
      <c r="AH143">
        <v>1994</v>
      </c>
    </row>
    <row r="144" spans="1:34" x14ac:dyDescent="0.25">
      <c r="A144" s="8">
        <v>34516</v>
      </c>
      <c r="B144" s="6">
        <v>2508.239</v>
      </c>
      <c r="C144" s="6">
        <v>7331.0749999999998</v>
      </c>
      <c r="D144" s="6">
        <v>148.9</v>
      </c>
      <c r="E144" s="7"/>
      <c r="F144" s="6"/>
      <c r="G144" s="4">
        <f t="shared" si="12"/>
        <v>34.213795384715063</v>
      </c>
      <c r="H144" s="6">
        <f t="shared" si="13"/>
        <v>1684.5124244459369</v>
      </c>
      <c r="I144" s="6">
        <f t="shared" si="14"/>
        <v>0.92634432896543384</v>
      </c>
      <c r="J144" s="6">
        <f t="shared" si="15"/>
        <v>2.8551692378544935</v>
      </c>
      <c r="K144" s="6"/>
      <c r="L144" s="7"/>
      <c r="M144" s="6"/>
      <c r="AE144" s="8">
        <v>34516</v>
      </c>
      <c r="AF144" s="8">
        <v>7</v>
      </c>
      <c r="AG144">
        <v>1</v>
      </c>
      <c r="AH144">
        <v>1994</v>
      </c>
    </row>
    <row r="145" spans="1:34" x14ac:dyDescent="0.25">
      <c r="A145" s="8">
        <v>34608</v>
      </c>
      <c r="B145" s="6">
        <v>2544.7040000000002</v>
      </c>
      <c r="C145" s="6">
        <v>7455.2879999999996</v>
      </c>
      <c r="D145" s="6">
        <v>149.766666666666</v>
      </c>
      <c r="E145" s="7"/>
      <c r="F145" s="6"/>
      <c r="G145" s="4">
        <f t="shared" si="12"/>
        <v>34.132873203556997</v>
      </c>
      <c r="H145" s="6">
        <f t="shared" si="13"/>
        <v>1699.1123970621043</v>
      </c>
      <c r="I145" s="6">
        <f t="shared" si="14"/>
        <v>0.5820461159610435</v>
      </c>
      <c r="J145" s="6">
        <f t="shared" si="15"/>
        <v>2.6033340945421424</v>
      </c>
      <c r="K145" s="6"/>
      <c r="L145" s="7"/>
      <c r="M145" s="6"/>
      <c r="AE145" s="8">
        <v>34608</v>
      </c>
      <c r="AF145" s="8">
        <v>10</v>
      </c>
      <c r="AG145">
        <v>1</v>
      </c>
      <c r="AH145">
        <v>1994</v>
      </c>
    </row>
    <row r="146" spans="1:34" x14ac:dyDescent="0.25">
      <c r="A146" s="8">
        <v>34700</v>
      </c>
      <c r="B146" s="6">
        <v>2582.4229999999998</v>
      </c>
      <c r="C146" s="6">
        <v>7522.2889999999998</v>
      </c>
      <c r="D146" s="6">
        <v>150.86666666666599</v>
      </c>
      <c r="E146" s="7"/>
      <c r="F146" s="6"/>
      <c r="G146" s="4">
        <f t="shared" si="12"/>
        <v>34.330281646982719</v>
      </c>
      <c r="H146" s="6">
        <f t="shared" si="13"/>
        <v>1711.7253645603257</v>
      </c>
      <c r="I146" s="6">
        <f t="shared" si="14"/>
        <v>0.73447585132428994</v>
      </c>
      <c r="J146" s="6">
        <f t="shared" si="15"/>
        <v>2.8402635764594342</v>
      </c>
      <c r="K146" s="6"/>
      <c r="L146" s="7"/>
      <c r="M146" s="6"/>
      <c r="AE146" s="8">
        <v>34700</v>
      </c>
      <c r="AF146" s="8">
        <v>1</v>
      </c>
      <c r="AG146">
        <v>1</v>
      </c>
      <c r="AH146">
        <v>1995</v>
      </c>
    </row>
    <row r="147" spans="1:34" x14ac:dyDescent="0.25">
      <c r="A147" s="8">
        <v>34790</v>
      </c>
      <c r="B147" s="6">
        <v>2610.5210000000002</v>
      </c>
      <c r="C147" s="6">
        <v>7580.9970000000003</v>
      </c>
      <c r="D147" s="6">
        <v>152.1</v>
      </c>
      <c r="E147" s="7"/>
      <c r="F147" s="6"/>
      <c r="G147" s="4">
        <f t="shared" si="12"/>
        <v>34.435061773537171</v>
      </c>
      <c r="H147" s="6">
        <f t="shared" si="13"/>
        <v>1716.3188691650232</v>
      </c>
      <c r="I147" s="6">
        <f t="shared" si="14"/>
        <v>0.81749889527220621</v>
      </c>
      <c r="J147" s="6">
        <f t="shared" si="15"/>
        <v>3.0953456845912886</v>
      </c>
      <c r="K147" s="6"/>
      <c r="L147" s="7"/>
      <c r="M147" s="6"/>
      <c r="AE147" s="8">
        <v>34790</v>
      </c>
      <c r="AF147" s="8">
        <v>4</v>
      </c>
      <c r="AG147">
        <v>1</v>
      </c>
      <c r="AH147">
        <v>1995</v>
      </c>
    </row>
    <row r="148" spans="1:34" x14ac:dyDescent="0.25">
      <c r="A148" s="8">
        <v>34881</v>
      </c>
      <c r="B148" s="6">
        <v>2598.7829999999999</v>
      </c>
      <c r="C148" s="6">
        <v>7683.125</v>
      </c>
      <c r="D148" s="6">
        <v>152.86666666666599</v>
      </c>
      <c r="E148" s="7"/>
      <c r="F148" s="6"/>
      <c r="G148" s="4">
        <f t="shared" si="12"/>
        <v>33.824557064996341</v>
      </c>
      <c r="H148" s="6">
        <f t="shared" si="13"/>
        <v>1700.0324901875347</v>
      </c>
      <c r="I148" s="6">
        <f t="shared" si="14"/>
        <v>0.50405435020774991</v>
      </c>
      <c r="J148" s="6">
        <f t="shared" si="15"/>
        <v>2.6639802999771645</v>
      </c>
      <c r="K148" s="6"/>
      <c r="L148" s="7"/>
      <c r="M148" s="6"/>
      <c r="AE148" s="8">
        <v>34881</v>
      </c>
      <c r="AF148" s="8">
        <v>7</v>
      </c>
      <c r="AG148">
        <v>1</v>
      </c>
      <c r="AH148">
        <v>1995</v>
      </c>
    </row>
    <row r="149" spans="1:34" x14ac:dyDescent="0.25">
      <c r="A149" s="8">
        <v>34973</v>
      </c>
      <c r="B149" s="6">
        <v>2615.3960000000002</v>
      </c>
      <c r="C149" s="6">
        <v>7772.5860000000002</v>
      </c>
      <c r="D149" s="6">
        <v>153.69999999999999</v>
      </c>
      <c r="E149" s="7"/>
      <c r="F149" s="6"/>
      <c r="G149" s="4">
        <f t="shared" si="12"/>
        <v>33.648981175634468</v>
      </c>
      <c r="H149" s="6">
        <f t="shared" si="13"/>
        <v>1701.6239427456085</v>
      </c>
      <c r="I149" s="6">
        <f t="shared" si="14"/>
        <v>0.54513737461883149</v>
      </c>
      <c r="J149" s="6">
        <f t="shared" si="15"/>
        <v>2.6263075895842425</v>
      </c>
      <c r="K149" s="6"/>
      <c r="L149" s="7"/>
      <c r="M149" s="6"/>
      <c r="AE149" s="8">
        <v>34973</v>
      </c>
      <c r="AF149" s="8">
        <v>10</v>
      </c>
      <c r="AG149">
        <v>1</v>
      </c>
      <c r="AH149">
        <v>1995</v>
      </c>
    </row>
    <row r="150" spans="1:34" x14ac:dyDescent="0.25">
      <c r="A150" s="8">
        <v>35065</v>
      </c>
      <c r="B150" s="6">
        <v>2669.9789999999998</v>
      </c>
      <c r="C150" s="6">
        <v>7868.4679999999998</v>
      </c>
      <c r="D150" s="6">
        <v>155.06666666666601</v>
      </c>
      <c r="E150" s="7"/>
      <c r="F150" s="6"/>
      <c r="G150" s="4">
        <f t="shared" si="12"/>
        <v>33.932641017285697</v>
      </c>
      <c r="H150" s="6">
        <f t="shared" si="13"/>
        <v>1721.8265262252864</v>
      </c>
      <c r="I150" s="6">
        <f t="shared" si="14"/>
        <v>0.88917805248276416</v>
      </c>
      <c r="J150" s="6">
        <f t="shared" si="15"/>
        <v>2.7839151568714415</v>
      </c>
      <c r="K150" s="6"/>
      <c r="L150" s="7"/>
      <c r="M150" s="6"/>
      <c r="AE150" s="8">
        <v>35065</v>
      </c>
      <c r="AF150" s="8">
        <v>1</v>
      </c>
      <c r="AG150">
        <v>1</v>
      </c>
      <c r="AH150">
        <v>1996</v>
      </c>
    </row>
    <row r="151" spans="1:34" x14ac:dyDescent="0.25">
      <c r="A151" s="8">
        <v>35156</v>
      </c>
      <c r="B151" s="6">
        <v>2695.1970000000001</v>
      </c>
      <c r="C151" s="6">
        <v>8032.84</v>
      </c>
      <c r="D151" s="6">
        <v>156.4</v>
      </c>
      <c r="E151" s="7"/>
      <c r="F151" s="6"/>
      <c r="G151" s="4">
        <f t="shared" si="12"/>
        <v>33.552230593414038</v>
      </c>
      <c r="H151" s="6">
        <f t="shared" si="13"/>
        <v>1723.2717391304348</v>
      </c>
      <c r="I151" s="6">
        <f t="shared" si="14"/>
        <v>0.85984522785942374</v>
      </c>
      <c r="J151" s="6">
        <f t="shared" si="15"/>
        <v>2.8270874424720649</v>
      </c>
      <c r="K151" s="6"/>
      <c r="L151" s="7"/>
      <c r="M151" s="6"/>
      <c r="AE151" s="8">
        <v>35156</v>
      </c>
      <c r="AF151" s="8">
        <v>4</v>
      </c>
      <c r="AG151">
        <v>1</v>
      </c>
      <c r="AH151">
        <v>1996</v>
      </c>
    </row>
    <row r="152" spans="1:34" x14ac:dyDescent="0.25">
      <c r="A152" s="8">
        <v>35247</v>
      </c>
      <c r="B152" s="6">
        <v>2701.8009999999999</v>
      </c>
      <c r="C152" s="6">
        <v>8131.4080000000004</v>
      </c>
      <c r="D152" s="6">
        <v>157.30000000000001</v>
      </c>
      <c r="E152" s="7"/>
      <c r="F152" s="6"/>
      <c r="G152" s="4">
        <f t="shared" si="12"/>
        <v>33.226730229254265</v>
      </c>
      <c r="H152" s="6">
        <f t="shared" si="13"/>
        <v>1717.6102987921167</v>
      </c>
      <c r="I152" s="6">
        <f t="shared" si="14"/>
        <v>0.57544757033247684</v>
      </c>
      <c r="J152" s="6">
        <f t="shared" si="15"/>
        <v>2.9001308329703601</v>
      </c>
      <c r="K152" s="6"/>
      <c r="L152" s="7"/>
      <c r="M152" s="6"/>
      <c r="AE152" s="8">
        <v>35247</v>
      </c>
      <c r="AF152" s="8">
        <v>7</v>
      </c>
      <c r="AG152">
        <v>1</v>
      </c>
      <c r="AH152">
        <v>1996</v>
      </c>
    </row>
    <row r="153" spans="1:34" x14ac:dyDescent="0.25">
      <c r="A153" s="8">
        <v>35339</v>
      </c>
      <c r="B153" s="6">
        <v>2720.88</v>
      </c>
      <c r="C153" s="6">
        <v>8259.7710000000006</v>
      </c>
      <c r="D153" s="6">
        <v>158.666666666666</v>
      </c>
      <c r="E153" s="7"/>
      <c r="F153" s="6"/>
      <c r="G153" s="4">
        <f t="shared" si="12"/>
        <v>32.941349100356412</v>
      </c>
      <c r="H153" s="6">
        <f t="shared" si="13"/>
        <v>1714.840336134461</v>
      </c>
      <c r="I153" s="6">
        <f t="shared" si="14"/>
        <v>0.86882814155497812</v>
      </c>
      <c r="J153" s="6">
        <f t="shared" si="15"/>
        <v>3.2314031663409404</v>
      </c>
      <c r="K153" s="6"/>
      <c r="L153" s="7"/>
      <c r="M153" s="6"/>
      <c r="AE153" s="8">
        <v>35339</v>
      </c>
      <c r="AF153" s="8">
        <v>10</v>
      </c>
      <c r="AG153">
        <v>1</v>
      </c>
      <c r="AH153">
        <v>1996</v>
      </c>
    </row>
    <row r="154" spans="1:34" x14ac:dyDescent="0.25">
      <c r="A154" s="8">
        <v>35431</v>
      </c>
      <c r="B154" s="6">
        <v>2740.5309999999999</v>
      </c>
      <c r="C154" s="6">
        <v>8362.6550000000007</v>
      </c>
      <c r="D154" s="6">
        <v>159.63333333333301</v>
      </c>
      <c r="E154" s="7"/>
      <c r="F154" s="6"/>
      <c r="G154" s="4">
        <f t="shared" si="12"/>
        <v>32.771063735141524</v>
      </c>
      <c r="H154" s="6">
        <f t="shared" si="13"/>
        <v>1716.766130716228</v>
      </c>
      <c r="I154" s="6">
        <f t="shared" si="14"/>
        <v>0.60924369747921148</v>
      </c>
      <c r="J154" s="6">
        <f t="shared" si="15"/>
        <v>2.9449699054172607</v>
      </c>
      <c r="K154" s="6"/>
      <c r="L154" s="7"/>
      <c r="M154" s="6"/>
      <c r="AE154" s="8">
        <v>35431</v>
      </c>
      <c r="AF154" s="8">
        <v>1</v>
      </c>
      <c r="AG154">
        <v>1</v>
      </c>
      <c r="AH154">
        <v>1997</v>
      </c>
    </row>
    <row r="155" spans="1:34" x14ac:dyDescent="0.25">
      <c r="A155" s="8">
        <v>35521</v>
      </c>
      <c r="B155" s="6">
        <v>2741.5520000000001</v>
      </c>
      <c r="C155" s="6">
        <v>8518.8250000000007</v>
      </c>
      <c r="D155" s="6">
        <v>160</v>
      </c>
      <c r="E155" s="7"/>
      <c r="F155" s="6"/>
      <c r="G155" s="4">
        <f t="shared" si="12"/>
        <v>32.182278659322144</v>
      </c>
      <c r="H155" s="6">
        <f t="shared" si="13"/>
        <v>1713.47</v>
      </c>
      <c r="I155" s="6">
        <f t="shared" si="14"/>
        <v>0.22969304656523803</v>
      </c>
      <c r="J155" s="6">
        <f t="shared" si="15"/>
        <v>2.3017902813299296</v>
      </c>
      <c r="K155" s="6"/>
      <c r="L155" s="7"/>
      <c r="M155" s="6"/>
      <c r="AE155" s="8">
        <v>35521</v>
      </c>
      <c r="AF155" s="8">
        <v>4</v>
      </c>
      <c r="AG155">
        <v>1</v>
      </c>
      <c r="AH155">
        <v>1997</v>
      </c>
    </row>
    <row r="156" spans="1:34" x14ac:dyDescent="0.25">
      <c r="A156" s="8">
        <v>35612</v>
      </c>
      <c r="B156" s="6">
        <v>2784.9659999999999</v>
      </c>
      <c r="C156" s="6">
        <v>8662.8230000000003</v>
      </c>
      <c r="D156" s="6">
        <v>160.80000000000001</v>
      </c>
      <c r="E156" s="7"/>
      <c r="F156" s="6"/>
      <c r="G156" s="4">
        <f t="shared" si="12"/>
        <v>32.148480928214738</v>
      </c>
      <c r="H156" s="6">
        <f t="shared" si="13"/>
        <v>1731.9440298507459</v>
      </c>
      <c r="I156" s="6">
        <f t="shared" si="14"/>
        <v>0.50000000000001155</v>
      </c>
      <c r="J156" s="6">
        <f t="shared" si="15"/>
        <v>2.2250476795931284</v>
      </c>
      <c r="K156" s="6"/>
      <c r="L156" s="7"/>
      <c r="M156" s="6"/>
      <c r="AE156" s="8">
        <v>35612</v>
      </c>
      <c r="AF156" s="8">
        <v>7</v>
      </c>
      <c r="AG156">
        <v>1</v>
      </c>
      <c r="AH156">
        <v>1997</v>
      </c>
    </row>
    <row r="157" spans="1:34" x14ac:dyDescent="0.25">
      <c r="A157" s="8">
        <v>35704</v>
      </c>
      <c r="B157" s="6">
        <v>2822.3620000000001</v>
      </c>
      <c r="C157" s="6">
        <v>8765.9069999999992</v>
      </c>
      <c r="D157" s="6">
        <v>161.666666666666</v>
      </c>
      <c r="E157" s="7"/>
      <c r="F157" s="6"/>
      <c r="G157" s="4">
        <f t="shared" si="12"/>
        <v>32.197033347490461</v>
      </c>
      <c r="H157" s="6">
        <f t="shared" si="13"/>
        <v>1745.7909278350587</v>
      </c>
      <c r="I157" s="6">
        <f t="shared" si="14"/>
        <v>0.53897180762809693</v>
      </c>
      <c r="J157" s="6">
        <f t="shared" si="15"/>
        <v>1.8907563025210239</v>
      </c>
      <c r="K157" s="6"/>
      <c r="L157" s="7"/>
      <c r="M157" s="6"/>
      <c r="AE157" s="8">
        <v>35704</v>
      </c>
      <c r="AF157" s="8">
        <v>10</v>
      </c>
      <c r="AG157">
        <v>1</v>
      </c>
      <c r="AH157">
        <v>1997</v>
      </c>
    </row>
    <row r="158" spans="1:34" x14ac:dyDescent="0.25">
      <c r="A158" s="8">
        <v>35796</v>
      </c>
      <c r="B158" s="6">
        <v>2809.4340000000002</v>
      </c>
      <c r="C158" s="6">
        <v>8866.48</v>
      </c>
      <c r="D158" s="6">
        <v>162</v>
      </c>
      <c r="E158" s="7"/>
      <c r="F158" s="6"/>
      <c r="G158" s="4">
        <f t="shared" si="12"/>
        <v>31.686012938618262</v>
      </c>
      <c r="H158" s="6">
        <f t="shared" si="13"/>
        <v>1734.2185185185187</v>
      </c>
      <c r="I158" s="6">
        <f t="shared" si="14"/>
        <v>0.20618556701073043</v>
      </c>
      <c r="J158" s="6">
        <f t="shared" si="15"/>
        <v>1.4825642096473191</v>
      </c>
      <c r="K158" s="6"/>
      <c r="L158" s="7"/>
      <c r="M158" s="6"/>
      <c r="AE158" s="8">
        <v>35796</v>
      </c>
      <c r="AF158" s="8">
        <v>1</v>
      </c>
      <c r="AG158">
        <v>1</v>
      </c>
      <c r="AH158">
        <v>1998</v>
      </c>
    </row>
    <row r="159" spans="1:34" x14ac:dyDescent="0.25">
      <c r="A159" s="8">
        <v>35886</v>
      </c>
      <c r="B159" s="6">
        <v>2837.5010000000002</v>
      </c>
      <c r="C159" s="6">
        <v>8969.6990000000005</v>
      </c>
      <c r="D159" s="6">
        <v>162.53333333333299</v>
      </c>
      <c r="E159" s="7"/>
      <c r="F159" s="6"/>
      <c r="G159" s="4">
        <f t="shared" si="12"/>
        <v>31.634294528723874</v>
      </c>
      <c r="H159" s="6">
        <f t="shared" si="13"/>
        <v>1745.7963494667799</v>
      </c>
      <c r="I159" s="6">
        <f t="shared" si="14"/>
        <v>0.32921810699566567</v>
      </c>
      <c r="J159" s="6">
        <f t="shared" si="15"/>
        <v>1.5833333333331145</v>
      </c>
      <c r="K159" s="6"/>
      <c r="L159" s="7"/>
      <c r="M159" s="6"/>
      <c r="AE159" s="8">
        <v>35886</v>
      </c>
      <c r="AF159" s="8">
        <v>4</v>
      </c>
      <c r="AG159">
        <v>1</v>
      </c>
      <c r="AH159">
        <v>1998</v>
      </c>
    </row>
    <row r="160" spans="1:34" x14ac:dyDescent="0.25">
      <c r="A160" s="8">
        <v>35977</v>
      </c>
      <c r="B160" s="6">
        <v>2866.201</v>
      </c>
      <c r="C160" s="6">
        <v>9121.0969999999998</v>
      </c>
      <c r="D160" s="6">
        <v>163.36666666666599</v>
      </c>
      <c r="E160" s="7"/>
      <c r="F160" s="6"/>
      <c r="G160" s="4">
        <f t="shared" si="12"/>
        <v>31.423862721775681</v>
      </c>
      <c r="H160" s="6">
        <f t="shared" si="13"/>
        <v>1754.4588859416517</v>
      </c>
      <c r="I160" s="6">
        <f t="shared" si="14"/>
        <v>0.5127153404427931</v>
      </c>
      <c r="J160" s="6">
        <f t="shared" si="15"/>
        <v>1.5961857379763522</v>
      </c>
      <c r="K160" s="6"/>
      <c r="L160" s="7"/>
      <c r="M160" s="6"/>
      <c r="AE160" s="8">
        <v>35977</v>
      </c>
      <c r="AF160" s="8">
        <v>7</v>
      </c>
      <c r="AG160">
        <v>1</v>
      </c>
      <c r="AH160">
        <v>1998</v>
      </c>
    </row>
    <row r="161" spans="1:34" x14ac:dyDescent="0.25">
      <c r="A161" s="8">
        <v>36069</v>
      </c>
      <c r="B161" s="6">
        <v>2909.2220000000002</v>
      </c>
      <c r="C161" s="6">
        <v>9293.991</v>
      </c>
      <c r="D161" s="6">
        <v>164.13333333333301</v>
      </c>
      <c r="E161" s="7"/>
      <c r="F161" s="6"/>
      <c r="G161" s="4">
        <f t="shared" si="12"/>
        <v>31.302182237964296</v>
      </c>
      <c r="H161" s="6">
        <f t="shared" si="13"/>
        <v>1772.4748172217744</v>
      </c>
      <c r="I161" s="6">
        <f t="shared" si="14"/>
        <v>0.46929198122853677</v>
      </c>
      <c r="J161" s="6">
        <f t="shared" si="15"/>
        <v>1.5257731958765008</v>
      </c>
      <c r="K161" s="6"/>
      <c r="L161" s="7"/>
      <c r="M161" s="6"/>
      <c r="AE161" s="8">
        <v>36069</v>
      </c>
      <c r="AF161" s="8">
        <v>10</v>
      </c>
      <c r="AG161">
        <v>1</v>
      </c>
      <c r="AH161">
        <v>1998</v>
      </c>
    </row>
    <row r="162" spans="1:34" x14ac:dyDescent="0.25">
      <c r="A162" s="8">
        <v>36161</v>
      </c>
      <c r="B162" s="6">
        <v>2931.922</v>
      </c>
      <c r="C162" s="6">
        <v>9417.2639999999992</v>
      </c>
      <c r="D162" s="6">
        <v>164.73333333333301</v>
      </c>
      <c r="E162" s="7"/>
      <c r="F162" s="6"/>
      <c r="G162" s="4">
        <f t="shared" si="12"/>
        <v>31.133479957660743</v>
      </c>
      <c r="H162" s="6">
        <f t="shared" si="13"/>
        <v>1779.7988668555276</v>
      </c>
      <c r="I162" s="6">
        <f t="shared" si="14"/>
        <v>0.36555645816409577</v>
      </c>
      <c r="J162" s="6">
        <f t="shared" si="15"/>
        <v>1.6872427983537053</v>
      </c>
      <c r="K162" s="6"/>
      <c r="L162" s="7"/>
      <c r="M162" s="6"/>
      <c r="AE162" s="8">
        <v>36161</v>
      </c>
      <c r="AF162" s="8">
        <v>1</v>
      </c>
      <c r="AG162">
        <v>1</v>
      </c>
      <c r="AH162">
        <v>1999</v>
      </c>
    </row>
    <row r="163" spans="1:34" x14ac:dyDescent="0.25">
      <c r="A163" s="8">
        <v>36251</v>
      </c>
      <c r="B163" s="6">
        <v>2960.587</v>
      </c>
      <c r="C163" s="6">
        <v>9524.152</v>
      </c>
      <c r="D163" s="6">
        <v>165.96666666666599</v>
      </c>
      <c r="E163" s="7"/>
      <c r="F163" s="6"/>
      <c r="G163" s="4">
        <f t="shared" si="12"/>
        <v>31.085045681757286</v>
      </c>
      <c r="H163" s="6">
        <f t="shared" si="13"/>
        <v>1783.8443462542753</v>
      </c>
      <c r="I163" s="6">
        <f t="shared" si="14"/>
        <v>0.7486847430188126</v>
      </c>
      <c r="J163" s="6">
        <f t="shared" si="15"/>
        <v>2.1123872026248991</v>
      </c>
      <c r="K163" s="6"/>
      <c r="L163" s="7"/>
      <c r="M163" s="6"/>
      <c r="AE163" s="8">
        <v>36251</v>
      </c>
      <c r="AF163" s="8">
        <v>4</v>
      </c>
      <c r="AG163">
        <v>1</v>
      </c>
      <c r="AH163">
        <v>1999</v>
      </c>
    </row>
    <row r="164" spans="1:34" x14ac:dyDescent="0.25">
      <c r="A164" s="8">
        <v>36342</v>
      </c>
      <c r="B164" s="6">
        <v>3003.4059999999999</v>
      </c>
      <c r="C164" s="6">
        <v>9681.8559999999998</v>
      </c>
      <c r="D164" s="6">
        <v>167.2</v>
      </c>
      <c r="E164" s="7"/>
      <c r="F164" s="6"/>
      <c r="G164" s="4">
        <f t="shared" si="12"/>
        <v>31.020973664553573</v>
      </c>
      <c r="H164" s="6">
        <f t="shared" si="13"/>
        <v>1796.2954545454545</v>
      </c>
      <c r="I164" s="6">
        <f t="shared" si="14"/>
        <v>0.7431211086567524</v>
      </c>
      <c r="J164" s="6">
        <f t="shared" si="15"/>
        <v>2.3464599061420177</v>
      </c>
      <c r="K164" s="6"/>
      <c r="L164" s="7"/>
      <c r="M164" s="6"/>
      <c r="AE164" s="8">
        <v>36342</v>
      </c>
      <c r="AF164" s="8">
        <v>7</v>
      </c>
      <c r="AG164">
        <v>1</v>
      </c>
      <c r="AH164">
        <v>1999</v>
      </c>
    </row>
    <row r="165" spans="1:34" x14ac:dyDescent="0.25">
      <c r="A165" s="8">
        <v>36434</v>
      </c>
      <c r="B165" s="6">
        <v>3087.3989999999999</v>
      </c>
      <c r="C165" s="6">
        <v>9899.3780000000006</v>
      </c>
      <c r="D165" s="6">
        <v>168.433333333333</v>
      </c>
      <c r="E165" s="7"/>
      <c r="F165" s="6"/>
      <c r="G165" s="4">
        <f t="shared" si="12"/>
        <v>31.187807961267865</v>
      </c>
      <c r="H165" s="6">
        <f t="shared" si="13"/>
        <v>1833.0094993073455</v>
      </c>
      <c r="I165" s="6">
        <f t="shared" si="14"/>
        <v>0.73763955342882603</v>
      </c>
      <c r="J165" s="6">
        <f t="shared" si="15"/>
        <v>2.6198212835093271</v>
      </c>
      <c r="K165" s="6"/>
      <c r="L165" s="7"/>
      <c r="M165" s="6"/>
      <c r="AE165" s="8">
        <v>36434</v>
      </c>
      <c r="AF165" s="8">
        <v>10</v>
      </c>
      <c r="AG165">
        <v>1</v>
      </c>
      <c r="AH165">
        <v>1999</v>
      </c>
    </row>
    <row r="166" spans="1:34" x14ac:dyDescent="0.25">
      <c r="A166" s="8">
        <v>36526</v>
      </c>
      <c r="B166" s="6">
        <v>3075.69</v>
      </c>
      <c r="C166" s="6">
        <v>10002.857</v>
      </c>
      <c r="D166" s="6">
        <v>170.1</v>
      </c>
      <c r="E166" s="7"/>
      <c r="F166" s="6"/>
      <c r="G166" s="4">
        <f t="shared" si="12"/>
        <v>30.748115263469227</v>
      </c>
      <c r="H166" s="6">
        <f t="shared" si="13"/>
        <v>1808.1657848324517</v>
      </c>
      <c r="I166" s="6">
        <f t="shared" si="14"/>
        <v>0.98951118147654338</v>
      </c>
      <c r="J166" s="6">
        <f t="shared" si="15"/>
        <v>3.2577903682721621</v>
      </c>
      <c r="K166" s="6"/>
      <c r="L166" s="7"/>
      <c r="M166" s="6"/>
      <c r="AE166" s="8">
        <v>36526</v>
      </c>
      <c r="AF166" s="8">
        <v>1</v>
      </c>
      <c r="AG166">
        <v>1</v>
      </c>
      <c r="AH166">
        <v>2000</v>
      </c>
    </row>
    <row r="167" spans="1:34" x14ac:dyDescent="0.25">
      <c r="A167" s="8">
        <v>36617</v>
      </c>
      <c r="B167" s="6">
        <v>3132.4560000000001</v>
      </c>
      <c r="C167" s="6">
        <v>10247.679</v>
      </c>
      <c r="D167" s="6">
        <v>171.433333333333</v>
      </c>
      <c r="E167" s="7"/>
      <c r="F167" s="6"/>
      <c r="G167" s="4">
        <f t="shared" si="12"/>
        <v>30.567468009097478</v>
      </c>
      <c r="H167" s="6">
        <f t="shared" si="13"/>
        <v>1827.2152440210032</v>
      </c>
      <c r="I167" s="6">
        <f t="shared" si="14"/>
        <v>0.78385263570428521</v>
      </c>
      <c r="J167" s="6">
        <f t="shared" si="15"/>
        <v>3.2938341032338059</v>
      </c>
      <c r="K167" s="6"/>
      <c r="L167" s="7"/>
      <c r="M167" s="6"/>
      <c r="AE167" s="8">
        <v>36617</v>
      </c>
      <c r="AF167" s="8">
        <v>4</v>
      </c>
      <c r="AG167">
        <v>1</v>
      </c>
      <c r="AH167">
        <v>2000</v>
      </c>
    </row>
    <row r="168" spans="1:34" x14ac:dyDescent="0.25">
      <c r="A168" s="8">
        <v>36708</v>
      </c>
      <c r="B168" s="6">
        <v>3152.7979999999998</v>
      </c>
      <c r="C168" s="6">
        <v>10319.825000000001</v>
      </c>
      <c r="D168" s="6">
        <v>173</v>
      </c>
      <c r="E168" s="7"/>
      <c r="F168" s="6"/>
      <c r="G168" s="4">
        <f t="shared" si="12"/>
        <v>30.550886279563844</v>
      </c>
      <c r="H168" s="6">
        <f t="shared" si="13"/>
        <v>1822.4265895953756</v>
      </c>
      <c r="I168" s="6">
        <f t="shared" si="14"/>
        <v>0.91386350379176751</v>
      </c>
      <c r="J168" s="6">
        <f t="shared" si="15"/>
        <v>3.4688995215311103</v>
      </c>
      <c r="K168" s="6"/>
      <c r="L168" s="7"/>
      <c r="M168" s="6"/>
      <c r="AE168" s="8">
        <v>36708</v>
      </c>
      <c r="AF168" s="8">
        <v>7</v>
      </c>
      <c r="AG168">
        <v>1</v>
      </c>
      <c r="AH168">
        <v>2000</v>
      </c>
    </row>
    <row r="169" spans="1:34" x14ac:dyDescent="0.25">
      <c r="A169" s="8">
        <v>36800</v>
      </c>
      <c r="B169" s="6">
        <v>3207.261</v>
      </c>
      <c r="C169" s="6">
        <v>10439.025</v>
      </c>
      <c r="D169" s="6">
        <v>174.23333333333301</v>
      </c>
      <c r="E169" s="7"/>
      <c r="F169" s="6"/>
      <c r="G169" s="4">
        <f t="shared" si="12"/>
        <v>30.723760121275692</v>
      </c>
      <c r="H169" s="6">
        <f t="shared" si="13"/>
        <v>1840.7849626937091</v>
      </c>
      <c r="I169" s="6">
        <f t="shared" si="14"/>
        <v>0.71290944123294508</v>
      </c>
      <c r="J169" s="6">
        <f t="shared" si="15"/>
        <v>3.4434989115377235</v>
      </c>
      <c r="K169" s="6"/>
      <c r="L169" s="7"/>
      <c r="M169" s="6"/>
      <c r="AE169" s="8">
        <v>36800</v>
      </c>
      <c r="AF169" s="8">
        <v>10</v>
      </c>
      <c r="AG169">
        <v>1</v>
      </c>
      <c r="AH169">
        <v>2000</v>
      </c>
    </row>
    <row r="170" spans="1:34" x14ac:dyDescent="0.25">
      <c r="A170" s="8">
        <v>36892</v>
      </c>
      <c r="B170" s="6">
        <v>3280.6959999999999</v>
      </c>
      <c r="C170" s="6">
        <v>10472.879000000001</v>
      </c>
      <c r="D170" s="6">
        <v>175.9</v>
      </c>
      <c r="E170" s="7"/>
      <c r="F170" s="6"/>
      <c r="G170" s="4">
        <f t="shared" si="12"/>
        <v>31.32563643674294</v>
      </c>
      <c r="H170" s="6">
        <f t="shared" si="13"/>
        <v>1865.0915292779987</v>
      </c>
      <c r="I170" s="6">
        <f t="shared" si="14"/>
        <v>0.95657164721656418</v>
      </c>
      <c r="J170" s="6">
        <f t="shared" si="15"/>
        <v>3.4097589653145244</v>
      </c>
      <c r="K170" s="6"/>
      <c r="L170" s="7"/>
      <c r="M170" s="6"/>
      <c r="AE170" s="8">
        <v>36892</v>
      </c>
      <c r="AF170" s="8">
        <v>1</v>
      </c>
      <c r="AG170">
        <v>1</v>
      </c>
      <c r="AH170">
        <v>2001</v>
      </c>
    </row>
    <row r="171" spans="1:34" x14ac:dyDescent="0.25">
      <c r="A171" s="8">
        <v>36982</v>
      </c>
      <c r="B171" s="6">
        <v>3358.6410000000001</v>
      </c>
      <c r="C171" s="6">
        <v>10597.822</v>
      </c>
      <c r="D171" s="6">
        <v>177.13333333333301</v>
      </c>
      <c r="E171" s="7"/>
      <c r="F171" s="6"/>
      <c r="G171" s="4">
        <f t="shared" si="12"/>
        <v>31.691804221659886</v>
      </c>
      <c r="H171" s="6">
        <f t="shared" si="13"/>
        <v>1896.1089574708353</v>
      </c>
      <c r="I171" s="6">
        <f t="shared" si="14"/>
        <v>0.70115595982547241</v>
      </c>
      <c r="J171" s="6">
        <f t="shared" si="15"/>
        <v>3.324907641454411</v>
      </c>
      <c r="K171" s="6"/>
      <c r="L171" s="7"/>
      <c r="M171" s="6"/>
      <c r="AE171" s="8">
        <v>36982</v>
      </c>
      <c r="AF171" s="8">
        <v>4</v>
      </c>
      <c r="AG171">
        <v>1</v>
      </c>
      <c r="AH171">
        <v>2001</v>
      </c>
    </row>
    <row r="172" spans="1:34" x14ac:dyDescent="0.25">
      <c r="A172" s="8">
        <v>37073</v>
      </c>
      <c r="B172" s="6">
        <v>3375.623</v>
      </c>
      <c r="C172" s="6">
        <v>10596.294</v>
      </c>
      <c r="D172" s="6">
        <v>177.63333333333301</v>
      </c>
      <c r="E172" s="7"/>
      <c r="F172" s="6"/>
      <c r="G172" s="4">
        <f t="shared" si="12"/>
        <v>31.856637801857893</v>
      </c>
      <c r="H172" s="6">
        <f t="shared" si="13"/>
        <v>1900.3319572152407</v>
      </c>
      <c r="I172" s="6">
        <f t="shared" si="14"/>
        <v>0.28227324049681091</v>
      </c>
      <c r="J172" s="6">
        <f t="shared" si="15"/>
        <v>2.6782273603080942</v>
      </c>
      <c r="K172" s="6"/>
      <c r="L172" s="7"/>
      <c r="M172" s="6"/>
      <c r="AE172" s="8">
        <v>37073</v>
      </c>
      <c r="AF172" s="8">
        <v>7</v>
      </c>
      <c r="AG172">
        <v>1</v>
      </c>
      <c r="AH172">
        <v>2001</v>
      </c>
    </row>
    <row r="173" spans="1:34" x14ac:dyDescent="0.25">
      <c r="A173" s="8">
        <v>37165</v>
      </c>
      <c r="B173" s="6">
        <v>3434.6640000000002</v>
      </c>
      <c r="C173" s="6">
        <v>10660.294</v>
      </c>
      <c r="D173" s="6">
        <v>177.5</v>
      </c>
      <c r="E173" s="7"/>
      <c r="F173" s="6"/>
      <c r="G173" s="4">
        <f t="shared" si="12"/>
        <v>32.219223972622146</v>
      </c>
      <c r="H173" s="6">
        <f t="shared" si="13"/>
        <v>1935.0219718309861</v>
      </c>
      <c r="I173" s="6">
        <f t="shared" si="14"/>
        <v>-7.5060987051800421E-2</v>
      </c>
      <c r="J173" s="6">
        <f t="shared" si="15"/>
        <v>1.8748804285442899</v>
      </c>
      <c r="K173" s="6"/>
      <c r="L173" s="7"/>
      <c r="M173" s="6"/>
      <c r="AE173" s="8">
        <v>37165</v>
      </c>
      <c r="AF173" s="8">
        <v>10</v>
      </c>
      <c r="AG173">
        <v>1</v>
      </c>
      <c r="AH173">
        <v>2001</v>
      </c>
    </row>
    <row r="174" spans="1:34" x14ac:dyDescent="0.25">
      <c r="A174" s="8">
        <v>37257</v>
      </c>
      <c r="B174" s="6">
        <v>3506.482</v>
      </c>
      <c r="C174" s="6">
        <v>10788.951999999999</v>
      </c>
      <c r="D174" s="6">
        <v>178.06666666666601</v>
      </c>
      <c r="E174" s="7"/>
      <c r="F174" s="6"/>
      <c r="G174" s="4">
        <f t="shared" si="12"/>
        <v>32.500672910584832</v>
      </c>
      <c r="H174" s="6">
        <f t="shared" si="13"/>
        <v>1969.1961812055483</v>
      </c>
      <c r="I174" s="6">
        <f t="shared" si="14"/>
        <v>0.31924882629070783</v>
      </c>
      <c r="J174" s="6">
        <f t="shared" si="15"/>
        <v>1.2317604699636275</v>
      </c>
      <c r="K174" s="6"/>
      <c r="L174" s="7"/>
      <c r="M174" s="6"/>
      <c r="AE174" s="8">
        <v>37257</v>
      </c>
      <c r="AF174" s="8">
        <v>1</v>
      </c>
      <c r="AG174">
        <v>1</v>
      </c>
      <c r="AH174">
        <v>2002</v>
      </c>
    </row>
    <row r="175" spans="1:34" x14ac:dyDescent="0.25">
      <c r="A175" s="8">
        <v>37347</v>
      </c>
      <c r="B175" s="6">
        <v>3554.2069999999999</v>
      </c>
      <c r="C175" s="6">
        <v>10893.207</v>
      </c>
      <c r="D175" s="6">
        <v>179.46666666666599</v>
      </c>
      <c r="E175" s="7"/>
      <c r="F175" s="6"/>
      <c r="G175" s="4">
        <f t="shared" si="12"/>
        <v>32.627737635023365</v>
      </c>
      <c r="H175" s="6">
        <f t="shared" si="13"/>
        <v>1980.4273774145693</v>
      </c>
      <c r="I175" s="6">
        <f t="shared" si="14"/>
        <v>0.78622238861849603</v>
      </c>
      <c r="J175" s="6">
        <f t="shared" si="15"/>
        <v>1.3172751223182066</v>
      </c>
      <c r="K175" s="6"/>
      <c r="L175" s="7"/>
      <c r="M175" s="6"/>
      <c r="AE175" s="8">
        <v>37347</v>
      </c>
      <c r="AF175" s="8">
        <v>4</v>
      </c>
      <c r="AG175">
        <v>1</v>
      </c>
      <c r="AH175">
        <v>2002</v>
      </c>
    </row>
    <row r="176" spans="1:34" x14ac:dyDescent="0.25">
      <c r="A176" s="8">
        <v>37438</v>
      </c>
      <c r="B176" s="6">
        <v>3596.9650000000001</v>
      </c>
      <c r="C176" s="6">
        <v>10992.050999999999</v>
      </c>
      <c r="D176" s="6">
        <v>180.433333333333</v>
      </c>
      <c r="E176" s="7"/>
      <c r="F176" s="6"/>
      <c r="G176" s="4">
        <f t="shared" si="12"/>
        <v>32.723328885573764</v>
      </c>
      <c r="H176" s="6">
        <f t="shared" si="13"/>
        <v>1993.5146868649585</v>
      </c>
      <c r="I176" s="6">
        <f t="shared" si="14"/>
        <v>0.53863298662724102</v>
      </c>
      <c r="J176" s="6">
        <f t="shared" si="15"/>
        <v>1.5762807280915725</v>
      </c>
      <c r="K176" s="6"/>
      <c r="L176" s="7"/>
      <c r="M176" s="6"/>
      <c r="AE176" s="8">
        <v>37438</v>
      </c>
      <c r="AF176" s="8">
        <v>7</v>
      </c>
      <c r="AG176">
        <v>1</v>
      </c>
      <c r="AH176">
        <v>2002</v>
      </c>
    </row>
    <row r="177" spans="1:34" x14ac:dyDescent="0.25">
      <c r="A177" s="8">
        <v>37530</v>
      </c>
      <c r="B177" s="6">
        <v>3683.1709999999998</v>
      </c>
      <c r="C177" s="6">
        <v>11071.463</v>
      </c>
      <c r="D177" s="6">
        <v>181.5</v>
      </c>
      <c r="E177" s="7"/>
      <c r="F177" s="6"/>
      <c r="G177" s="4">
        <f t="shared" si="12"/>
        <v>33.267247517333523</v>
      </c>
      <c r="H177" s="6">
        <f t="shared" si="13"/>
        <v>2029.2953168044075</v>
      </c>
      <c r="I177" s="6">
        <f t="shared" si="14"/>
        <v>0.59116940698338283</v>
      </c>
      <c r="J177" s="6">
        <f t="shared" si="15"/>
        <v>2.2535211267605604</v>
      </c>
      <c r="K177" s="6"/>
      <c r="L177" s="7"/>
      <c r="M177" s="6"/>
      <c r="AE177" s="8">
        <v>37530</v>
      </c>
      <c r="AF177" s="8">
        <v>10</v>
      </c>
      <c r="AG177">
        <v>1</v>
      </c>
      <c r="AH177">
        <v>2002</v>
      </c>
    </row>
    <row r="178" spans="1:34" x14ac:dyDescent="0.25">
      <c r="A178" s="8">
        <v>37622</v>
      </c>
      <c r="B178" s="6">
        <v>3747.962</v>
      </c>
      <c r="C178" s="6">
        <v>11183.507</v>
      </c>
      <c r="D178" s="6">
        <v>183.36666666666599</v>
      </c>
      <c r="E178" s="7"/>
      <c r="F178" s="6"/>
      <c r="G178" s="4">
        <f t="shared" si="12"/>
        <v>33.513297751769642</v>
      </c>
      <c r="H178" s="6">
        <f t="shared" si="13"/>
        <v>2043.9712779494714</v>
      </c>
      <c r="I178" s="6">
        <f t="shared" si="14"/>
        <v>1.0284664830115586</v>
      </c>
      <c r="J178" s="6">
        <f t="shared" si="15"/>
        <v>2.9764133283414429</v>
      </c>
      <c r="K178" s="6"/>
      <c r="L178" s="7"/>
      <c r="M178" s="6"/>
      <c r="AE178" s="8">
        <v>37622</v>
      </c>
      <c r="AF178" s="8">
        <v>1</v>
      </c>
      <c r="AG178">
        <v>1</v>
      </c>
      <c r="AH178">
        <v>2003</v>
      </c>
    </row>
    <row r="179" spans="1:34" x14ac:dyDescent="0.25">
      <c r="A179" s="8">
        <v>37712</v>
      </c>
      <c r="B179" s="6">
        <v>3806.8409999999999</v>
      </c>
      <c r="C179" s="6">
        <v>11312.875</v>
      </c>
      <c r="D179" s="6">
        <v>183.06666666666601</v>
      </c>
      <c r="E179" s="7"/>
      <c r="F179" s="6"/>
      <c r="G179" s="4">
        <f t="shared" si="12"/>
        <v>33.650517662397931</v>
      </c>
      <c r="H179" s="6">
        <f t="shared" si="13"/>
        <v>2079.4834304442898</v>
      </c>
      <c r="I179" s="6">
        <f t="shared" si="14"/>
        <v>-0.16360661697871759</v>
      </c>
      <c r="J179" s="6">
        <f t="shared" si="15"/>
        <v>2.0059435364041756</v>
      </c>
      <c r="K179" s="6"/>
      <c r="L179" s="7"/>
      <c r="M179" s="6"/>
      <c r="AE179" s="8">
        <v>37712</v>
      </c>
      <c r="AF179" s="8">
        <v>4</v>
      </c>
      <c r="AG179">
        <v>1</v>
      </c>
      <c r="AH179">
        <v>2003</v>
      </c>
    </row>
    <row r="180" spans="1:34" x14ac:dyDescent="0.25">
      <c r="A180" s="8">
        <v>37803</v>
      </c>
      <c r="B180" s="6">
        <v>3837.3429999999998</v>
      </c>
      <c r="C180" s="6">
        <v>11567.325999999999</v>
      </c>
      <c r="D180" s="6">
        <v>184.433333333333</v>
      </c>
      <c r="E180" s="7"/>
      <c r="F180" s="6"/>
      <c r="G180" s="4">
        <f t="shared" si="12"/>
        <v>33.173985067940507</v>
      </c>
      <c r="H180" s="6">
        <f t="shared" si="13"/>
        <v>2080.6125067775206</v>
      </c>
      <c r="I180" s="6">
        <f t="shared" si="14"/>
        <v>0.74654042243280649</v>
      </c>
      <c r="J180" s="6">
        <f t="shared" si="15"/>
        <v>2.2168852761869529</v>
      </c>
      <c r="K180" s="6"/>
      <c r="L180" s="7"/>
      <c r="M180" s="6"/>
      <c r="AE180" s="8">
        <v>37803</v>
      </c>
      <c r="AF180" s="8">
        <v>7</v>
      </c>
      <c r="AG180">
        <v>1</v>
      </c>
      <c r="AH180">
        <v>2003</v>
      </c>
    </row>
    <row r="181" spans="1:34" x14ac:dyDescent="0.25">
      <c r="A181" s="8">
        <v>37895</v>
      </c>
      <c r="B181" s="6">
        <v>3872.2370000000001</v>
      </c>
      <c r="C181" s="6">
        <v>11769.275</v>
      </c>
      <c r="D181" s="6">
        <v>185.13333333333301</v>
      </c>
      <c r="E181" s="7"/>
      <c r="F181" s="6"/>
      <c r="G181" s="4">
        <f t="shared" si="12"/>
        <v>32.901236482281199</v>
      </c>
      <c r="H181" s="6">
        <f t="shared" si="13"/>
        <v>2091.5936262153441</v>
      </c>
      <c r="I181" s="6">
        <f t="shared" si="14"/>
        <v>0.37954093620098384</v>
      </c>
      <c r="J181" s="6">
        <f t="shared" si="15"/>
        <v>2.0018365472909139</v>
      </c>
      <c r="K181" s="6"/>
      <c r="L181" s="7"/>
      <c r="M181" s="6"/>
      <c r="AE181" s="8">
        <v>37895</v>
      </c>
      <c r="AF181" s="8">
        <v>10</v>
      </c>
      <c r="AG181">
        <v>1</v>
      </c>
      <c r="AH181">
        <v>2003</v>
      </c>
    </row>
    <row r="182" spans="1:34" x14ac:dyDescent="0.25">
      <c r="A182" s="8">
        <v>37987</v>
      </c>
      <c r="B182" s="6">
        <v>3951.5810000000001</v>
      </c>
      <c r="C182" s="6">
        <v>11920.169</v>
      </c>
      <c r="D182" s="6">
        <v>186.7</v>
      </c>
      <c r="E182" s="7"/>
      <c r="F182" s="6"/>
      <c r="G182" s="4">
        <f t="shared" si="12"/>
        <v>33.150377314281371</v>
      </c>
      <c r="H182" s="6">
        <f t="shared" si="13"/>
        <v>2116.5404392072846</v>
      </c>
      <c r="I182" s="6">
        <f t="shared" si="14"/>
        <v>0.8462369463451358</v>
      </c>
      <c r="J182" s="6">
        <f t="shared" si="15"/>
        <v>1.8178512997640395</v>
      </c>
      <c r="K182" s="6"/>
      <c r="L182" s="7"/>
      <c r="M182" s="6"/>
      <c r="AE182" s="8">
        <v>37987</v>
      </c>
      <c r="AF182" s="8">
        <v>1</v>
      </c>
      <c r="AG182">
        <v>1</v>
      </c>
      <c r="AH182">
        <v>2004</v>
      </c>
    </row>
    <row r="183" spans="1:34" x14ac:dyDescent="0.25">
      <c r="A183" s="8">
        <v>38078</v>
      </c>
      <c r="B183" s="6">
        <v>3981.4940000000001</v>
      </c>
      <c r="C183" s="6">
        <v>12108.986999999999</v>
      </c>
      <c r="D183" s="6">
        <v>188.166666666666</v>
      </c>
      <c r="E183" s="7"/>
      <c r="F183" s="6"/>
      <c r="G183" s="4">
        <f t="shared" si="12"/>
        <v>32.880487855837984</v>
      </c>
      <c r="H183" s="6">
        <f t="shared" si="13"/>
        <v>2115.9401240035504</v>
      </c>
      <c r="I183" s="6">
        <f t="shared" si="14"/>
        <v>0.78557400464167593</v>
      </c>
      <c r="J183" s="6">
        <f t="shared" si="15"/>
        <v>2.7858703568827359</v>
      </c>
      <c r="K183" s="6"/>
      <c r="L183" s="7"/>
      <c r="M183" s="6"/>
      <c r="AE183" s="8">
        <v>38078</v>
      </c>
      <c r="AF183" s="8">
        <v>4</v>
      </c>
      <c r="AG183">
        <v>1</v>
      </c>
      <c r="AH183">
        <v>2004</v>
      </c>
    </row>
    <row r="184" spans="1:34" x14ac:dyDescent="0.25">
      <c r="A184" s="8">
        <v>38169</v>
      </c>
      <c r="B184" s="6">
        <v>4049.4580000000001</v>
      </c>
      <c r="C184" s="6">
        <v>12303.34</v>
      </c>
      <c r="D184" s="6">
        <v>189.36666666666599</v>
      </c>
      <c r="E184" s="7"/>
      <c r="F184" s="6"/>
      <c r="G184" s="4">
        <f t="shared" si="12"/>
        <v>32.913485281232575</v>
      </c>
      <c r="H184" s="6">
        <f t="shared" si="13"/>
        <v>2138.421756732977</v>
      </c>
      <c r="I184" s="6">
        <f t="shared" si="14"/>
        <v>0.6377325066430517</v>
      </c>
      <c r="J184" s="6">
        <f t="shared" si="15"/>
        <v>2.6748599313209942</v>
      </c>
      <c r="K184" s="6"/>
      <c r="L184" s="7"/>
      <c r="M184" s="6"/>
      <c r="AE184" s="8">
        <v>38169</v>
      </c>
      <c r="AF184" s="8">
        <v>7</v>
      </c>
      <c r="AG184">
        <v>1</v>
      </c>
      <c r="AH184">
        <v>2004</v>
      </c>
    </row>
    <row r="185" spans="1:34" x14ac:dyDescent="0.25">
      <c r="A185" s="8">
        <v>38261</v>
      </c>
      <c r="B185" s="6">
        <v>4095.1129999999998</v>
      </c>
      <c r="C185" s="6">
        <v>12522.424999999999</v>
      </c>
      <c r="D185" s="6">
        <v>191.4</v>
      </c>
      <c r="E185" s="7"/>
      <c r="F185" s="6"/>
      <c r="G185" s="4">
        <f t="shared" si="12"/>
        <v>32.702236188278228</v>
      </c>
      <c r="H185" s="6">
        <f t="shared" si="13"/>
        <v>2139.5574712643679</v>
      </c>
      <c r="I185" s="6">
        <f t="shared" si="14"/>
        <v>1.0737546206657456</v>
      </c>
      <c r="J185" s="6">
        <f t="shared" si="15"/>
        <v>3.3849477853800991</v>
      </c>
      <c r="K185" s="6"/>
      <c r="L185" s="7"/>
      <c r="M185" s="6"/>
      <c r="AE185" s="8">
        <v>38261</v>
      </c>
      <c r="AF185" s="8">
        <v>10</v>
      </c>
      <c r="AG185">
        <v>1</v>
      </c>
      <c r="AH185">
        <v>2004</v>
      </c>
    </row>
    <row r="186" spans="1:34" x14ac:dyDescent="0.25">
      <c r="A186" s="8">
        <v>38353</v>
      </c>
      <c r="B186" s="6">
        <v>4195.5519999999997</v>
      </c>
      <c r="C186" s="6">
        <v>12761.337</v>
      </c>
      <c r="D186" s="6">
        <v>192.36666666666599</v>
      </c>
      <c r="E186" s="7"/>
      <c r="F186" s="6"/>
      <c r="G186" s="4">
        <f t="shared" si="12"/>
        <v>32.877056690846736</v>
      </c>
      <c r="H186" s="6">
        <f t="shared" si="13"/>
        <v>2181.018194420385</v>
      </c>
      <c r="I186" s="6">
        <f t="shared" si="14"/>
        <v>0.50505050505014193</v>
      </c>
      <c r="J186" s="6">
        <f t="shared" si="15"/>
        <v>3.035172290662036</v>
      </c>
      <c r="K186" s="6"/>
      <c r="L186" s="7"/>
      <c r="M186" s="6"/>
      <c r="AE186" s="8">
        <v>38353</v>
      </c>
      <c r="AF186" s="8">
        <v>1</v>
      </c>
      <c r="AG186">
        <v>1</v>
      </c>
      <c r="AH186">
        <v>2005</v>
      </c>
    </row>
    <row r="187" spans="1:34" x14ac:dyDescent="0.25">
      <c r="A187" s="8">
        <v>38443</v>
      </c>
      <c r="B187" s="6">
        <v>4239.652</v>
      </c>
      <c r="C187" s="6">
        <v>12910.022000000001</v>
      </c>
      <c r="D187" s="6">
        <v>193.666666666666</v>
      </c>
      <c r="E187" s="7"/>
      <c r="F187" s="6"/>
      <c r="G187" s="4">
        <f t="shared" si="12"/>
        <v>32.840006004637324</v>
      </c>
      <c r="H187" s="6">
        <f t="shared" si="13"/>
        <v>2189.1490533562896</v>
      </c>
      <c r="I187" s="6">
        <f t="shared" si="14"/>
        <v>0.67579275688789409</v>
      </c>
      <c r="J187" s="6">
        <f t="shared" si="15"/>
        <v>2.9229406554473147</v>
      </c>
      <c r="K187" s="6"/>
      <c r="L187" s="7"/>
      <c r="M187" s="6"/>
      <c r="AE187" s="8">
        <v>38443</v>
      </c>
      <c r="AF187" s="8">
        <v>4</v>
      </c>
      <c r="AG187">
        <v>1</v>
      </c>
      <c r="AH187">
        <v>2005</v>
      </c>
    </row>
    <row r="188" spans="1:34" x14ac:dyDescent="0.25">
      <c r="A188" s="8">
        <v>38534</v>
      </c>
      <c r="B188" s="6">
        <v>4364.34</v>
      </c>
      <c r="C188" s="6">
        <v>13142.873</v>
      </c>
      <c r="D188" s="6">
        <v>196.6</v>
      </c>
      <c r="E188" s="7"/>
      <c r="F188" s="6"/>
      <c r="G188" s="4">
        <f t="shared" si="12"/>
        <v>33.206894717768328</v>
      </c>
      <c r="H188" s="6">
        <f t="shared" si="13"/>
        <v>2219.9084435401833</v>
      </c>
      <c r="I188" s="6">
        <f t="shared" si="14"/>
        <v>1.5146299483652426</v>
      </c>
      <c r="J188" s="6">
        <f t="shared" si="15"/>
        <v>3.8197500440066978</v>
      </c>
      <c r="K188" s="6"/>
      <c r="L188" s="7"/>
      <c r="M188" s="6"/>
      <c r="AE188" s="8">
        <v>38534</v>
      </c>
      <c r="AF188" s="8">
        <v>7</v>
      </c>
      <c r="AG188">
        <v>1</v>
      </c>
      <c r="AH188">
        <v>2005</v>
      </c>
    </row>
    <row r="189" spans="1:34" x14ac:dyDescent="0.25">
      <c r="A189" s="8">
        <v>38626</v>
      </c>
      <c r="B189" s="6">
        <v>4414.4449999999997</v>
      </c>
      <c r="C189" s="6">
        <v>13332.316000000001</v>
      </c>
      <c r="D189" s="6">
        <v>198.433333333333</v>
      </c>
      <c r="E189" s="7"/>
      <c r="F189" s="6"/>
      <c r="G189" s="4">
        <f t="shared" si="12"/>
        <v>33.110863858912431</v>
      </c>
      <c r="H189" s="6">
        <f t="shared" si="13"/>
        <v>2224.6489165126864</v>
      </c>
      <c r="I189" s="6">
        <f t="shared" si="14"/>
        <v>0.9325194981347984</v>
      </c>
      <c r="J189" s="6">
        <f t="shared" si="15"/>
        <v>3.6746778126086621</v>
      </c>
      <c r="K189" s="6"/>
      <c r="L189" s="7"/>
      <c r="M189" s="6"/>
      <c r="AE189" s="8">
        <v>38626</v>
      </c>
      <c r="AF189" s="8">
        <v>10</v>
      </c>
      <c r="AG189">
        <v>1</v>
      </c>
      <c r="AH189">
        <v>2005</v>
      </c>
    </row>
    <row r="190" spans="1:34" x14ac:dyDescent="0.25">
      <c r="A190" s="8">
        <v>38718</v>
      </c>
      <c r="B190" s="6">
        <v>4453.6220000000003</v>
      </c>
      <c r="C190" s="6">
        <v>13603.933000000001</v>
      </c>
      <c r="D190" s="6">
        <v>199.46666666666599</v>
      </c>
      <c r="E190" s="7"/>
      <c r="F190" s="6"/>
      <c r="G190" s="4">
        <f t="shared" si="12"/>
        <v>32.737753118895839</v>
      </c>
      <c r="H190" s="6">
        <f t="shared" si="13"/>
        <v>2232.7650401069595</v>
      </c>
      <c r="I190" s="6">
        <f t="shared" si="14"/>
        <v>0.52074584243222422</v>
      </c>
      <c r="J190" s="6">
        <f t="shared" si="15"/>
        <v>3.6908681337723293</v>
      </c>
      <c r="K190" s="6"/>
      <c r="L190" s="7"/>
      <c r="M190" s="6"/>
      <c r="AE190" s="8">
        <v>38718</v>
      </c>
      <c r="AF190" s="8">
        <v>1</v>
      </c>
      <c r="AG190">
        <v>1</v>
      </c>
      <c r="AH190">
        <v>2006</v>
      </c>
    </row>
    <row r="191" spans="1:34" x14ac:dyDescent="0.25">
      <c r="A191" s="8">
        <v>38808</v>
      </c>
      <c r="B191" s="6">
        <v>4516.5510000000004</v>
      </c>
      <c r="C191" s="6">
        <v>13749.806</v>
      </c>
      <c r="D191" s="6">
        <v>201.266666666666</v>
      </c>
      <c r="E191" s="7"/>
      <c r="F191" s="6"/>
      <c r="G191" s="4">
        <f t="shared" si="12"/>
        <v>32.848107093292811</v>
      </c>
      <c r="H191" s="6">
        <f t="shared" si="13"/>
        <v>2244.0631003643666</v>
      </c>
      <c r="I191" s="6">
        <f t="shared" si="14"/>
        <v>0.9024064171123003</v>
      </c>
      <c r="J191" s="6">
        <f t="shared" si="15"/>
        <v>3.9242685025817625</v>
      </c>
      <c r="K191" s="6"/>
      <c r="L191" s="7"/>
      <c r="M191" s="6"/>
      <c r="AE191" s="8">
        <v>38808</v>
      </c>
      <c r="AF191" s="8">
        <v>4</v>
      </c>
      <c r="AG191">
        <v>1</v>
      </c>
      <c r="AH191">
        <v>2006</v>
      </c>
    </row>
    <row r="192" spans="1:34" x14ac:dyDescent="0.25">
      <c r="A192" s="8">
        <v>38899</v>
      </c>
      <c r="B192" s="6">
        <v>4563.9780000000001</v>
      </c>
      <c r="C192" s="6">
        <v>13867.468999999999</v>
      </c>
      <c r="D192" s="6">
        <v>203.166666666666</v>
      </c>
      <c r="E192" s="7"/>
      <c r="F192" s="6"/>
      <c r="G192" s="4">
        <f t="shared" si="12"/>
        <v>32.911398612104342</v>
      </c>
      <c r="H192" s="6">
        <f t="shared" si="13"/>
        <v>2246.4206726825341</v>
      </c>
      <c r="I192" s="6">
        <f t="shared" si="14"/>
        <v>0.94402119907255333</v>
      </c>
      <c r="J192" s="6">
        <f t="shared" si="15"/>
        <v>3.3401152933194345</v>
      </c>
      <c r="K192" s="6"/>
      <c r="L192" s="7"/>
      <c r="M192" s="6"/>
      <c r="AE192" s="8">
        <v>38899</v>
      </c>
      <c r="AF192" s="8">
        <v>7</v>
      </c>
      <c r="AG192">
        <v>1</v>
      </c>
      <c r="AH192">
        <v>2006</v>
      </c>
    </row>
    <row r="193" spans="1:34" x14ac:dyDescent="0.25">
      <c r="A193" s="8">
        <v>38991</v>
      </c>
      <c r="B193" s="6">
        <v>4545.7259999999997</v>
      </c>
      <c r="C193" s="6">
        <v>14037.227999999999</v>
      </c>
      <c r="D193" s="6">
        <v>202.333333333333</v>
      </c>
      <c r="E193" s="7"/>
      <c r="F193" s="6"/>
      <c r="G193" s="4">
        <f t="shared" si="12"/>
        <v>32.383359449600732</v>
      </c>
      <c r="H193" s="6">
        <f t="shared" si="13"/>
        <v>2246.6520593080759</v>
      </c>
      <c r="I193" s="6">
        <f t="shared" si="14"/>
        <v>-0.4101722723542256</v>
      </c>
      <c r="J193" s="6">
        <f t="shared" si="15"/>
        <v>1.9653955988577332</v>
      </c>
      <c r="K193" s="6"/>
      <c r="L193" s="7"/>
      <c r="M193" s="6"/>
      <c r="AE193" s="8">
        <v>38991</v>
      </c>
      <c r="AF193" s="8">
        <v>10</v>
      </c>
      <c r="AG193">
        <v>1</v>
      </c>
      <c r="AH193">
        <v>2006</v>
      </c>
    </row>
    <row r="194" spans="1:34" x14ac:dyDescent="0.25">
      <c r="A194" s="8">
        <v>39083</v>
      </c>
      <c r="B194" s="6">
        <v>4752.1880000000001</v>
      </c>
      <c r="C194" s="6">
        <v>14208.569</v>
      </c>
      <c r="D194" s="6">
        <v>204.31700000000001</v>
      </c>
      <c r="E194" s="7"/>
      <c r="F194" s="6"/>
      <c r="G194" s="4">
        <f t="shared" si="12"/>
        <v>33.445929706221648</v>
      </c>
      <c r="H194" s="6">
        <f t="shared" si="13"/>
        <v>2325.8896714419261</v>
      </c>
      <c r="I194" s="6">
        <f t="shared" si="14"/>
        <v>0.98039538715009034</v>
      </c>
      <c r="J194" s="6">
        <f t="shared" si="15"/>
        <v>2.4316510695190585</v>
      </c>
      <c r="K194" s="6"/>
      <c r="L194" s="7"/>
      <c r="M194" s="6"/>
      <c r="AE194" s="8">
        <v>39083</v>
      </c>
      <c r="AF194" s="8">
        <v>1</v>
      </c>
      <c r="AG194">
        <v>1</v>
      </c>
      <c r="AH194">
        <v>2007</v>
      </c>
    </row>
    <row r="195" spans="1:34" x14ac:dyDescent="0.25">
      <c r="A195" s="8">
        <v>39173</v>
      </c>
      <c r="B195" s="6">
        <v>4801.8549999999996</v>
      </c>
      <c r="C195" s="6">
        <v>14382.362999999999</v>
      </c>
      <c r="D195" s="6">
        <v>206.631</v>
      </c>
      <c r="E195" s="7"/>
      <c r="F195" s="6"/>
      <c r="G195" s="4">
        <f t="shared" si="12"/>
        <v>33.387107528853221</v>
      </c>
      <c r="H195" s="6">
        <f t="shared" si="13"/>
        <v>2323.8792823922836</v>
      </c>
      <c r="I195" s="6">
        <f t="shared" si="14"/>
        <v>1.1325538256728551</v>
      </c>
      <c r="J195" s="6">
        <f t="shared" si="15"/>
        <v>2.6652865187151376</v>
      </c>
      <c r="K195" s="6"/>
      <c r="L195" s="7"/>
      <c r="M195" s="6"/>
      <c r="AE195" s="8">
        <v>39173</v>
      </c>
      <c r="AF195" s="8">
        <v>4</v>
      </c>
      <c r="AG195">
        <v>1</v>
      </c>
      <c r="AH195">
        <v>2007</v>
      </c>
    </row>
    <row r="196" spans="1:34" x14ac:dyDescent="0.25">
      <c r="A196" s="8">
        <v>39264</v>
      </c>
      <c r="B196" s="6">
        <v>4849.2650000000003</v>
      </c>
      <c r="C196" s="6">
        <v>14535.003000000001</v>
      </c>
      <c r="D196" s="6">
        <v>207.93899999999999</v>
      </c>
      <c r="E196" s="7"/>
      <c r="F196" s="6"/>
      <c r="G196" s="4">
        <f t="shared" si="12"/>
        <v>33.362669412589732</v>
      </c>
      <c r="H196" s="6">
        <f t="shared" si="13"/>
        <v>2332.0613256772422</v>
      </c>
      <c r="I196" s="6">
        <f t="shared" si="14"/>
        <v>0.63301247150717721</v>
      </c>
      <c r="J196" s="6">
        <f t="shared" si="15"/>
        <v>2.3489745693194397</v>
      </c>
      <c r="K196" s="6"/>
      <c r="L196" s="7"/>
      <c r="M196" s="6"/>
      <c r="AE196" s="8">
        <v>39264</v>
      </c>
      <c r="AF196" s="8">
        <v>7</v>
      </c>
      <c r="AG196">
        <v>1</v>
      </c>
      <c r="AH196">
        <v>2007</v>
      </c>
    </row>
    <row r="197" spans="1:34" x14ac:dyDescent="0.25">
      <c r="A197" s="8">
        <v>39356</v>
      </c>
      <c r="B197" s="6">
        <v>4931.232</v>
      </c>
      <c r="C197" s="6">
        <v>14681.501</v>
      </c>
      <c r="D197" s="6">
        <v>210.48966666666601</v>
      </c>
      <c r="E197" s="7"/>
      <c r="F197" s="6"/>
      <c r="G197" s="4">
        <f t="shared" si="12"/>
        <v>33.58806432666524</v>
      </c>
      <c r="H197" s="6">
        <f t="shared" si="13"/>
        <v>2342.7430325162513</v>
      </c>
      <c r="I197" s="6">
        <f t="shared" si="14"/>
        <v>1.2266417875752111</v>
      </c>
      <c r="J197" s="6">
        <f t="shared" si="15"/>
        <v>4.0311367380558627</v>
      </c>
      <c r="K197" s="6"/>
      <c r="L197" s="7"/>
      <c r="M197" s="6"/>
      <c r="AE197" s="8">
        <v>39356</v>
      </c>
      <c r="AF197" s="8">
        <v>10</v>
      </c>
      <c r="AG197">
        <v>1</v>
      </c>
      <c r="AH197">
        <v>2007</v>
      </c>
    </row>
    <row r="198" spans="1:34" x14ac:dyDescent="0.25">
      <c r="A198" s="8">
        <v>39448</v>
      </c>
      <c r="B198" s="6">
        <v>5000.1760000000004</v>
      </c>
      <c r="C198" s="6">
        <v>14651.039000000001</v>
      </c>
      <c r="D198" s="6">
        <v>212.76966666666601</v>
      </c>
      <c r="E198" s="7"/>
      <c r="F198" s="6"/>
      <c r="G198" s="4">
        <f t="shared" si="12"/>
        <v>34.12847375534254</v>
      </c>
      <c r="H198" s="6">
        <f t="shared" si="13"/>
        <v>2350.0417509388162</v>
      </c>
      <c r="I198" s="6">
        <f t="shared" si="14"/>
        <v>1.083188565076032</v>
      </c>
      <c r="J198" s="6">
        <f t="shared" si="15"/>
        <v>4.1370354237121765</v>
      </c>
      <c r="K198" s="6"/>
      <c r="L198" s="7"/>
      <c r="M198" s="6"/>
      <c r="AE198" s="8">
        <v>39448</v>
      </c>
      <c r="AF198" s="8">
        <v>1</v>
      </c>
      <c r="AG198">
        <v>1</v>
      </c>
      <c r="AH198">
        <v>2008</v>
      </c>
    </row>
    <row r="199" spans="1:34" x14ac:dyDescent="0.25">
      <c r="A199" s="8">
        <v>39539</v>
      </c>
      <c r="B199" s="6">
        <v>5365.0709999999999</v>
      </c>
      <c r="C199" s="6">
        <v>14805.611000000001</v>
      </c>
      <c r="D199" s="6">
        <v>215.53766666666601</v>
      </c>
      <c r="E199" s="7"/>
      <c r="F199" s="6"/>
      <c r="G199" s="4">
        <f t="shared" si="12"/>
        <v>36.236741597493001</v>
      </c>
      <c r="H199" s="6">
        <f t="shared" si="13"/>
        <v>2489.1570382902987</v>
      </c>
      <c r="I199" s="6">
        <f t="shared" si="14"/>
        <v>1.3009373203260566</v>
      </c>
      <c r="J199" s="6">
        <f t="shared" si="15"/>
        <v>4.310421314645918</v>
      </c>
      <c r="K199" s="6"/>
      <c r="L199" s="7"/>
      <c r="M199" s="6"/>
      <c r="AE199" s="8">
        <v>39539</v>
      </c>
      <c r="AF199" s="8">
        <v>4</v>
      </c>
      <c r="AG199">
        <v>1</v>
      </c>
      <c r="AH199">
        <v>2008</v>
      </c>
    </row>
    <row r="200" spans="1:34" x14ac:dyDescent="0.25">
      <c r="A200" s="8">
        <v>39630</v>
      </c>
      <c r="B200" s="6">
        <v>5258.6</v>
      </c>
      <c r="C200" s="6">
        <v>14835.187</v>
      </c>
      <c r="D200" s="6">
        <v>218.86099999999999</v>
      </c>
      <c r="E200" s="7"/>
      <c r="F200" s="6"/>
      <c r="G200" s="4">
        <f t="shared" ref="G200:G246" si="16">100*B200/C200</f>
        <v>35.446806299104956</v>
      </c>
      <c r="H200" s="6">
        <f t="shared" ref="H200:H246" si="17">100*B200/D200</f>
        <v>2402.7122237401823</v>
      </c>
      <c r="I200" s="6">
        <f t="shared" ref="I200:I246" si="18">100*(D200/D199-1)</f>
        <v>1.5418805375088329</v>
      </c>
      <c r="J200" s="6">
        <f t="shared" si="15"/>
        <v>5.2525019356638225</v>
      </c>
      <c r="K200" s="6"/>
      <c r="L200" s="7"/>
      <c r="M200" s="6"/>
      <c r="AE200" s="8">
        <v>39630</v>
      </c>
      <c r="AF200" s="8">
        <v>7</v>
      </c>
      <c r="AG200">
        <v>1</v>
      </c>
      <c r="AH200">
        <v>2008</v>
      </c>
    </row>
    <row r="201" spans="1:34" x14ac:dyDescent="0.25">
      <c r="A201" s="8">
        <v>39722</v>
      </c>
      <c r="B201" s="6">
        <v>5419.0320000000002</v>
      </c>
      <c r="C201" s="6">
        <v>14559.543</v>
      </c>
      <c r="D201" s="6">
        <v>213.84866666666599</v>
      </c>
      <c r="E201" s="7"/>
      <c r="F201" s="6"/>
      <c r="G201" s="4">
        <f t="shared" si="16"/>
        <v>37.219794604816926</v>
      </c>
      <c r="H201" s="6">
        <f t="shared" si="17"/>
        <v>2534.0499356242658</v>
      </c>
      <c r="I201" s="6">
        <f t="shared" si="18"/>
        <v>-2.2901902729741686</v>
      </c>
      <c r="J201" s="6">
        <f t="shared" si="15"/>
        <v>1.5958028026712201</v>
      </c>
      <c r="K201" s="6"/>
      <c r="L201" s="7"/>
      <c r="M201" s="6"/>
      <c r="AE201" s="8">
        <v>39722</v>
      </c>
      <c r="AF201" s="8">
        <v>10</v>
      </c>
      <c r="AG201">
        <v>1</v>
      </c>
      <c r="AH201">
        <v>2008</v>
      </c>
    </row>
    <row r="202" spans="1:34" x14ac:dyDescent="0.25">
      <c r="A202" s="8">
        <v>39814</v>
      </c>
      <c r="B202" s="6">
        <v>5486.3149999999996</v>
      </c>
      <c r="C202" s="6">
        <v>14394.547</v>
      </c>
      <c r="D202" s="6">
        <v>212.37766666666599</v>
      </c>
      <c r="E202" s="7"/>
      <c r="F202" s="6"/>
      <c r="G202" s="4">
        <f t="shared" si="16"/>
        <v>38.113842693347692</v>
      </c>
      <c r="H202" s="6">
        <f t="shared" si="17"/>
        <v>2583.282454369818</v>
      </c>
      <c r="I202" s="6">
        <f t="shared" si="18"/>
        <v>-0.68786961496136723</v>
      </c>
      <c r="J202" s="6">
        <f t="shared" si="15"/>
        <v>-0.18423678813866973</v>
      </c>
      <c r="K202" s="6"/>
      <c r="L202" s="7"/>
      <c r="M202" s="6"/>
      <c r="AE202" s="8">
        <v>39814</v>
      </c>
      <c r="AF202" s="8">
        <v>1</v>
      </c>
      <c r="AG202">
        <v>1</v>
      </c>
      <c r="AH202">
        <v>2009</v>
      </c>
    </row>
    <row r="203" spans="1:34" x14ac:dyDescent="0.25">
      <c r="A203" s="8">
        <v>39904</v>
      </c>
      <c r="B203" s="6">
        <v>5682.232</v>
      </c>
      <c r="C203" s="6">
        <v>14352.85</v>
      </c>
      <c r="D203" s="6">
        <v>213.50700000000001</v>
      </c>
      <c r="E203" s="7"/>
      <c r="F203" s="6"/>
      <c r="G203" s="4">
        <f t="shared" si="16"/>
        <v>39.589572802614114</v>
      </c>
      <c r="H203" s="6">
        <f t="shared" si="17"/>
        <v>2661.3797205712222</v>
      </c>
      <c r="I203" s="6">
        <f t="shared" si="18"/>
        <v>0.53175710565958045</v>
      </c>
      <c r="J203" s="6">
        <f t="shared" ref="J203:J246" si="19">100*(D203/D199-1)</f>
        <v>-0.94214004358063042</v>
      </c>
      <c r="K203" s="6"/>
      <c r="L203" s="7"/>
      <c r="M203" s="6"/>
      <c r="AE203" s="8">
        <v>39904</v>
      </c>
      <c r="AF203" s="8">
        <v>4</v>
      </c>
      <c r="AG203">
        <v>1</v>
      </c>
      <c r="AH203">
        <v>2009</v>
      </c>
    </row>
    <row r="204" spans="1:34" x14ac:dyDescent="0.25">
      <c r="A204" s="8">
        <v>39995</v>
      </c>
      <c r="B204" s="6">
        <v>5655.2539999999999</v>
      </c>
      <c r="C204" s="6">
        <v>14420.312</v>
      </c>
      <c r="D204" s="6">
        <v>215.34399999999999</v>
      </c>
      <c r="E204" s="7"/>
      <c r="F204" s="6"/>
      <c r="G204" s="4">
        <f t="shared" si="16"/>
        <v>39.217279071354355</v>
      </c>
      <c r="H204" s="6">
        <f t="shared" si="17"/>
        <v>2626.1488594992202</v>
      </c>
      <c r="I204" s="6">
        <f t="shared" si="18"/>
        <v>0.86039333604985835</v>
      </c>
      <c r="J204" s="6">
        <f t="shared" si="19"/>
        <v>-1.6069560131773075</v>
      </c>
      <c r="K204" s="6"/>
      <c r="L204" s="7"/>
      <c r="M204" s="6"/>
      <c r="AE204" s="8">
        <v>39995</v>
      </c>
      <c r="AF204" s="8">
        <v>7</v>
      </c>
      <c r="AG204">
        <v>1</v>
      </c>
      <c r="AH204">
        <v>2009</v>
      </c>
    </row>
    <row r="205" spans="1:34" x14ac:dyDescent="0.25">
      <c r="A205" s="8">
        <v>40087</v>
      </c>
      <c r="B205" s="6">
        <v>5713.1570000000002</v>
      </c>
      <c r="C205" s="6">
        <v>14628.021000000001</v>
      </c>
      <c r="D205" s="6">
        <v>217.03</v>
      </c>
      <c r="E205" s="7"/>
      <c r="F205" s="6"/>
      <c r="G205" s="4">
        <f t="shared" si="16"/>
        <v>39.0562537475165</v>
      </c>
      <c r="H205" s="6">
        <f t="shared" si="17"/>
        <v>2632.4273141961944</v>
      </c>
      <c r="I205" s="6">
        <f t="shared" si="18"/>
        <v>0.78293335314658652</v>
      </c>
      <c r="J205" s="6">
        <f t="shared" si="19"/>
        <v>1.4876563800572562</v>
      </c>
      <c r="K205" s="6"/>
      <c r="L205" s="7"/>
      <c r="M205" s="6"/>
      <c r="AE205" s="8">
        <v>40087</v>
      </c>
      <c r="AF205" s="8">
        <v>10</v>
      </c>
      <c r="AG205">
        <v>1</v>
      </c>
      <c r="AH205">
        <v>2009</v>
      </c>
    </row>
    <row r="206" spans="1:34" x14ac:dyDescent="0.25">
      <c r="A206" s="8">
        <v>40179</v>
      </c>
      <c r="B206" s="6">
        <v>5820.3990000000003</v>
      </c>
      <c r="C206" s="6">
        <v>14721.35</v>
      </c>
      <c r="D206" s="6">
        <v>217.374</v>
      </c>
      <c r="E206" s="7"/>
      <c r="F206" s="6"/>
      <c r="G206" s="4">
        <f t="shared" si="16"/>
        <v>39.537128048718358</v>
      </c>
      <c r="H206" s="6">
        <f t="shared" si="17"/>
        <v>2677.5966766954652</v>
      </c>
      <c r="I206" s="6">
        <f t="shared" si="18"/>
        <v>0.15850343270515932</v>
      </c>
      <c r="J206" s="6">
        <f t="shared" si="19"/>
        <v>2.3525700285500939</v>
      </c>
      <c r="K206" s="6"/>
      <c r="L206" s="7"/>
      <c r="M206" s="6"/>
      <c r="AE206" s="8">
        <v>40179</v>
      </c>
      <c r="AF206" s="8">
        <v>1</v>
      </c>
      <c r="AG206">
        <v>1</v>
      </c>
      <c r="AH206">
        <v>2010</v>
      </c>
    </row>
    <row r="207" spans="1:34" x14ac:dyDescent="0.25">
      <c r="A207" s="8">
        <v>40269</v>
      </c>
      <c r="B207" s="6">
        <v>5862.866</v>
      </c>
      <c r="C207" s="6">
        <v>14926.098</v>
      </c>
      <c r="D207" s="6">
        <v>217.297333333333</v>
      </c>
      <c r="E207" s="7"/>
      <c r="F207" s="6"/>
      <c r="G207" s="4">
        <f t="shared" si="16"/>
        <v>39.279294561780311</v>
      </c>
      <c r="H207" s="6">
        <f t="shared" si="17"/>
        <v>2698.0846520589339</v>
      </c>
      <c r="I207" s="6">
        <f t="shared" si="18"/>
        <v>-3.5269474116961241E-2</v>
      </c>
      <c r="J207" s="6">
        <f t="shared" si="19"/>
        <v>1.7752735663622232</v>
      </c>
      <c r="K207" s="6"/>
      <c r="L207" s="7"/>
      <c r="M207" s="6"/>
      <c r="AE207" s="8">
        <v>40269</v>
      </c>
      <c r="AF207" s="8">
        <v>4</v>
      </c>
      <c r="AG207">
        <v>1</v>
      </c>
      <c r="AH207">
        <v>2010</v>
      </c>
    </row>
    <row r="208" spans="1:34" x14ac:dyDescent="0.25">
      <c r="A208" s="8">
        <v>40360</v>
      </c>
      <c r="B208" s="6">
        <v>5811.1440000000002</v>
      </c>
      <c r="C208" s="6">
        <v>15079.916999999999</v>
      </c>
      <c r="D208" s="6">
        <v>217.934333333333</v>
      </c>
      <c r="E208" s="7"/>
      <c r="F208" s="6"/>
      <c r="G208" s="4">
        <f t="shared" si="16"/>
        <v>38.53564976518107</v>
      </c>
      <c r="H208" s="6">
        <f t="shared" si="17"/>
        <v>2666.4655867287283</v>
      </c>
      <c r="I208" s="6">
        <f t="shared" si="18"/>
        <v>0.29314671755444888</v>
      </c>
      <c r="J208" s="6">
        <f t="shared" si="19"/>
        <v>1.2028815910046342</v>
      </c>
      <c r="K208" s="6"/>
      <c r="L208" s="7"/>
      <c r="M208" s="6"/>
      <c r="AE208" s="8">
        <v>40360</v>
      </c>
      <c r="AF208" s="8">
        <v>7</v>
      </c>
      <c r="AG208">
        <v>1</v>
      </c>
      <c r="AH208">
        <v>2010</v>
      </c>
    </row>
    <row r="209" spans="1:34" x14ac:dyDescent="0.25">
      <c r="A209" s="8">
        <v>40452</v>
      </c>
      <c r="B209" s="6">
        <v>5839.37</v>
      </c>
      <c r="C209" s="6">
        <v>15240.843000000001</v>
      </c>
      <c r="D209" s="6">
        <v>219.69900000000001</v>
      </c>
      <c r="E209" s="7"/>
      <c r="F209" s="6"/>
      <c r="G209" s="4">
        <f t="shared" si="16"/>
        <v>38.313956780474676</v>
      </c>
      <c r="H209" s="6">
        <f t="shared" si="17"/>
        <v>2657.8955753098558</v>
      </c>
      <c r="I209" s="6">
        <f t="shared" si="18"/>
        <v>0.80972403002144144</v>
      </c>
      <c r="J209" s="6">
        <f t="shared" si="19"/>
        <v>1.2297839008432065</v>
      </c>
      <c r="K209" s="6"/>
      <c r="L209" s="7"/>
      <c r="M209" s="6"/>
      <c r="AE209" s="8">
        <v>40452</v>
      </c>
      <c r="AF209" s="8">
        <v>10</v>
      </c>
      <c r="AG209">
        <v>1</v>
      </c>
      <c r="AH209">
        <v>2010</v>
      </c>
    </row>
    <row r="210" spans="1:34" x14ac:dyDescent="0.25">
      <c r="A210" s="8">
        <v>40544</v>
      </c>
      <c r="B210" s="6">
        <v>5859.5</v>
      </c>
      <c r="C210" s="6">
        <v>15285.828</v>
      </c>
      <c r="D210" s="6">
        <v>222.04366666666601</v>
      </c>
      <c r="E210" s="7"/>
      <c r="F210" s="6"/>
      <c r="G210" s="4">
        <f t="shared" si="16"/>
        <v>38.332892402034098</v>
      </c>
      <c r="H210" s="6">
        <f t="shared" si="17"/>
        <v>2638.8953524156736</v>
      </c>
      <c r="I210" s="6">
        <f t="shared" si="18"/>
        <v>1.0672177236427993</v>
      </c>
      <c r="J210" s="6">
        <f t="shared" si="19"/>
        <v>2.1482176647924955</v>
      </c>
      <c r="K210" s="6"/>
      <c r="L210" s="7"/>
      <c r="M210" s="6"/>
      <c r="AE210" s="8">
        <v>40544</v>
      </c>
      <c r="AF210" s="8">
        <v>1</v>
      </c>
      <c r="AG210">
        <v>1</v>
      </c>
      <c r="AH210">
        <v>2011</v>
      </c>
    </row>
    <row r="211" spans="1:34" x14ac:dyDescent="0.25">
      <c r="A211" s="8">
        <v>40634</v>
      </c>
      <c r="B211" s="6">
        <v>5918.37</v>
      </c>
      <c r="C211" s="6">
        <v>15496.189</v>
      </c>
      <c r="D211" s="6">
        <v>224.56833333333299</v>
      </c>
      <c r="E211" s="7"/>
      <c r="F211" s="6"/>
      <c r="G211" s="4">
        <f t="shared" si="16"/>
        <v>38.192422665985809</v>
      </c>
      <c r="H211" s="6">
        <f t="shared" si="17"/>
        <v>2635.4428125069617</v>
      </c>
      <c r="I211" s="6">
        <f t="shared" si="18"/>
        <v>1.137013590420044</v>
      </c>
      <c r="J211" s="6">
        <f t="shared" si="19"/>
        <v>3.3461064102642712</v>
      </c>
      <c r="K211" s="6"/>
      <c r="L211" s="7"/>
      <c r="M211" s="6"/>
      <c r="AE211" s="8">
        <v>40634</v>
      </c>
      <c r="AF211" s="8">
        <v>4</v>
      </c>
      <c r="AG211">
        <v>1</v>
      </c>
      <c r="AH211">
        <v>2011</v>
      </c>
    </row>
    <row r="212" spans="1:34" x14ac:dyDescent="0.25">
      <c r="A212" s="8">
        <v>40725</v>
      </c>
      <c r="B212" s="6">
        <v>5837.9179999999997</v>
      </c>
      <c r="C212" s="6">
        <v>15591.85</v>
      </c>
      <c r="D212" s="6">
        <v>226.03266666666599</v>
      </c>
      <c r="E212" s="7"/>
      <c r="F212" s="6"/>
      <c r="G212" s="4">
        <f t="shared" si="16"/>
        <v>37.442112385637365</v>
      </c>
      <c r="H212" s="6">
        <f t="shared" si="17"/>
        <v>2582.7762358833165</v>
      </c>
      <c r="I212" s="6">
        <f t="shared" si="18"/>
        <v>0.652065815156333</v>
      </c>
      <c r="J212" s="6">
        <f t="shared" si="19"/>
        <v>3.7159511351277041</v>
      </c>
      <c r="K212" s="6"/>
      <c r="L212" s="7"/>
      <c r="M212" s="6"/>
      <c r="AE212" s="8">
        <v>40725</v>
      </c>
      <c r="AF212" s="8">
        <v>7</v>
      </c>
      <c r="AG212">
        <v>1</v>
      </c>
      <c r="AH212">
        <v>2011</v>
      </c>
    </row>
    <row r="213" spans="1:34" x14ac:dyDescent="0.25">
      <c r="A213" s="8">
        <v>40817</v>
      </c>
      <c r="B213" s="6">
        <v>5872.701</v>
      </c>
      <c r="C213" s="6">
        <v>15796.46</v>
      </c>
      <c r="D213" s="6">
        <v>227.047333333333</v>
      </c>
      <c r="E213" s="7"/>
      <c r="F213" s="6"/>
      <c r="G213" s="4">
        <f t="shared" si="16"/>
        <v>37.177323273695499</v>
      </c>
      <c r="H213" s="6">
        <f t="shared" si="17"/>
        <v>2586.5536114349175</v>
      </c>
      <c r="I213" s="6">
        <f t="shared" si="18"/>
        <v>0.44890266598649475</v>
      </c>
      <c r="J213" s="6">
        <f t="shared" si="19"/>
        <v>3.3447277107920392</v>
      </c>
      <c r="K213" s="6"/>
      <c r="L213" s="7"/>
      <c r="M213" s="6"/>
      <c r="AE213" s="8">
        <v>40817</v>
      </c>
      <c r="AF213" s="8">
        <v>10</v>
      </c>
      <c r="AG213">
        <v>1</v>
      </c>
      <c r="AH213">
        <v>2011</v>
      </c>
    </row>
    <row r="214" spans="1:34" x14ac:dyDescent="0.25">
      <c r="A214" s="8">
        <v>40909</v>
      </c>
      <c r="B214" s="6">
        <v>5834.96</v>
      </c>
      <c r="C214" s="6">
        <v>16019.758</v>
      </c>
      <c r="D214" s="6">
        <v>228.32599999999999</v>
      </c>
      <c r="E214" s="7"/>
      <c r="F214" s="6"/>
      <c r="G214" s="4">
        <f t="shared" si="16"/>
        <v>36.423521503882895</v>
      </c>
      <c r="H214" s="6">
        <f t="shared" si="17"/>
        <v>2555.5390100120003</v>
      </c>
      <c r="I214" s="6">
        <f t="shared" si="18"/>
        <v>0.56317184962915157</v>
      </c>
      <c r="J214" s="6">
        <f t="shared" si="19"/>
        <v>2.8293233613211122</v>
      </c>
      <c r="K214" s="6"/>
      <c r="L214" s="7"/>
      <c r="M214" s="6"/>
      <c r="AE214" s="8">
        <v>40909</v>
      </c>
      <c r="AF214" s="8">
        <v>1</v>
      </c>
      <c r="AG214">
        <v>1</v>
      </c>
      <c r="AH214">
        <v>2012</v>
      </c>
    </row>
    <row r="215" spans="1:34" x14ac:dyDescent="0.25">
      <c r="A215" s="8">
        <v>41000</v>
      </c>
      <c r="B215" s="6">
        <v>5831.6850000000004</v>
      </c>
      <c r="C215" s="6">
        <v>16152.257</v>
      </c>
      <c r="D215" s="6">
        <v>228.80799999999999</v>
      </c>
      <c r="E215" s="7"/>
      <c r="F215" s="6"/>
      <c r="G215" s="4">
        <f t="shared" si="16"/>
        <v>36.104458961989032</v>
      </c>
      <c r="H215" s="6">
        <f t="shared" si="17"/>
        <v>2548.7242578930809</v>
      </c>
      <c r="I215" s="6">
        <f t="shared" si="18"/>
        <v>0.21110167041860084</v>
      </c>
      <c r="J215" s="6">
        <f t="shared" si="19"/>
        <v>1.8879183025212853</v>
      </c>
      <c r="K215" s="6"/>
      <c r="L215" s="7"/>
      <c r="M215" s="6"/>
      <c r="AE215" s="8">
        <v>41000</v>
      </c>
      <c r="AF215" s="8">
        <v>4</v>
      </c>
      <c r="AG215">
        <v>1</v>
      </c>
      <c r="AH215">
        <v>2012</v>
      </c>
    </row>
    <row r="216" spans="1:34" x14ac:dyDescent="0.25">
      <c r="A216" s="8">
        <v>41091</v>
      </c>
      <c r="B216" s="6">
        <v>5801.4059999999999</v>
      </c>
      <c r="C216" s="6">
        <v>16257.151</v>
      </c>
      <c r="D216" s="6">
        <v>229.84100000000001</v>
      </c>
      <c r="E216" s="7"/>
      <c r="F216" s="6"/>
      <c r="G216" s="4">
        <f t="shared" si="16"/>
        <v>35.685256291216092</v>
      </c>
      <c r="H216" s="6">
        <f t="shared" si="17"/>
        <v>2524.095352874378</v>
      </c>
      <c r="I216" s="6">
        <f t="shared" si="18"/>
        <v>0.45147022831371064</v>
      </c>
      <c r="J216" s="6">
        <f t="shared" si="19"/>
        <v>1.684859710543618</v>
      </c>
      <c r="K216" s="6"/>
      <c r="L216" s="7"/>
      <c r="M216" s="6"/>
      <c r="AE216" s="8">
        <v>41091</v>
      </c>
      <c r="AF216" s="8">
        <v>7</v>
      </c>
      <c r="AG216">
        <v>1</v>
      </c>
      <c r="AH216">
        <v>2012</v>
      </c>
    </row>
    <row r="217" spans="1:34" x14ac:dyDescent="0.25">
      <c r="A217" s="8">
        <v>41183</v>
      </c>
      <c r="B217" s="6">
        <v>5901.7049999999999</v>
      </c>
      <c r="C217" s="6">
        <v>16358.862999999999</v>
      </c>
      <c r="D217" s="6">
        <v>231.369333333333</v>
      </c>
      <c r="E217" s="7"/>
      <c r="F217" s="6"/>
      <c r="G217" s="4">
        <f t="shared" si="16"/>
        <v>36.076498715100186</v>
      </c>
      <c r="H217" s="6">
        <f t="shared" si="17"/>
        <v>2550.7723581921005</v>
      </c>
      <c r="I217" s="6">
        <f t="shared" si="18"/>
        <v>0.66495243813462501</v>
      </c>
      <c r="J217" s="6">
        <f t="shared" si="19"/>
        <v>1.9035678316709381</v>
      </c>
      <c r="K217" s="6"/>
      <c r="L217" s="7"/>
      <c r="M217" s="6"/>
      <c r="AE217" s="8">
        <v>41183</v>
      </c>
      <c r="AF217" s="8">
        <v>10</v>
      </c>
      <c r="AG217">
        <v>1</v>
      </c>
      <c r="AH217">
        <v>2012</v>
      </c>
    </row>
    <row r="218" spans="1:34" x14ac:dyDescent="0.25">
      <c r="A218" s="8">
        <v>41275</v>
      </c>
      <c r="B218" s="6">
        <v>5832.0619999999999</v>
      </c>
      <c r="C218" s="6">
        <v>16569.591</v>
      </c>
      <c r="D218" s="6">
        <v>232.29933333333301</v>
      </c>
      <c r="E218" s="7"/>
      <c r="F218" s="6"/>
      <c r="G218" s="4">
        <f t="shared" si="16"/>
        <v>35.197380550914019</v>
      </c>
      <c r="H218" s="6">
        <f t="shared" si="17"/>
        <v>2510.580601465354</v>
      </c>
      <c r="I218" s="6">
        <f t="shared" si="18"/>
        <v>0.40195473903197332</v>
      </c>
      <c r="J218" s="6">
        <f t="shared" si="19"/>
        <v>1.7402018750965809</v>
      </c>
      <c r="K218" s="6"/>
      <c r="L218" s="7"/>
      <c r="M218" s="6"/>
      <c r="AE218" s="8">
        <v>41275</v>
      </c>
      <c r="AF218" s="8">
        <v>1</v>
      </c>
      <c r="AG218">
        <v>1</v>
      </c>
      <c r="AH218">
        <v>2013</v>
      </c>
    </row>
    <row r="219" spans="1:34" x14ac:dyDescent="0.25">
      <c r="A219" s="8">
        <v>41365</v>
      </c>
      <c r="B219" s="6">
        <v>5848.9759999999997</v>
      </c>
      <c r="C219" s="6">
        <v>16637.925999999999</v>
      </c>
      <c r="D219" s="6">
        <v>232.04499999999999</v>
      </c>
      <c r="E219" s="7"/>
      <c r="F219" s="6"/>
      <c r="G219" s="4">
        <f t="shared" si="16"/>
        <v>35.154477787676178</v>
      </c>
      <c r="H219" s="6">
        <f t="shared" si="17"/>
        <v>2520.6214311879162</v>
      </c>
      <c r="I219" s="6">
        <f t="shared" si="18"/>
        <v>-0.10948517573576844</v>
      </c>
      <c r="J219" s="6">
        <f t="shared" si="19"/>
        <v>1.4147232614244221</v>
      </c>
      <c r="K219" s="6"/>
      <c r="L219" s="7"/>
      <c r="M219" s="6"/>
      <c r="AE219" s="8">
        <v>41365</v>
      </c>
      <c r="AF219" s="8">
        <v>4</v>
      </c>
      <c r="AG219">
        <v>1</v>
      </c>
      <c r="AH219">
        <v>2013</v>
      </c>
    </row>
    <row r="220" spans="1:34" x14ac:dyDescent="0.25">
      <c r="A220" s="8">
        <v>41456</v>
      </c>
      <c r="B220" s="6">
        <v>5867.3109999999997</v>
      </c>
      <c r="C220" s="6">
        <v>16848.748</v>
      </c>
      <c r="D220" s="6">
        <v>233.3</v>
      </c>
      <c r="E220" s="7"/>
      <c r="F220" s="6"/>
      <c r="G220" s="4">
        <f t="shared" si="16"/>
        <v>34.82342426867563</v>
      </c>
      <c r="H220" s="6">
        <f t="shared" si="17"/>
        <v>2514.9211315902271</v>
      </c>
      <c r="I220" s="6">
        <f t="shared" si="18"/>
        <v>0.54084337089790324</v>
      </c>
      <c r="J220" s="6">
        <f t="shared" si="19"/>
        <v>1.5049534243237739</v>
      </c>
      <c r="K220" s="6"/>
      <c r="L220" s="7"/>
      <c r="M220" s="6"/>
      <c r="AE220" s="8">
        <v>41456</v>
      </c>
      <c r="AF220" s="8">
        <v>7</v>
      </c>
      <c r="AG220">
        <v>1</v>
      </c>
      <c r="AH220">
        <v>2013</v>
      </c>
    </row>
    <row r="221" spans="1:34" x14ac:dyDescent="0.25">
      <c r="A221" s="8">
        <v>41548</v>
      </c>
      <c r="B221" s="6">
        <v>5868.1459999999997</v>
      </c>
      <c r="C221" s="6">
        <v>17083.136999999999</v>
      </c>
      <c r="D221" s="6">
        <v>234.16266666666601</v>
      </c>
      <c r="E221" s="7"/>
      <c r="F221" s="6"/>
      <c r="G221" s="4">
        <f t="shared" si="16"/>
        <v>34.350517706437643</v>
      </c>
      <c r="H221" s="6">
        <f t="shared" si="17"/>
        <v>2506.0126293972348</v>
      </c>
      <c r="I221" s="6">
        <f t="shared" si="18"/>
        <v>0.36976710958680492</v>
      </c>
      <c r="J221" s="6">
        <f t="shared" si="19"/>
        <v>1.2073049150851167</v>
      </c>
      <c r="K221" s="6"/>
      <c r="L221" s="7"/>
      <c r="M221" s="6"/>
      <c r="AE221" s="8">
        <v>41548</v>
      </c>
      <c r="AF221" s="8">
        <v>10</v>
      </c>
      <c r="AG221">
        <v>1</v>
      </c>
      <c r="AH221">
        <v>2013</v>
      </c>
    </row>
    <row r="222" spans="1:34" x14ac:dyDescent="0.25">
      <c r="A222" s="8">
        <v>41640</v>
      </c>
      <c r="B222" s="6">
        <v>5915.8230000000003</v>
      </c>
      <c r="C222" s="6">
        <v>17104.555</v>
      </c>
      <c r="D222" s="6">
        <v>235.62100000000001</v>
      </c>
      <c r="E222" s="7"/>
      <c r="F222" s="6"/>
      <c r="G222" s="4">
        <f t="shared" si="16"/>
        <v>34.586243255086146</v>
      </c>
      <c r="H222" s="6">
        <f t="shared" si="17"/>
        <v>2510.7367339923012</v>
      </c>
      <c r="I222" s="6">
        <f t="shared" si="18"/>
        <v>0.62278643905688824</v>
      </c>
      <c r="J222" s="6">
        <f t="shared" si="19"/>
        <v>1.4299079635758716</v>
      </c>
      <c r="K222" s="6"/>
      <c r="L222" s="7"/>
      <c r="M222" s="6"/>
      <c r="AE222" s="8">
        <v>41640</v>
      </c>
      <c r="AF222" s="8">
        <v>1</v>
      </c>
      <c r="AG222">
        <v>1</v>
      </c>
      <c r="AH222">
        <v>2014</v>
      </c>
    </row>
    <row r="223" spans="1:34" x14ac:dyDescent="0.25">
      <c r="A223" s="8">
        <v>41730</v>
      </c>
      <c r="B223" s="6">
        <v>5981.9859999999999</v>
      </c>
      <c r="C223" s="6">
        <v>17432.909</v>
      </c>
      <c r="D223" s="6">
        <v>236.87233333333299</v>
      </c>
      <c r="E223" s="7"/>
      <c r="F223" s="6"/>
      <c r="G223" s="4">
        <f t="shared" si="16"/>
        <v>34.314330442498154</v>
      </c>
      <c r="H223" s="6">
        <f t="shared" si="17"/>
        <v>2525.4051057039201</v>
      </c>
      <c r="I223" s="6">
        <f t="shared" si="18"/>
        <v>0.53107886535281867</v>
      </c>
      <c r="J223" s="6">
        <f t="shared" si="19"/>
        <v>2.0803436115119922</v>
      </c>
      <c r="K223" s="6"/>
      <c r="L223" s="7"/>
      <c r="M223" s="6"/>
      <c r="AE223" s="8">
        <v>41730</v>
      </c>
      <c r="AF223" s="8">
        <v>4</v>
      </c>
      <c r="AG223">
        <v>1</v>
      </c>
      <c r="AH223">
        <v>2014</v>
      </c>
    </row>
    <row r="224" spans="1:34" x14ac:dyDescent="0.25">
      <c r="A224" s="8">
        <v>41821</v>
      </c>
      <c r="B224" s="6">
        <v>6042.4979999999996</v>
      </c>
      <c r="C224" s="6">
        <v>17721.656999999999</v>
      </c>
      <c r="D224" s="6">
        <v>237.47833333333301</v>
      </c>
      <c r="E224" s="7"/>
      <c r="F224" s="6"/>
      <c r="G224" s="4">
        <f t="shared" si="16"/>
        <v>34.096687459869017</v>
      </c>
      <c r="H224" s="6">
        <f t="shared" si="17"/>
        <v>2544.4418087264135</v>
      </c>
      <c r="I224" s="6">
        <f t="shared" si="18"/>
        <v>0.2558340146661342</v>
      </c>
      <c r="J224" s="6">
        <f t="shared" si="19"/>
        <v>1.7909701385910859</v>
      </c>
      <c r="K224" s="6"/>
      <c r="L224" s="7"/>
      <c r="M224" s="6"/>
      <c r="AE224" s="8">
        <v>41821</v>
      </c>
      <c r="AF224" s="8">
        <v>7</v>
      </c>
      <c r="AG224">
        <v>1</v>
      </c>
      <c r="AH224">
        <v>2014</v>
      </c>
    </row>
    <row r="225" spans="1:34" x14ac:dyDescent="0.25">
      <c r="A225" s="8">
        <v>41913</v>
      </c>
      <c r="B225" s="6">
        <v>6068.5420000000004</v>
      </c>
      <c r="C225" s="6">
        <v>17849.912</v>
      </c>
      <c r="D225" s="6">
        <v>236.88833333333301</v>
      </c>
      <c r="E225" s="7"/>
      <c r="F225" s="6"/>
      <c r="G225" s="4">
        <f t="shared" si="16"/>
        <v>33.997601780893937</v>
      </c>
      <c r="H225" s="6">
        <f t="shared" si="17"/>
        <v>2561.7732686990394</v>
      </c>
      <c r="I225" s="6">
        <f t="shared" si="18"/>
        <v>-0.2484437176724863</v>
      </c>
      <c r="J225" s="6">
        <f t="shared" si="19"/>
        <v>1.1640056484952144</v>
      </c>
      <c r="K225" s="6"/>
      <c r="L225" s="7"/>
      <c r="M225" s="6"/>
      <c r="AE225" s="8">
        <v>41913</v>
      </c>
      <c r="AF225" s="8">
        <v>10</v>
      </c>
      <c r="AG225">
        <v>1</v>
      </c>
      <c r="AH225">
        <v>2014</v>
      </c>
    </row>
    <row r="226" spans="1:34" x14ac:dyDescent="0.25">
      <c r="A226" s="8">
        <v>42005</v>
      </c>
      <c r="B226" s="6">
        <v>6068.2449999999999</v>
      </c>
      <c r="C226" s="6">
        <v>17984.178</v>
      </c>
      <c r="D226" s="6">
        <v>235.35499999999999</v>
      </c>
      <c r="E226" s="7"/>
      <c r="F226" s="6"/>
      <c r="G226" s="4">
        <f t="shared" si="16"/>
        <v>33.742131555859821</v>
      </c>
      <c r="H226" s="6">
        <f t="shared" si="17"/>
        <v>2578.336980306346</v>
      </c>
      <c r="I226" s="6">
        <f t="shared" si="18"/>
        <v>-0.64728106773220828</v>
      </c>
      <c r="J226" s="6">
        <f t="shared" si="19"/>
        <v>-0.11289316317306675</v>
      </c>
      <c r="K226" s="6"/>
      <c r="L226" s="7"/>
      <c r="M226" s="6"/>
      <c r="AE226" s="8">
        <v>42005</v>
      </c>
      <c r="AF226" s="8">
        <v>1</v>
      </c>
      <c r="AG226">
        <v>1</v>
      </c>
      <c r="AH226">
        <v>2015</v>
      </c>
    </row>
    <row r="227" spans="1:34" x14ac:dyDescent="0.25">
      <c r="A227" s="8">
        <v>42095</v>
      </c>
      <c r="B227" s="6">
        <v>6086.4470000000001</v>
      </c>
      <c r="C227" s="6">
        <v>18219.404999999999</v>
      </c>
      <c r="D227" s="6">
        <v>236.96</v>
      </c>
      <c r="E227" s="7"/>
      <c r="F227" s="6"/>
      <c r="G227" s="4">
        <f t="shared" si="16"/>
        <v>33.406398287979215</v>
      </c>
      <c r="H227" s="6">
        <f t="shared" si="17"/>
        <v>2568.5546083727208</v>
      </c>
      <c r="I227" s="6">
        <f t="shared" si="18"/>
        <v>0.68194854581378195</v>
      </c>
      <c r="J227" s="6">
        <f t="shared" si="19"/>
        <v>3.7010091230738063E-2</v>
      </c>
      <c r="K227" s="6"/>
      <c r="L227" s="7"/>
      <c r="M227" s="6"/>
      <c r="AE227" s="8">
        <v>42095</v>
      </c>
      <c r="AF227" s="8">
        <v>4</v>
      </c>
      <c r="AG227">
        <v>1</v>
      </c>
      <c r="AH227">
        <v>2015</v>
      </c>
    </row>
    <row r="228" spans="1:34" x14ac:dyDescent="0.25">
      <c r="A228" s="8">
        <v>42186</v>
      </c>
      <c r="B228" s="6">
        <v>6266.55</v>
      </c>
      <c r="C228" s="6">
        <v>18344.713</v>
      </c>
      <c r="D228" s="6">
        <v>237.85499999999999</v>
      </c>
      <c r="E228" s="7"/>
      <c r="F228" s="6"/>
      <c r="G228" s="4">
        <f t="shared" si="16"/>
        <v>34.159978409038068</v>
      </c>
      <c r="H228" s="6">
        <f t="shared" si="17"/>
        <v>2634.6093208046918</v>
      </c>
      <c r="I228" s="6">
        <f t="shared" si="18"/>
        <v>0.37770087778528083</v>
      </c>
      <c r="J228" s="6">
        <f t="shared" si="19"/>
        <v>0.15861096100007188</v>
      </c>
      <c r="K228" s="6"/>
      <c r="L228" s="7"/>
      <c r="M228" s="6"/>
      <c r="AE228" s="8">
        <v>42186</v>
      </c>
      <c r="AF228" s="8">
        <v>7</v>
      </c>
      <c r="AG228">
        <v>1</v>
      </c>
      <c r="AH228">
        <v>2015</v>
      </c>
    </row>
    <row r="229" spans="1:34" x14ac:dyDescent="0.25">
      <c r="A229" s="8">
        <v>42278</v>
      </c>
      <c r="B229" s="6">
        <v>6242.3649999999998</v>
      </c>
      <c r="C229" s="6">
        <v>18350.825000000001</v>
      </c>
      <c r="D229" s="6">
        <v>237.83699999999999</v>
      </c>
      <c r="E229" s="7"/>
      <c r="F229" s="6"/>
      <c r="G229" s="4">
        <f t="shared" si="16"/>
        <v>34.016808508609287</v>
      </c>
      <c r="H229" s="6">
        <f t="shared" si="17"/>
        <v>2624.6399845272185</v>
      </c>
      <c r="I229" s="6">
        <f t="shared" si="18"/>
        <v>-7.5676357444653952E-3</v>
      </c>
      <c r="J229" s="6">
        <f t="shared" si="19"/>
        <v>0.40046998234062325</v>
      </c>
      <c r="K229" s="6"/>
      <c r="L229" s="7"/>
      <c r="M229" s="6"/>
      <c r="AE229" s="8">
        <v>42278</v>
      </c>
      <c r="AF229" s="8">
        <v>10</v>
      </c>
      <c r="AG229">
        <v>1</v>
      </c>
      <c r="AH229">
        <v>2015</v>
      </c>
    </row>
    <row r="230" spans="1:34" x14ac:dyDescent="0.25">
      <c r="A230" s="8">
        <v>42370</v>
      </c>
      <c r="B230" s="6">
        <v>6313.51</v>
      </c>
      <c r="C230" s="6">
        <v>18424.282999999999</v>
      </c>
      <c r="D230" s="6">
        <v>237.77699999999999</v>
      </c>
      <c r="E230" s="7"/>
      <c r="F230" s="6"/>
      <c r="G230" s="4">
        <f t="shared" si="16"/>
        <v>34.267330782967242</v>
      </c>
      <c r="H230" s="6">
        <f t="shared" si="17"/>
        <v>2655.2231712907474</v>
      </c>
      <c r="I230" s="6">
        <f t="shared" si="18"/>
        <v>-2.5227361596391606E-2</v>
      </c>
      <c r="J230" s="6">
        <f t="shared" si="19"/>
        <v>1.029083724586255</v>
      </c>
      <c r="K230" s="6"/>
      <c r="L230" s="7"/>
      <c r="M230" s="6"/>
      <c r="AE230" s="8">
        <v>42370</v>
      </c>
      <c r="AF230" s="8">
        <v>1</v>
      </c>
      <c r="AG230">
        <v>1</v>
      </c>
      <c r="AH230">
        <v>2016</v>
      </c>
    </row>
    <row r="231" spans="1:34" x14ac:dyDescent="0.25">
      <c r="A231" s="8">
        <v>42461</v>
      </c>
      <c r="B231" s="6">
        <v>6320.8710000000001</v>
      </c>
      <c r="C231" s="6">
        <v>18637.253000000001</v>
      </c>
      <c r="D231" s="6">
        <v>239.47300000000001</v>
      </c>
      <c r="E231" s="7"/>
      <c r="F231" s="6"/>
      <c r="G231" s="4">
        <f t="shared" si="16"/>
        <v>33.915250278568408</v>
      </c>
      <c r="H231" s="6">
        <f t="shared" si="17"/>
        <v>2639.4921348126927</v>
      </c>
      <c r="I231" s="6">
        <f t="shared" si="18"/>
        <v>0.71327336117454898</v>
      </c>
      <c r="J231" s="6">
        <f t="shared" si="19"/>
        <v>1.060516542876444</v>
      </c>
      <c r="K231" s="6"/>
      <c r="L231" s="7"/>
      <c r="M231" s="6"/>
      <c r="AE231" s="8">
        <v>42461</v>
      </c>
      <c r="AF231" s="8">
        <v>4</v>
      </c>
      <c r="AG231">
        <v>1</v>
      </c>
      <c r="AH231">
        <v>2016</v>
      </c>
    </row>
    <row r="232" spans="1:34" x14ac:dyDescent="0.25">
      <c r="A232" s="8">
        <v>42552</v>
      </c>
      <c r="B232" s="6">
        <v>6410.4080000000004</v>
      </c>
      <c r="C232" s="6">
        <v>18806.742999999999</v>
      </c>
      <c r="D232" s="6">
        <v>240.59133333333301</v>
      </c>
      <c r="E232" s="7"/>
      <c r="F232" s="6"/>
      <c r="G232" s="4">
        <f t="shared" si="16"/>
        <v>34.085689372157638</v>
      </c>
      <c r="H232" s="6">
        <f t="shared" si="17"/>
        <v>2664.4384530337788</v>
      </c>
      <c r="I232" s="6">
        <f t="shared" si="18"/>
        <v>0.46699767127524883</v>
      </c>
      <c r="J232" s="6">
        <f t="shared" si="19"/>
        <v>1.1504207745614003</v>
      </c>
      <c r="K232" s="6"/>
      <c r="L232" s="7"/>
      <c r="M232" s="6"/>
      <c r="AE232" s="8">
        <v>42552</v>
      </c>
      <c r="AF232" s="8">
        <v>7</v>
      </c>
      <c r="AG232">
        <v>1</v>
      </c>
      <c r="AH232">
        <v>2016</v>
      </c>
    </row>
    <row r="233" spans="1:34" x14ac:dyDescent="0.25">
      <c r="A233" s="8">
        <v>42644</v>
      </c>
      <c r="B233" s="6">
        <v>6465.53</v>
      </c>
      <c r="C233" s="6">
        <v>18991.883000000002</v>
      </c>
      <c r="D233" s="6">
        <v>242.11533333333301</v>
      </c>
      <c r="E233" s="7"/>
      <c r="F233" s="6"/>
      <c r="G233" s="4">
        <f t="shared" si="16"/>
        <v>34.04364906839411</v>
      </c>
      <c r="H233" s="6">
        <f t="shared" si="17"/>
        <v>2670.4339254294819</v>
      </c>
      <c r="I233" s="6">
        <f t="shared" si="18"/>
        <v>0.63343927600605365</v>
      </c>
      <c r="J233" s="6">
        <f t="shared" si="19"/>
        <v>1.7988510338311725</v>
      </c>
      <c r="K233" s="6"/>
      <c r="L233" s="7"/>
      <c r="M233" s="6"/>
      <c r="AE233" s="8">
        <v>42644</v>
      </c>
      <c r="AF233" s="8">
        <v>10</v>
      </c>
      <c r="AG233">
        <v>1</v>
      </c>
      <c r="AH233">
        <v>2016</v>
      </c>
    </row>
    <row r="234" spans="1:34" x14ac:dyDescent="0.25">
      <c r="A234" s="8">
        <v>42736</v>
      </c>
      <c r="B234" s="6">
        <v>6526.9269999999997</v>
      </c>
      <c r="C234" s="6">
        <v>19190.431</v>
      </c>
      <c r="D234" s="6">
        <v>243.822</v>
      </c>
      <c r="E234" s="7"/>
      <c r="F234" s="6"/>
      <c r="G234" s="4">
        <f t="shared" si="16"/>
        <v>34.011362225267369</v>
      </c>
      <c r="H234" s="6">
        <f t="shared" si="17"/>
        <v>2676.9229191787449</v>
      </c>
      <c r="I234" s="6">
        <f t="shared" si="18"/>
        <v>0.70489821655257412</v>
      </c>
      <c r="J234" s="6">
        <f t="shared" si="19"/>
        <v>2.5422980355543245</v>
      </c>
      <c r="K234" s="6"/>
      <c r="L234" s="7"/>
      <c r="M234" s="6"/>
      <c r="AE234" s="8">
        <v>42736</v>
      </c>
      <c r="AF234" s="8">
        <v>1</v>
      </c>
      <c r="AG234">
        <v>1</v>
      </c>
      <c r="AH234">
        <v>2017</v>
      </c>
    </row>
    <row r="235" spans="1:34" x14ac:dyDescent="0.25">
      <c r="A235" s="8">
        <v>42826</v>
      </c>
      <c r="B235" s="6">
        <v>6525.9040000000005</v>
      </c>
      <c r="C235" s="6">
        <v>19356.649000000001</v>
      </c>
      <c r="D235" s="6">
        <v>244.05433333333301</v>
      </c>
      <c r="E235" s="7"/>
      <c r="F235" s="6"/>
      <c r="G235" s="4">
        <f t="shared" si="16"/>
        <v>33.714017338434971</v>
      </c>
      <c r="H235" s="6">
        <f t="shared" si="17"/>
        <v>2673.9553897151354</v>
      </c>
      <c r="I235" s="6">
        <f t="shared" si="18"/>
        <v>9.5288092679490788E-2</v>
      </c>
      <c r="J235" s="6">
        <f t="shared" si="19"/>
        <v>1.9130897150547277</v>
      </c>
      <c r="K235" s="6"/>
      <c r="L235" s="7"/>
      <c r="M235" s="6"/>
      <c r="AE235" s="8">
        <v>42826</v>
      </c>
      <c r="AF235" s="8">
        <v>4</v>
      </c>
      <c r="AG235">
        <v>1</v>
      </c>
      <c r="AH235">
        <v>2017</v>
      </c>
    </row>
    <row r="236" spans="1:34" x14ac:dyDescent="0.25">
      <c r="A236" s="8">
        <v>42917</v>
      </c>
      <c r="B236" s="6">
        <v>6623.2809999999999</v>
      </c>
      <c r="C236" s="6">
        <v>19611.704000000002</v>
      </c>
      <c r="D236" s="6">
        <v>245.35900000000001</v>
      </c>
      <c r="E236" s="7"/>
      <c r="F236" s="6"/>
      <c r="G236" s="4">
        <f t="shared" si="16"/>
        <v>33.772083241721369</v>
      </c>
      <c r="H236" s="6">
        <f t="shared" si="17"/>
        <v>2699.4245167285485</v>
      </c>
      <c r="I236" s="6">
        <f t="shared" si="18"/>
        <v>0.53458041447069782</v>
      </c>
      <c r="J236" s="6">
        <f t="shared" si="19"/>
        <v>1.9816452241284699</v>
      </c>
      <c r="K236" s="6"/>
      <c r="L236" s="7"/>
      <c r="M236" s="6"/>
      <c r="AE236" s="8">
        <v>42917</v>
      </c>
      <c r="AF236" s="8">
        <v>7</v>
      </c>
      <c r="AG236">
        <v>1</v>
      </c>
      <c r="AH236">
        <v>2017</v>
      </c>
    </row>
    <row r="237" spans="1:34" x14ac:dyDescent="0.25">
      <c r="A237" s="8">
        <v>43009</v>
      </c>
      <c r="B237" s="6">
        <v>6713.6109999999999</v>
      </c>
      <c r="C237" s="6">
        <v>19918.91</v>
      </c>
      <c r="D237" s="6">
        <v>247.25</v>
      </c>
      <c r="E237" s="7"/>
      <c r="F237" s="6"/>
      <c r="G237" s="4">
        <f t="shared" si="16"/>
        <v>33.704710749734801</v>
      </c>
      <c r="H237" s="6">
        <f t="shared" si="17"/>
        <v>2715.3128412537917</v>
      </c>
      <c r="I237" s="6">
        <f t="shared" si="18"/>
        <v>0.77070741240385932</v>
      </c>
      <c r="J237" s="6">
        <f t="shared" si="19"/>
        <v>2.1207523687059693</v>
      </c>
      <c r="K237" s="6"/>
      <c r="L237" s="7"/>
      <c r="M237" s="6"/>
      <c r="AE237" s="8">
        <v>43009</v>
      </c>
      <c r="AF237" s="8">
        <v>10</v>
      </c>
      <c r="AG237">
        <v>1</v>
      </c>
      <c r="AH237">
        <v>2017</v>
      </c>
    </row>
    <row r="238" spans="1:34" x14ac:dyDescent="0.25">
      <c r="A238" s="8">
        <v>43101</v>
      </c>
      <c r="B238" s="6">
        <v>6806.73</v>
      </c>
      <c r="C238" s="6">
        <v>20163.159</v>
      </c>
      <c r="D238" s="6">
        <v>249.23466666666599</v>
      </c>
      <c r="E238" s="7"/>
      <c r="F238" s="6"/>
      <c r="G238" s="4">
        <f t="shared" si="16"/>
        <v>33.758251869163956</v>
      </c>
      <c r="H238" s="6">
        <f t="shared" si="17"/>
        <v>2731.0526625509633</v>
      </c>
      <c r="I238" s="6">
        <f t="shared" si="18"/>
        <v>0.80269632625520337</v>
      </c>
      <c r="J238" s="6">
        <f t="shared" si="19"/>
        <v>2.2199254647513378</v>
      </c>
      <c r="K238" s="6"/>
      <c r="L238" s="7"/>
      <c r="M238" s="6"/>
      <c r="AE238" s="8">
        <v>43101</v>
      </c>
      <c r="AF238" s="8">
        <v>1</v>
      </c>
      <c r="AG238">
        <v>1</v>
      </c>
      <c r="AH238">
        <v>2018</v>
      </c>
    </row>
    <row r="239" spans="1:34" x14ac:dyDescent="0.25">
      <c r="A239" s="8">
        <v>43191</v>
      </c>
      <c r="B239" s="6">
        <v>6901.58</v>
      </c>
      <c r="C239" s="6">
        <v>20510.177</v>
      </c>
      <c r="D239" s="6">
        <v>250.59100000000001</v>
      </c>
      <c r="E239" s="7"/>
      <c r="F239" s="6"/>
      <c r="G239" s="4">
        <f t="shared" si="16"/>
        <v>33.64953895814746</v>
      </c>
      <c r="H239" s="6">
        <f t="shared" si="17"/>
        <v>2754.12125734763</v>
      </c>
      <c r="I239" s="6">
        <f t="shared" si="18"/>
        <v>0.5441993088176611</v>
      </c>
      <c r="J239" s="6">
        <f t="shared" si="19"/>
        <v>2.6783653366806437</v>
      </c>
      <c r="K239" s="6"/>
      <c r="L239" s="7"/>
      <c r="M239" s="6"/>
      <c r="AE239" s="8">
        <v>43191</v>
      </c>
      <c r="AF239" s="8">
        <v>4</v>
      </c>
      <c r="AG239">
        <v>1</v>
      </c>
      <c r="AH239">
        <v>2018</v>
      </c>
    </row>
    <row r="240" spans="1:34" x14ac:dyDescent="0.25">
      <c r="A240" s="8">
        <v>43282</v>
      </c>
      <c r="B240" s="6">
        <v>6971.018</v>
      </c>
      <c r="C240" s="6">
        <v>20749.752</v>
      </c>
      <c r="D240" s="6">
        <v>251.88266666666601</v>
      </c>
      <c r="E240" s="7"/>
      <c r="F240" s="6"/>
      <c r="G240" s="4">
        <f t="shared" si="16"/>
        <v>33.595668998839123</v>
      </c>
      <c r="H240" s="6">
        <f t="shared" si="17"/>
        <v>2767.5655860930033</v>
      </c>
      <c r="I240" s="6">
        <f t="shared" si="18"/>
        <v>0.51544814724631127</v>
      </c>
      <c r="J240" s="6">
        <f t="shared" si="19"/>
        <v>2.6588250957437998</v>
      </c>
      <c r="K240" s="6"/>
      <c r="L240" s="7"/>
      <c r="M240" s="6"/>
      <c r="AE240" s="8">
        <v>43282</v>
      </c>
      <c r="AF240" s="8">
        <v>7</v>
      </c>
      <c r="AG240">
        <v>1</v>
      </c>
      <c r="AH240">
        <v>2018</v>
      </c>
    </row>
    <row r="241" spans="1:34" x14ac:dyDescent="0.25">
      <c r="A241" s="8">
        <v>43374</v>
      </c>
      <c r="B241" s="6">
        <v>7042.2089999999998</v>
      </c>
      <c r="C241" s="6">
        <v>20897.804</v>
      </c>
      <c r="D241" s="6">
        <v>252.69733333333301</v>
      </c>
      <c r="E241" s="7"/>
      <c r="F241" s="6"/>
      <c r="G241" s="4">
        <f t="shared" si="16"/>
        <v>33.698320646513864</v>
      </c>
      <c r="H241" s="6">
        <f t="shared" si="17"/>
        <v>2786.8157162982893</v>
      </c>
      <c r="I241" s="6">
        <f t="shared" si="18"/>
        <v>0.32343101549940911</v>
      </c>
      <c r="J241" s="6">
        <f t="shared" si="19"/>
        <v>2.203168183350046</v>
      </c>
      <c r="K241" s="6"/>
      <c r="L241" s="7"/>
      <c r="M241" s="6"/>
      <c r="AE241" s="8">
        <v>43374</v>
      </c>
      <c r="AF241" s="8">
        <v>10</v>
      </c>
      <c r="AG241">
        <v>1</v>
      </c>
      <c r="AH241">
        <v>2018</v>
      </c>
    </row>
    <row r="242" spans="1:34" x14ac:dyDescent="0.25">
      <c r="A242" s="8">
        <v>43466</v>
      </c>
      <c r="B242" s="6">
        <v>7149.65</v>
      </c>
      <c r="C242" s="6">
        <v>21098.827000000001</v>
      </c>
      <c r="D242" s="6">
        <v>253.27533333333301</v>
      </c>
      <c r="E242" s="7"/>
      <c r="F242" s="6"/>
      <c r="G242" s="4">
        <f t="shared" si="16"/>
        <v>33.886480987781923</v>
      </c>
      <c r="H242" s="6">
        <f t="shared" si="17"/>
        <v>2822.8765533161577</v>
      </c>
      <c r="I242" s="6">
        <f t="shared" si="18"/>
        <v>0.22873213277543325</v>
      </c>
      <c r="J242" s="6">
        <f t="shared" si="19"/>
        <v>1.621229791468437</v>
      </c>
      <c r="K242" s="6"/>
      <c r="L242" s="7"/>
      <c r="M242" s="6"/>
      <c r="AE242" s="8">
        <v>43466</v>
      </c>
      <c r="AF242" s="8">
        <v>1</v>
      </c>
      <c r="AG242">
        <v>1</v>
      </c>
      <c r="AH242">
        <v>2019</v>
      </c>
    </row>
    <row r="243" spans="1:34" x14ac:dyDescent="0.25">
      <c r="A243" s="8">
        <v>43556</v>
      </c>
      <c r="B243" s="6">
        <v>7292.5060000000003</v>
      </c>
      <c r="C243" s="6">
        <v>21340.267</v>
      </c>
      <c r="D243" s="6">
        <v>255.17066666666599</v>
      </c>
      <c r="E243" s="7"/>
      <c r="F243" s="6"/>
      <c r="G243" s="4">
        <f t="shared" si="16"/>
        <v>34.172515273590534</v>
      </c>
      <c r="H243" s="6">
        <f t="shared" si="17"/>
        <v>2857.8935405323568</v>
      </c>
      <c r="I243" s="6">
        <f t="shared" si="18"/>
        <v>0.74832922274297164</v>
      </c>
      <c r="J243" s="6">
        <f t="shared" si="19"/>
        <v>1.8275463471018494</v>
      </c>
      <c r="K243" s="6"/>
      <c r="L243" s="7"/>
      <c r="M243" s="6"/>
      <c r="AE243" s="8">
        <v>43556</v>
      </c>
      <c r="AF243" s="8">
        <v>4</v>
      </c>
      <c r="AG243">
        <v>1</v>
      </c>
      <c r="AH243">
        <v>2019</v>
      </c>
    </row>
    <row r="244" spans="1:34" x14ac:dyDescent="0.25">
      <c r="A244" s="8">
        <v>43647</v>
      </c>
      <c r="B244" s="6">
        <v>7359.5349999999999</v>
      </c>
      <c r="C244" s="6">
        <v>21542.54</v>
      </c>
      <c r="D244" s="6">
        <v>256.32466666666602</v>
      </c>
      <c r="E244" s="7"/>
      <c r="F244" s="6"/>
      <c r="G244" s="4">
        <f t="shared" si="16"/>
        <v>34.162800672529791</v>
      </c>
      <c r="H244" s="6">
        <f t="shared" si="17"/>
        <v>2871.1770488989296</v>
      </c>
      <c r="I244" s="6">
        <f t="shared" si="18"/>
        <v>0.45224633970468719</v>
      </c>
      <c r="J244" s="6">
        <f t="shared" si="19"/>
        <v>1.7635195223172806</v>
      </c>
      <c r="K244" s="6"/>
      <c r="L244" s="7"/>
      <c r="M244" s="6"/>
      <c r="AE244" s="8">
        <v>43647</v>
      </c>
      <c r="AF244" s="8">
        <v>7</v>
      </c>
      <c r="AG244">
        <v>1</v>
      </c>
      <c r="AH244">
        <v>2019</v>
      </c>
    </row>
    <row r="245" spans="1:34" x14ac:dyDescent="0.25">
      <c r="A245" s="8">
        <v>43739</v>
      </c>
      <c r="B245" s="6">
        <v>7423.5709999999999</v>
      </c>
      <c r="C245" s="6">
        <v>21729.124</v>
      </c>
      <c r="D245" s="6">
        <v>257.832333333333</v>
      </c>
      <c r="E245" s="7"/>
      <c r="F245" s="6"/>
      <c r="G245" s="4">
        <f t="shared" si="16"/>
        <v>34.164152222611456</v>
      </c>
      <c r="H245" s="6">
        <f t="shared" si="17"/>
        <v>2879.2242245283469</v>
      </c>
      <c r="I245" s="6">
        <f t="shared" si="18"/>
        <v>0.58818633659927233</v>
      </c>
      <c r="J245" s="6">
        <f t="shared" si="19"/>
        <v>2.0320752626330263</v>
      </c>
      <c r="K245" s="6"/>
      <c r="L245" s="7"/>
      <c r="M245" s="6"/>
      <c r="AE245" s="8">
        <v>43739</v>
      </c>
      <c r="AF245" s="8">
        <v>10</v>
      </c>
      <c r="AG245">
        <v>1</v>
      </c>
      <c r="AH245">
        <v>2019</v>
      </c>
    </row>
    <row r="246" spans="1:34" ht="15.75" thickBot="1" x14ac:dyDescent="0.3">
      <c r="A246" s="9">
        <v>43831</v>
      </c>
      <c r="B246" s="10">
        <v>7521.8050000000003</v>
      </c>
      <c r="C246" s="10">
        <v>21537.94</v>
      </c>
      <c r="D246" s="10">
        <v>258.60766666666598</v>
      </c>
      <c r="E246" s="11"/>
      <c r="F246" s="6"/>
      <c r="G246" s="17">
        <f t="shared" si="16"/>
        <v>34.923511719319492</v>
      </c>
      <c r="H246" s="10">
        <f t="shared" si="17"/>
        <v>2908.5777297141308</v>
      </c>
      <c r="I246" s="10">
        <f t="shared" si="18"/>
        <v>0.30071221995675579</v>
      </c>
      <c r="J246" s="10">
        <f t="shared" si="19"/>
        <v>2.1053504354942909</v>
      </c>
      <c r="K246" s="10"/>
      <c r="L246" s="11"/>
      <c r="M246" s="6"/>
      <c r="AE246" s="9">
        <v>43831</v>
      </c>
      <c r="AF246" s="9">
        <v>1</v>
      </c>
      <c r="AG246">
        <v>1</v>
      </c>
      <c r="AH246">
        <v>2020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W. Hegerty</dc:creator>
  <cp:lastModifiedBy>Scott W. Hegerty</cp:lastModifiedBy>
  <dcterms:created xsi:type="dcterms:W3CDTF">2020-05-12T12:08:40Z</dcterms:created>
  <dcterms:modified xsi:type="dcterms:W3CDTF">2021-04-03T01:05:52Z</dcterms:modified>
</cp:coreProperties>
</file>