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28\"/>
    </mc:Choice>
  </mc:AlternateContent>
  <xr:revisionPtr revIDLastSave="0" documentId="13_ncr:1_{AFA7038F-F647-4EFC-A46B-CC052B937B05}" xr6:coauthVersionLast="47" xr6:coauthVersionMax="47" xr10:uidLastSave="{00000000-0000-0000-0000-000000000000}"/>
  <bookViews>
    <workbookView xWindow="11424" yWindow="0" windowWidth="11712" windowHeight="12336" firstSheet="1" activeTab="1" xr2:uid="{F9AC04D6-D9F2-4A46-93C1-E01F94FA7B30}"/>
  </bookViews>
  <sheets>
    <sheet name="Raw Data" sheetId="1" r:id="rId1"/>
    <sheet name="Percentage AnalysisCategory Con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2" l="1"/>
  <c r="D12" i="12"/>
  <c r="C5" i="12"/>
  <c r="C6" i="12"/>
  <c r="C4" i="12"/>
  <c r="B6" i="12"/>
  <c r="B5" i="12"/>
  <c r="B4" i="12"/>
  <c r="F11" i="12"/>
  <c r="D11" i="12"/>
  <c r="B11" i="12"/>
  <c r="D6" i="12"/>
  <c r="F6" i="12"/>
  <c r="D5" i="12"/>
  <c r="F5" i="12"/>
  <c r="F7" i="12"/>
  <c r="G6" i="12" s="1"/>
  <c r="F4" i="12"/>
  <c r="D4" i="1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G4" i="12" l="1"/>
  <c r="B7" i="12"/>
  <c r="G5" i="12"/>
  <c r="D7" i="12"/>
  <c r="E6" i="12" s="1"/>
  <c r="B12" i="12" l="1"/>
  <c r="C7" i="12"/>
  <c r="G7" i="12"/>
  <c r="E4" i="12"/>
  <c r="E5" i="12"/>
  <c r="E7" i="12" l="1"/>
</calcChain>
</file>

<file path=xl/sharedStrings.xml><?xml version="1.0" encoding="utf-8"?>
<sst xmlns="http://schemas.openxmlformats.org/spreadsheetml/2006/main" count="142006" uniqueCount="11816">
  <si>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</si>
  <si>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</si>
  <si>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</si>
  <si>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</si>
  <si>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</si>
  <si>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</si>
  <si>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</si>
  <si>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</si>
  <si>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</si>
  <si>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</si>
  <si>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</si>
  <si>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</si>
  <si>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</si>
  <si>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</si>
  <si>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</si>
  <si>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</si>
  <si>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</si>
  <si>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</si>
  <si>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</si>
  <si>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</si>
  <si>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</si>
  <si>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</si>
  <si>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</si>
  <si>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</si>
  <si>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</si>
  <si>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</si>
  <si>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</si>
  <si>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</si>
  <si>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</si>
  <si>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</si>
  <si>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</si>
  <si>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</si>
  <si>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</si>
  <si>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</si>
  <si>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</si>
  <si>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</si>
  <si>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</si>
  <si>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</si>
  <si>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</si>
  <si>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</si>
  <si>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</si>
  <si>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</si>
  <si>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</si>
  <si>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</si>
  <si>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</si>
  <si>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</si>
  <si>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</si>
  <si>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</si>
  <si>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</si>
  <si>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</si>
  <si>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</si>
  <si>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</si>
  <si>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</si>
  <si>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</si>
  <si>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</si>
  <si>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</si>
  <si>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</si>
  <si>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</si>
  <si>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</si>
  <si>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</si>
  <si>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</si>
  <si>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</si>
  <si>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</si>
  <si>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</si>
  <si>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</si>
  <si>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</si>
  <si>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</si>
  <si>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</si>
  <si>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</si>
  <si>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</si>
  <si>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</si>
  <si>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</si>
  <si>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</si>
  <si>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</si>
  <si>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</si>
  <si>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</si>
  <si>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</si>
  <si>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</si>
  <si>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</si>
  <si>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</si>
  <si>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</si>
  <si>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</si>
  <si>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</si>
  <si>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</si>
  <si>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</si>
  <si>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</si>
  <si>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</si>
  <si>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</si>
  <si>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</si>
  <si>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</si>
  <si>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</si>
  <si>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</si>
  <si>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</si>
  <si>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</si>
  <si>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</si>
  <si>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</si>
  <si>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</si>
  <si>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</si>
  <si>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</si>
  <si>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</si>
  <si>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</si>
  <si>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</si>
  <si>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</si>
  <si>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</si>
  <si>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</si>
  <si>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</si>
  <si>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</si>
  <si>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</si>
  <si>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</si>
  <si>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</si>
  <si>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</si>
  <si>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</si>
  <si>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</si>
  <si>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</si>
  <si>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</si>
  <si>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</si>
  <si>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</si>
  <si>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</si>
  <si>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</si>
  <si>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</si>
  <si>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</si>
  <si>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</si>
  <si>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</si>
  <si>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</si>
  <si>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</si>
  <si>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</si>
  <si>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</si>
  <si>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</si>
  <si>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</si>
  <si>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</si>
  <si>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</si>
  <si>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</si>
  <si>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</si>
  <si>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</si>
  <si>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</si>
  <si>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</si>
  <si>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</si>
  <si>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</si>
  <si>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</si>
  <si>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</si>
  <si>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</si>
  <si>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</si>
  <si>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</si>
  <si>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</si>
  <si>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</si>
  <si>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</si>
  <si>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</si>
  <si>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</si>
  <si>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</si>
  <si>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</si>
  <si>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</si>
  <si>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</si>
  <si>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</si>
  <si>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</si>
  <si>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</si>
  <si>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</si>
  <si>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</si>
  <si>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</si>
  <si>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</si>
  <si>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</si>
  <si>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</si>
  <si>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</si>
  <si>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</si>
  <si>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</si>
  <si>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</si>
  <si>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</si>
  <si>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</si>
  <si>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</si>
  <si>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</si>
  <si>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</si>
  <si>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</si>
  <si>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</si>
  <si>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</si>
  <si>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</si>
  <si>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</si>
  <si>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</si>
  <si>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</si>
  <si>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</si>
  <si>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</si>
  <si>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</si>
  <si>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</si>
  <si>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</si>
  <si>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</si>
  <si>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</si>
  <si>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</si>
  <si>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</si>
  <si>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</si>
  <si>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</si>
  <si>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</si>
  <si>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</si>
  <si>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</si>
  <si>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</si>
  <si>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</si>
  <si>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</si>
  <si>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</si>
  <si>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</si>
  <si>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</si>
  <si>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</si>
  <si>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</si>
  <si>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</si>
  <si>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</si>
  <si>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</si>
  <si>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</si>
  <si>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</si>
  <si>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</si>
  <si>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</si>
  <si>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</si>
  <si>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</si>
  <si>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</si>
  <si>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</si>
  <si>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</si>
  <si>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</si>
  <si>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</si>
  <si>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</si>
  <si>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</si>
  <si>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</si>
  <si>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</si>
  <si>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</si>
  <si>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</si>
  <si>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</si>
  <si>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</si>
  <si>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</si>
  <si>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</si>
  <si>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</si>
  <si>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</si>
  <si>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</si>
  <si>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</si>
  <si>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</si>
  <si>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</si>
  <si>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</si>
  <si>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</si>
  <si>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</si>
  <si>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</si>
  <si>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</si>
  <si>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</si>
  <si>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</si>
  <si>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</si>
  <si>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</si>
  <si>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</si>
  <si>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</si>
  <si>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</si>
  <si>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</si>
  <si>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</si>
  <si>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</si>
  <si>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</si>
  <si>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</si>
  <si>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</si>
  <si>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</si>
  <si>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</si>
  <si>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</si>
  <si>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</si>
  <si>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</si>
  <si>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</si>
  <si>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</si>
  <si>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</si>
  <si>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</si>
  <si>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</si>
  <si>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</si>
  <si>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</si>
  <si>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</si>
  <si>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</si>
  <si>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</si>
  <si>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</si>
  <si>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</si>
  <si>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</si>
  <si>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</si>
  <si>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</si>
  <si>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</si>
  <si>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</si>
  <si>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</si>
  <si>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</si>
  <si>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</si>
  <si>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</si>
  <si>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</si>
  <si>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</si>
  <si>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</si>
  <si>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</si>
  <si>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</si>
  <si>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</si>
  <si>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</si>
  <si>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</si>
  <si>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</si>
  <si>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</si>
  <si>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</si>
  <si>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</si>
  <si>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</si>
  <si>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</si>
  <si>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</si>
  <si>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</si>
  <si>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</si>
  <si>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</si>
  <si>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</si>
  <si>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</si>
  <si>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</si>
  <si>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</si>
  <si>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</si>
  <si>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</si>
  <si>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</si>
  <si>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</si>
  <si>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</si>
  <si>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</si>
  <si>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</si>
  <si>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</si>
  <si>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</si>
  <si>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</si>
  <si>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</si>
  <si>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</si>
  <si>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</si>
  <si>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</si>
  <si>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</si>
  <si>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</si>
  <si>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</si>
  <si>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</si>
  <si>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</si>
  <si>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</si>
  <si>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</si>
  <si>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</si>
  <si>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</si>
  <si>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</si>
  <si>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</si>
  <si>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</si>
  <si>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</si>
  <si>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</si>
  <si>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</si>
  <si>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</si>
  <si>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</si>
  <si>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</si>
  <si>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</si>
  <si>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</si>
  <si>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</si>
  <si>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</si>
  <si>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</si>
  <si>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</si>
  <si>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</si>
  <si>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</si>
  <si>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</si>
  <si>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</si>
  <si>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</si>
  <si>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</si>
  <si>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</si>
  <si>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</si>
  <si>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</si>
  <si>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</si>
  <si>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</si>
  <si>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</si>
  <si>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</si>
  <si>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</si>
  <si>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</si>
  <si>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</si>
  <si>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</si>
  <si>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</si>
  <si>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</si>
  <si>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</si>
  <si>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</si>
  <si>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</si>
  <si>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</si>
  <si>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</si>
  <si>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</si>
  <si>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</si>
  <si>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</si>
  <si>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</si>
  <si>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</si>
  <si>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</si>
  <si>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</si>
  <si>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</si>
  <si>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</si>
  <si>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</si>
  <si>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</si>
  <si>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</si>
  <si>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</si>
  <si>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</si>
  <si>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</si>
  <si>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</si>
  <si>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</si>
  <si>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</si>
  <si>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</si>
  <si>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</si>
  <si>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</si>
  <si>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</si>
  <si>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</si>
  <si>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</si>
  <si>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</si>
  <si>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</si>
  <si>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</si>
  <si>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</si>
  <si>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</si>
  <si>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</si>
  <si>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</si>
  <si>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</si>
  <si>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</si>
  <si>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</si>
  <si>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</si>
  <si>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</si>
  <si>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</si>
  <si>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</si>
  <si>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</si>
  <si>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</si>
  <si>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</si>
  <si>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</si>
  <si>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</si>
  <si>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</si>
  <si>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</si>
  <si>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</si>
  <si>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</si>
  <si>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</si>
  <si>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</si>
  <si>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</si>
  <si>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</si>
  <si>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</si>
  <si>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</si>
  <si>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</si>
  <si>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</si>
  <si>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</si>
  <si>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</si>
  <si>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</si>
  <si>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</si>
  <si>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</si>
  <si>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</si>
  <si>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</si>
  <si>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</si>
  <si>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</si>
  <si>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</si>
  <si>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</si>
  <si>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</si>
  <si>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</si>
  <si>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</si>
  <si>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</si>
  <si>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</si>
  <si>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</si>
  <si>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</si>
  <si>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</si>
  <si>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</si>
  <si>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</si>
  <si>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</si>
  <si>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</si>
  <si>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</si>
  <si>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</si>
  <si>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</si>
  <si>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</si>
  <si>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</si>
  <si>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</si>
  <si>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</si>
  <si>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</si>
  <si>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</si>
  <si>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</si>
  <si>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</si>
  <si>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</si>
  <si>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</si>
  <si>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</si>
  <si>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</si>
  <si>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</si>
  <si>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</si>
  <si>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</si>
  <si>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</si>
  <si>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</si>
  <si>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</si>
  <si>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</si>
  <si>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</si>
  <si>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</si>
  <si>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</si>
  <si>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</si>
  <si>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</si>
  <si>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</si>
  <si>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</si>
  <si>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</si>
  <si>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</si>
  <si>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</si>
  <si>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</si>
  <si>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</si>
  <si>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</si>
  <si>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</si>
  <si>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</si>
  <si>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</si>
  <si>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</si>
  <si>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</si>
  <si>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</si>
  <si>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</si>
  <si>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</si>
  <si>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</si>
  <si>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</si>
  <si>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</si>
  <si>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</si>
  <si>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</si>
  <si>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</si>
  <si>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</si>
  <si>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</si>
  <si>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</si>
  <si>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</si>
  <si>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</si>
  <si>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</si>
  <si>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</si>
  <si>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</si>
  <si>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</si>
  <si>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</si>
  <si>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</si>
  <si>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</si>
  <si>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</si>
  <si>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</si>
  <si>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</si>
  <si>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</si>
  <si>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</si>
  <si>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</si>
  <si>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</si>
  <si>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</si>
  <si>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</si>
  <si>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</si>
  <si>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</si>
  <si>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</si>
  <si>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</si>
  <si>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</si>
  <si>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</si>
  <si>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</si>
  <si>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</si>
  <si>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</si>
  <si>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</si>
  <si>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</si>
  <si>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</si>
  <si>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</si>
  <si>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</si>
  <si>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</si>
  <si>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</si>
  <si>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</si>
  <si>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</si>
  <si>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</si>
  <si>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</si>
  <si>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</si>
  <si>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</si>
  <si>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</si>
  <si>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</si>
  <si>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</si>
  <si>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</si>
  <si>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</si>
  <si>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</si>
  <si>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</si>
  <si>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</si>
  <si>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</si>
  <si>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</si>
  <si>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</si>
  <si>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</si>
  <si>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</si>
  <si>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</si>
  <si>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</si>
  <si>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</si>
  <si>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</si>
  <si>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</si>
  <si>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</si>
  <si>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</si>
  <si>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</si>
  <si>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</si>
  <si>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</si>
  <si>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</si>
  <si>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</si>
  <si>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</si>
  <si>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</si>
  <si>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</si>
  <si>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</si>
  <si>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</si>
  <si>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</si>
  <si>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</si>
  <si>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</si>
  <si>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</si>
  <si>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</si>
  <si>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</si>
  <si>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</si>
  <si>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</si>
  <si>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</si>
  <si>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</si>
  <si>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</si>
  <si>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</si>
  <si>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</si>
  <si>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</si>
  <si>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</si>
  <si>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</si>
  <si>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</si>
  <si>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</si>
  <si>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</si>
  <si>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</si>
  <si>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</si>
  <si>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</si>
  <si>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</si>
  <si>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</si>
  <si>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</si>
  <si>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</si>
  <si>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</si>
  <si>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</si>
  <si>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</si>
  <si>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</si>
  <si>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</si>
  <si>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</si>
  <si>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</si>
  <si>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</si>
  <si>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</si>
  <si>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</si>
  <si>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</si>
  <si>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</si>
  <si>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</si>
  <si>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</si>
  <si>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</si>
  <si>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</si>
  <si>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</si>
  <si>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</si>
  <si>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</si>
  <si>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</si>
  <si>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</si>
  <si>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</si>
  <si>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</si>
  <si>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</si>
  <si>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</si>
  <si>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</si>
  <si>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</si>
  <si>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</si>
  <si>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</si>
  <si>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</si>
  <si>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</si>
  <si>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</si>
  <si>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</si>
  <si>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</si>
  <si>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</si>
  <si>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</si>
  <si>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</si>
  <si>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</si>
  <si>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</si>
  <si>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</si>
  <si>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</si>
  <si>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</si>
  <si>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</si>
  <si>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</si>
  <si>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</si>
  <si>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</si>
  <si>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</si>
  <si>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</si>
  <si>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</si>
  <si>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</si>
  <si>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</si>
  <si>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</si>
  <si>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</si>
  <si>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</si>
  <si>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</si>
  <si>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</si>
  <si>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</si>
  <si>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</si>
  <si>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</si>
  <si>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</si>
  <si>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</si>
  <si>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</si>
  <si>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</si>
  <si>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</si>
  <si>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</si>
  <si>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</si>
  <si>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</si>
  <si>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</si>
  <si>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</si>
  <si>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</si>
  <si>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</si>
  <si>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</si>
  <si>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</si>
  <si>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</si>
  <si>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</si>
  <si>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</si>
  <si>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</si>
  <si>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</si>
  <si>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</si>
  <si>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</si>
  <si>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</si>
  <si>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</si>
  <si>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</si>
  <si>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</si>
  <si>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</si>
  <si>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</si>
  <si>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</si>
  <si>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</si>
  <si>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</si>
  <si>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</si>
  <si>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</si>
  <si>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</si>
  <si>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</si>
  <si>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</si>
  <si>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</si>
  <si>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</si>
  <si>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</si>
  <si>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</si>
  <si>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</si>
  <si>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</si>
  <si>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</si>
  <si>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</si>
  <si>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</si>
  <si>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</si>
  <si>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</si>
  <si>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</si>
  <si>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</si>
  <si>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</si>
  <si>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</si>
  <si>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</si>
  <si>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</si>
  <si>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</si>
  <si>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</si>
  <si>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</si>
  <si>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</si>
  <si>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</si>
  <si>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</si>
  <si>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</si>
  <si>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</si>
  <si>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</si>
  <si>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</si>
  <si>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</si>
  <si>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</si>
  <si>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</si>
  <si>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</si>
  <si>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</si>
  <si>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</si>
  <si>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</si>
  <si>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</si>
  <si>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</si>
  <si>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</si>
  <si>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</si>
  <si>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</si>
  <si>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</si>
  <si>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</si>
  <si>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</si>
  <si>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</si>
  <si>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</si>
  <si>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</si>
  <si>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</si>
  <si>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</si>
  <si>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</si>
  <si>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</si>
  <si>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</si>
  <si>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</si>
  <si>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</si>
  <si>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</si>
  <si>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</si>
  <si>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</si>
  <si>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</si>
  <si>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</si>
  <si>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</si>
  <si>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</si>
  <si>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</si>
  <si>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</si>
  <si>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</si>
  <si>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</si>
  <si>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</si>
  <si>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</si>
  <si>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</si>
  <si>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</si>
  <si>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</si>
  <si>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</si>
  <si>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</si>
  <si>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</si>
  <si>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</si>
  <si>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</si>
  <si>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</si>
  <si>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</si>
  <si>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</si>
  <si>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</si>
  <si>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</si>
  <si>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</si>
  <si>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</si>
  <si>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</si>
  <si>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</si>
  <si>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</si>
  <si>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</si>
  <si>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</si>
  <si>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</si>
  <si>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</si>
  <si>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</si>
  <si>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</si>
  <si>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</si>
  <si>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</si>
  <si>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</si>
  <si>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</si>
  <si>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</si>
  <si>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</si>
  <si>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</si>
  <si>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</si>
  <si>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</si>
  <si>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</si>
  <si>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</si>
  <si>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</si>
  <si>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</si>
  <si>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</si>
  <si>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</si>
  <si>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</si>
  <si>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</si>
  <si>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</si>
  <si>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</si>
  <si>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</si>
  <si>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</si>
  <si>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</si>
  <si>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</si>
  <si>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</si>
  <si>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</si>
  <si>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</si>
  <si>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</si>
  <si>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</si>
  <si>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</si>
  <si>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</si>
  <si>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</si>
  <si>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</si>
  <si>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</si>
  <si>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</si>
  <si>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</si>
  <si>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</si>
  <si>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</si>
  <si>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</si>
  <si>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</si>
  <si>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</si>
  <si>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</si>
  <si>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</si>
  <si>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</si>
  <si>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</si>
  <si>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</si>
  <si>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</si>
  <si>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</si>
  <si>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</si>
  <si>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</si>
  <si>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</si>
  <si>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</si>
  <si>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</si>
  <si>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</si>
  <si>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</si>
  <si>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</si>
  <si>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</si>
  <si>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</si>
  <si>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</si>
  <si>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</si>
  <si>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</si>
  <si>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</si>
  <si>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</si>
  <si>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</si>
  <si>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</si>
  <si>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</si>
  <si>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</si>
  <si>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</si>
  <si>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</si>
  <si>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</si>
  <si>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</si>
  <si>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</si>
  <si>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</si>
  <si>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</si>
  <si>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</si>
  <si>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</si>
  <si>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</si>
  <si>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</si>
  <si>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</si>
  <si>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</si>
  <si>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</si>
  <si>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</si>
  <si>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</si>
  <si>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</si>
  <si>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</si>
  <si>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</si>
  <si>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</si>
  <si>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</si>
  <si>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</si>
  <si>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</si>
  <si>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</si>
  <si>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</si>
  <si>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</si>
  <si>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</si>
  <si>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</si>
  <si>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</si>
  <si>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</si>
  <si>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</si>
  <si>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</si>
  <si>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</si>
  <si>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</si>
  <si>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</si>
  <si>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</si>
  <si>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</si>
  <si>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</si>
  <si>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</si>
  <si>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</si>
  <si>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</si>
  <si>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</si>
  <si>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</si>
  <si>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</si>
  <si>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</si>
  <si>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</si>
  <si>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</si>
  <si>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</si>
  <si>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</si>
  <si>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</si>
  <si>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</si>
  <si>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</si>
  <si>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</si>
  <si>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</si>
  <si>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</si>
  <si>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</si>
  <si>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</si>
  <si>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</si>
  <si>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</si>
  <si>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</si>
  <si>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</si>
  <si>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</si>
  <si>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</si>
  <si>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</si>
  <si>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</si>
  <si>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</si>
  <si>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</si>
  <si>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</si>
  <si>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</si>
  <si>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</si>
  <si>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</si>
  <si>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</si>
  <si>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</si>
  <si>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</si>
  <si>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</si>
  <si>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</si>
  <si>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</si>
  <si>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</si>
  <si>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</si>
  <si>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</si>
  <si>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</si>
  <si>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</si>
  <si>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</si>
  <si>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</si>
  <si>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</si>
  <si>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</si>
  <si>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</si>
  <si>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</si>
  <si>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</si>
  <si>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</si>
  <si>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</si>
  <si>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</si>
  <si>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</si>
  <si>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</si>
  <si>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</si>
  <si>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</si>
  <si>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</si>
  <si>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</si>
  <si>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</si>
  <si>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</si>
  <si>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</si>
  <si>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</si>
  <si>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</si>
  <si>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</si>
  <si>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</si>
  <si>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</si>
  <si>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</si>
  <si>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</si>
  <si>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</si>
  <si>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</si>
  <si>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</si>
  <si>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</si>
  <si>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</si>
  <si>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</si>
  <si>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</si>
  <si>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</si>
  <si>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</si>
  <si>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</si>
  <si>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</si>
  <si>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</si>
  <si>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</si>
  <si>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</si>
  <si>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</si>
  <si>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</si>
  <si>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</si>
  <si>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</si>
  <si>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</si>
  <si>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</si>
  <si>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</si>
  <si>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</si>
  <si>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</si>
  <si>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</si>
  <si>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</si>
  <si>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</si>
  <si>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</si>
  <si>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</si>
  <si>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</si>
  <si>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</si>
  <si>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</si>
  <si>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</si>
  <si>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</si>
  <si>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</si>
  <si>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</si>
  <si>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</si>
  <si>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</si>
  <si>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</si>
  <si>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</si>
  <si>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</si>
  <si>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</si>
  <si>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</si>
  <si>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</si>
  <si>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</si>
  <si>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</si>
  <si>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</si>
  <si>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</si>
  <si>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</si>
  <si>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</si>
  <si>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</si>
  <si>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</si>
  <si>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</si>
  <si>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</si>
  <si>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</si>
  <si>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</si>
  <si>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</si>
  <si>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</si>
  <si>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</si>
  <si>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</si>
  <si>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</si>
  <si>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</si>
  <si>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</si>
  <si>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</si>
  <si>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</si>
  <si>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</si>
  <si>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</si>
  <si>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</si>
  <si>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</si>
  <si>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</si>
  <si>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</si>
  <si>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</si>
  <si>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</si>
  <si>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</si>
  <si>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</si>
  <si>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</si>
  <si>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</si>
  <si>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</si>
  <si>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</si>
  <si>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</si>
  <si>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</si>
  <si>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</si>
  <si>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</si>
  <si>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</si>
  <si>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</si>
  <si>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</si>
  <si>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</si>
  <si>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</si>
  <si>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</si>
  <si>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</si>
  <si>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</si>
  <si>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</si>
  <si>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</si>
  <si>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</si>
  <si>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</si>
  <si>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</si>
  <si>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</si>
  <si>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</si>
  <si>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</si>
  <si>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</si>
  <si>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</si>
  <si>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</si>
  <si>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</si>
  <si>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</si>
  <si>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</si>
  <si>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</si>
  <si>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</si>
  <si>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</si>
  <si>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</si>
  <si>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</si>
  <si>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</si>
  <si>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</si>
  <si>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</si>
  <si>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</si>
  <si>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</si>
  <si>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</si>
  <si>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</si>
  <si>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</si>
  <si>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</si>
  <si>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</si>
  <si>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</si>
  <si>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</si>
  <si>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</si>
  <si>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</si>
  <si>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</si>
  <si>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</si>
  <si>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</si>
  <si>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</si>
  <si>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</si>
  <si>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</si>
  <si>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</si>
  <si>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</si>
  <si>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</si>
  <si>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</si>
  <si>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</si>
  <si>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</si>
  <si>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</si>
  <si>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</si>
  <si>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</si>
  <si>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</si>
  <si>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</si>
  <si>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</si>
  <si>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</si>
  <si>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</si>
  <si>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</si>
  <si>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</si>
  <si>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</si>
  <si>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</si>
  <si>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</si>
  <si>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</si>
  <si>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</si>
  <si>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</si>
  <si>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</si>
  <si>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</si>
  <si>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</si>
  <si>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</si>
  <si>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</si>
  <si>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</si>
  <si>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</si>
  <si>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</si>
  <si>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</si>
  <si>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</si>
  <si>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</si>
  <si>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</si>
  <si>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</si>
  <si>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</si>
  <si>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</si>
  <si>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</si>
  <si>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</si>
  <si>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</si>
  <si>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</si>
  <si>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</si>
  <si>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</si>
  <si>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</si>
  <si>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</si>
  <si>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</si>
  <si>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</si>
  <si>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</si>
  <si>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</si>
  <si>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</si>
  <si>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</si>
  <si>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</si>
  <si>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</si>
  <si>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</si>
  <si>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</si>
  <si>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</si>
  <si>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</si>
  <si>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</si>
  <si>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</si>
  <si>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</si>
  <si>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</si>
  <si>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</si>
  <si>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</si>
  <si>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</si>
  <si>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</si>
  <si>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</si>
  <si>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</si>
  <si>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</si>
  <si>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</si>
  <si>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</si>
  <si>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</si>
  <si>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</si>
  <si>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</si>
  <si>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</si>
  <si>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</si>
  <si>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</si>
  <si>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</si>
  <si>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</si>
  <si>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</si>
  <si>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</si>
  <si>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</si>
  <si>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</si>
  <si>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</si>
  <si>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</si>
  <si>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</si>
  <si>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</si>
  <si>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</si>
  <si>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</si>
  <si>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</si>
  <si>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</si>
  <si>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</si>
  <si>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</si>
  <si>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</si>
  <si>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</si>
  <si>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</si>
  <si>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</si>
  <si>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</si>
  <si>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</si>
  <si>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</si>
  <si>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</si>
  <si>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</si>
  <si>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</si>
  <si>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</si>
  <si>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</si>
  <si>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</si>
  <si>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</si>
  <si>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</si>
  <si>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</si>
  <si>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</si>
  <si>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</si>
  <si>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</si>
  <si>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</si>
  <si>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</si>
  <si>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</si>
  <si>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</si>
  <si>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</si>
  <si>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</si>
  <si>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</si>
  <si>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</si>
  <si>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</si>
  <si>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</si>
  <si>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</si>
  <si>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</si>
  <si>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</si>
  <si>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</si>
  <si>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</si>
  <si>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</si>
  <si>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</si>
  <si>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</si>
  <si>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</si>
  <si>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</si>
  <si>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</si>
  <si>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</si>
  <si>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</si>
  <si>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</si>
  <si>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</si>
  <si>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</si>
  <si>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</si>
  <si>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</si>
  <si>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</si>
  <si>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</si>
  <si>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</si>
  <si>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</si>
  <si>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</si>
  <si>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</si>
  <si>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</si>
  <si>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</si>
  <si>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</si>
  <si>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</si>
  <si>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</si>
  <si>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</si>
  <si>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</si>
  <si>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</si>
  <si>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</si>
  <si>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</si>
  <si>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</si>
  <si>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</si>
  <si>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</si>
  <si>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</si>
  <si>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</si>
  <si>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</si>
  <si>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</si>
  <si>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</si>
  <si>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</si>
  <si>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</si>
  <si>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</si>
  <si>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</si>
  <si>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</si>
  <si>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</si>
  <si>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</si>
  <si>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</si>
  <si>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</si>
  <si>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</si>
  <si>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</si>
  <si>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</si>
  <si>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</si>
  <si>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</si>
  <si>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</si>
  <si>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</si>
  <si>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</si>
  <si>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</si>
  <si>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</si>
  <si>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</si>
  <si>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</si>
  <si>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</si>
  <si>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</si>
  <si>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</si>
  <si>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</si>
  <si>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</si>
  <si>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</si>
  <si>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</si>
  <si>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</si>
  <si>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</si>
  <si>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</si>
  <si>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</si>
  <si>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</si>
  <si>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</si>
  <si>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</si>
  <si>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</si>
  <si>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</si>
  <si>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</si>
  <si>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</si>
  <si>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</si>
  <si>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</si>
  <si>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</si>
  <si>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</si>
  <si>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</si>
  <si>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</si>
  <si>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</si>
  <si>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</si>
  <si>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</si>
  <si>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</si>
  <si>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</si>
  <si>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</si>
  <si>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</si>
  <si>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</si>
  <si>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</si>
  <si>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</si>
  <si>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</si>
  <si>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</si>
  <si>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</si>
  <si>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</si>
  <si>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</si>
  <si>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</si>
  <si>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</si>
  <si>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</si>
  <si>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</si>
  <si>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</si>
  <si>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</si>
  <si>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</si>
  <si>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</si>
  <si>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</si>
  <si>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</si>
  <si>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</si>
  <si>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</si>
  <si>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</si>
  <si>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</si>
  <si>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</si>
  <si>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</si>
  <si>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</si>
  <si>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</si>
  <si>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</si>
  <si>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</si>
  <si>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</si>
  <si>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</si>
  <si>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</si>
  <si>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</si>
  <si>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</si>
  <si>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</si>
  <si>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</si>
  <si>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</si>
  <si>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</si>
  <si>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</si>
  <si>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</si>
  <si>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</si>
  <si>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</si>
  <si>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</si>
  <si>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</si>
  <si>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</si>
  <si>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</si>
  <si>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</si>
  <si>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</si>
  <si>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</si>
  <si>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</si>
  <si>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</si>
  <si>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</si>
  <si>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</si>
  <si>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</si>
  <si>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</si>
  <si>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</si>
  <si>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</si>
  <si>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</si>
  <si>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</si>
  <si>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</si>
  <si>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</si>
  <si>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</si>
  <si>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</si>
  <si>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</si>
  <si>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</si>
  <si>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</si>
  <si>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</si>
  <si>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</si>
  <si>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</si>
  <si>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</si>
  <si>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</si>
  <si>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</si>
  <si>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</si>
  <si>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</si>
  <si>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</si>
  <si>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</si>
  <si>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</si>
  <si>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</si>
  <si>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</si>
  <si>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</si>
  <si>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</si>
  <si>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</si>
  <si>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</si>
  <si>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</si>
  <si>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</si>
  <si>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</si>
  <si>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</si>
  <si>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</si>
  <si>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</si>
  <si>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</si>
  <si>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</si>
  <si>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</si>
  <si>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</si>
  <si>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</si>
  <si>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</si>
  <si>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</si>
  <si>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</si>
  <si>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</si>
  <si>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</si>
  <si>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</si>
  <si>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</si>
  <si>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</si>
  <si>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</si>
  <si>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</si>
  <si>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</si>
  <si>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</si>
  <si>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</si>
  <si>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</si>
  <si>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</si>
  <si>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</si>
  <si>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</si>
  <si>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</si>
  <si>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</si>
  <si>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</si>
  <si>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</si>
  <si>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</si>
  <si>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</si>
  <si>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</si>
  <si>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</si>
  <si>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</si>
  <si>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</si>
  <si>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</si>
  <si>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</si>
  <si>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</si>
  <si>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</si>
  <si>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</si>
  <si>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</si>
  <si>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</si>
  <si>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</si>
  <si>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</si>
  <si>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</si>
  <si>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</si>
  <si>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</si>
  <si>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</si>
  <si>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</si>
  <si>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</si>
  <si>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</si>
  <si>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</si>
  <si>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</si>
  <si>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</si>
  <si>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</si>
  <si>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</si>
  <si>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</si>
  <si>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</si>
  <si>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</si>
  <si>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</si>
  <si>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</si>
  <si>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</si>
  <si>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</si>
  <si>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</si>
  <si>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</si>
  <si>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</si>
  <si>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</si>
  <si>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</si>
  <si>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</si>
  <si>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</si>
  <si>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</si>
  <si>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</si>
  <si>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</si>
  <si>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</si>
  <si>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</si>
  <si>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</si>
  <si>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</si>
  <si>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</si>
  <si>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</si>
  <si>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</si>
  <si>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</si>
  <si>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</si>
  <si>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</si>
  <si>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</si>
  <si>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</si>
  <si>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</si>
  <si>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</si>
  <si>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</si>
  <si>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</si>
  <si>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</si>
  <si>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</si>
  <si>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</si>
  <si>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</si>
  <si>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</si>
  <si>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</si>
  <si>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</si>
  <si>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</si>
  <si>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</si>
  <si>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</si>
  <si>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</si>
  <si>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</si>
  <si>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</si>
  <si>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</si>
  <si>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</si>
  <si>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</si>
  <si>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</si>
  <si>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</si>
  <si>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</si>
  <si>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</si>
  <si>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</si>
  <si>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</si>
  <si>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</si>
  <si>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</si>
  <si>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</si>
  <si>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</si>
  <si>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</si>
  <si>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</si>
  <si>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</si>
  <si>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</si>
  <si>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</si>
  <si>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</si>
  <si>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</si>
  <si>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</si>
  <si>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</si>
  <si>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</si>
  <si>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</si>
  <si>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</si>
  <si>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</si>
  <si>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</si>
  <si>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</si>
  <si>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</si>
  <si>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</si>
  <si>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</si>
  <si>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</si>
  <si>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</si>
  <si>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</si>
  <si>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</si>
  <si>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</si>
  <si>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</si>
  <si>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</si>
  <si>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</si>
  <si>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</si>
  <si>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</si>
  <si>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</si>
  <si>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</si>
  <si>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</si>
  <si>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</si>
  <si>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</si>
  <si>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</si>
  <si>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</si>
  <si>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</si>
  <si>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</si>
  <si>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</si>
  <si>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</si>
  <si>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</si>
  <si>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</si>
  <si>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</si>
  <si>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</si>
  <si>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</si>
  <si>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</si>
  <si>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</si>
  <si>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</si>
  <si>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</si>
  <si>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</si>
  <si>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</si>
  <si>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</si>
  <si>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</si>
  <si>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</si>
  <si>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</si>
  <si>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</si>
  <si>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</si>
  <si>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</si>
  <si>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</si>
  <si>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</si>
  <si>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</si>
  <si>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</si>
  <si>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</si>
  <si>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</si>
  <si>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</si>
  <si>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</si>
  <si>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</si>
  <si>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</si>
  <si>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</si>
  <si>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</si>
  <si>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</si>
  <si>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</si>
  <si>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</si>
  <si>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</si>
  <si>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</si>
  <si>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</si>
  <si>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</si>
  <si>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</si>
  <si>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</si>
  <si>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</si>
  <si>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</si>
  <si>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</si>
  <si>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</si>
  <si>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</si>
  <si>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</si>
  <si>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</si>
  <si>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</si>
  <si>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</si>
  <si>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</si>
  <si>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</si>
  <si>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</si>
  <si>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</si>
  <si>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</si>
  <si>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</si>
  <si>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</si>
  <si>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</si>
  <si>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</si>
  <si>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</si>
  <si>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</si>
  <si>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</si>
  <si>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</si>
  <si>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</si>
  <si>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</si>
  <si>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</si>
  <si>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</si>
  <si>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</si>
  <si>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</si>
  <si>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</si>
  <si>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</si>
  <si>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</si>
  <si>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</si>
  <si>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</si>
  <si>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</si>
  <si>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</si>
  <si>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</si>
  <si>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</si>
  <si>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</si>
  <si>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</si>
  <si>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</si>
  <si>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</si>
  <si>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</si>
  <si>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</si>
  <si>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</si>
  <si>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</si>
  <si>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</si>
  <si>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</si>
  <si>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</si>
  <si>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</si>
  <si>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</si>
  <si>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</si>
  <si>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</si>
  <si>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</si>
  <si>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</si>
  <si>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</si>
  <si>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</si>
  <si>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</si>
  <si>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</si>
  <si>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</si>
  <si>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</si>
  <si>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</si>
  <si>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</si>
  <si>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</si>
  <si>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</si>
  <si>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</si>
  <si>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</si>
  <si>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</si>
  <si>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</si>
  <si>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</si>
  <si>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</si>
  <si>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</si>
  <si>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</si>
  <si>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</si>
  <si>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</si>
  <si>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</si>
  <si>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</si>
  <si>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</si>
  <si>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</si>
  <si>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</si>
  <si>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</si>
  <si>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</si>
  <si>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</si>
  <si>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</si>
  <si>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</si>
  <si>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</si>
  <si>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</si>
  <si>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</si>
  <si>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</si>
  <si>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</si>
  <si>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</si>
  <si>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</si>
  <si>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</si>
  <si>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</si>
  <si>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</si>
  <si>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</si>
  <si>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</si>
  <si>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</si>
  <si>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</si>
  <si>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</si>
  <si>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</si>
  <si>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</si>
  <si>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</si>
  <si>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</si>
  <si>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</si>
  <si>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</si>
  <si>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</si>
  <si>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</si>
  <si>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</si>
  <si>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</si>
  <si>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</si>
  <si>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</si>
  <si>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</si>
  <si>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</si>
  <si>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</si>
  <si>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</si>
  <si>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</si>
  <si>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</si>
  <si>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</si>
  <si>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</si>
  <si>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</si>
  <si>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</si>
  <si>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</si>
  <si>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</si>
  <si>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</si>
  <si>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</si>
  <si>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</si>
  <si>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</si>
  <si>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</si>
  <si>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</si>
  <si>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</si>
  <si>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</si>
  <si>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</si>
  <si>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</si>
  <si>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</si>
  <si>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</si>
  <si>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</si>
  <si>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</si>
  <si>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</si>
  <si>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</si>
  <si>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</si>
  <si>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</si>
  <si>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</si>
  <si>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</si>
  <si>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</si>
  <si>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</si>
  <si>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</si>
  <si>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</si>
  <si>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</si>
  <si>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</si>
  <si>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</si>
  <si>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</si>
  <si>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</si>
  <si>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</si>
  <si>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</si>
  <si>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</si>
  <si>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</si>
  <si>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</si>
  <si>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</si>
  <si>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</si>
  <si>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</si>
  <si>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</si>
  <si>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</si>
  <si>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</si>
  <si>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</si>
  <si>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</si>
  <si>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</si>
  <si>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</si>
  <si>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</si>
  <si>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</si>
  <si>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</si>
  <si>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</si>
  <si>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</si>
  <si>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</si>
  <si>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</si>
  <si>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</si>
  <si>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</si>
  <si>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</si>
  <si>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</si>
  <si>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</si>
  <si>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</si>
  <si>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</si>
  <si>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</si>
  <si>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</si>
  <si>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</si>
  <si>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</si>
  <si>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</si>
  <si>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</si>
  <si>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</si>
  <si>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</si>
  <si>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</si>
  <si>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</si>
  <si>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</si>
  <si>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</si>
  <si>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</si>
  <si>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</si>
  <si>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</si>
  <si>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</si>
  <si>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</si>
  <si>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</si>
  <si>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</si>
  <si>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</si>
  <si>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</si>
  <si>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</si>
  <si>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</si>
  <si>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</si>
  <si>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</si>
  <si>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</si>
  <si>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</si>
  <si>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</si>
  <si>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</si>
  <si>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</si>
  <si>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</si>
  <si>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</si>
  <si>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</si>
  <si>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</si>
  <si>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</si>
  <si>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</si>
  <si>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</si>
  <si>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</si>
  <si>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</si>
  <si>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</si>
  <si>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</si>
  <si>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</si>
  <si>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</si>
  <si>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</si>
  <si>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</si>
  <si>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</si>
  <si>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</si>
  <si>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</si>
  <si>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</si>
  <si>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</si>
  <si>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</si>
  <si>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</si>
  <si>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</si>
  <si>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</si>
  <si>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</si>
  <si>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</si>
  <si>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</si>
  <si>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</si>
  <si>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</si>
  <si>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</si>
  <si>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</si>
  <si>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</si>
  <si>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</si>
  <si>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</si>
  <si>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</si>
  <si>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</si>
  <si>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</si>
  <si>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</si>
  <si>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</si>
  <si>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</si>
  <si>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</si>
  <si>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</si>
  <si>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</si>
  <si>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</si>
  <si>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</si>
  <si>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</si>
  <si>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</si>
  <si>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</si>
  <si>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</si>
  <si>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</si>
  <si>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</si>
  <si>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</si>
  <si>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</si>
  <si>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</si>
  <si>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</si>
  <si>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</si>
  <si>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</si>
  <si>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</si>
  <si>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</si>
  <si>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</si>
  <si>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</si>
  <si>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</si>
  <si>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</si>
  <si>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</si>
  <si>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</si>
  <si>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</si>
  <si>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</si>
  <si>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</si>
  <si>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</si>
  <si>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</si>
  <si>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</si>
  <si>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</si>
  <si>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</si>
  <si>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</si>
  <si>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</si>
  <si>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</si>
  <si>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</si>
  <si>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</si>
  <si>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</si>
  <si>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</si>
  <si>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</si>
  <si>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</si>
  <si>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</si>
  <si>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</si>
  <si>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</si>
  <si>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</si>
  <si>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</si>
  <si>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</si>
  <si>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</si>
  <si>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</si>
  <si>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</si>
  <si>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</si>
  <si>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</si>
  <si>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</si>
  <si>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</si>
  <si>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</si>
  <si>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</si>
  <si>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</si>
  <si>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</si>
  <si>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</si>
  <si>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</si>
  <si>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</si>
  <si>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</si>
  <si>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</si>
  <si>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</si>
  <si>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</si>
  <si>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</si>
  <si>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</si>
  <si>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</si>
  <si>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</si>
  <si>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</si>
  <si>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</si>
  <si>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</si>
  <si>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</si>
  <si>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</si>
  <si>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</si>
  <si>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</si>
  <si>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</si>
  <si>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</si>
  <si>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</si>
  <si>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</si>
  <si>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</si>
  <si>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</si>
  <si>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</si>
  <si>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</si>
  <si>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</si>
  <si>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</si>
  <si>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</si>
  <si>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</si>
  <si>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</si>
  <si>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</si>
  <si>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</si>
  <si>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</si>
  <si>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</si>
  <si>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</si>
  <si>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</si>
  <si>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</si>
  <si>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</si>
  <si>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</si>
  <si>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</si>
  <si>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</si>
  <si>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</si>
  <si>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</si>
  <si>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</si>
  <si>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</si>
  <si>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</si>
  <si>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</si>
  <si>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</si>
  <si>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</si>
  <si>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</si>
  <si>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</si>
  <si>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</si>
  <si>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</si>
  <si>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</si>
  <si>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</si>
  <si>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</si>
  <si>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</si>
  <si>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</si>
  <si>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</si>
  <si>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</si>
  <si>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</si>
  <si>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</si>
  <si>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</si>
  <si>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</si>
  <si>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</si>
  <si>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</si>
  <si>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</si>
  <si>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</si>
  <si>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</si>
  <si>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</si>
  <si>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</si>
  <si>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</si>
  <si>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</si>
  <si>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</si>
  <si>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</si>
  <si>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</si>
  <si>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</si>
  <si>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</si>
  <si>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</si>
  <si>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</si>
  <si>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</si>
  <si>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</si>
  <si>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</si>
  <si>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</si>
  <si>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</si>
  <si>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</si>
  <si>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</si>
  <si>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</si>
  <si>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</si>
  <si>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</si>
  <si>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</si>
  <si>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</si>
  <si>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</si>
  <si>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</si>
  <si>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</si>
  <si>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</si>
  <si>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</si>
  <si>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</si>
  <si>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</si>
  <si>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</si>
  <si>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</si>
  <si>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</si>
  <si>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</si>
  <si>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</si>
  <si>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</si>
  <si>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</si>
  <si>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</si>
  <si>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</si>
  <si>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</si>
  <si>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</si>
  <si>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</si>
  <si>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</si>
  <si>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</si>
  <si>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</si>
  <si>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</si>
  <si>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</si>
  <si>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</si>
  <si>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</si>
  <si>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</si>
  <si>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</si>
  <si>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</si>
  <si>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</si>
  <si>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</si>
  <si>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</si>
  <si>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</si>
  <si>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</si>
  <si>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</si>
  <si>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</si>
  <si>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</si>
  <si>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</si>
  <si>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</si>
  <si>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</si>
  <si>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</si>
  <si>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</si>
  <si>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</si>
  <si>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</si>
  <si>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</si>
  <si>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</si>
  <si>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</si>
  <si>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</si>
  <si>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</si>
  <si>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</si>
  <si>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</si>
  <si>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</si>
  <si>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</si>
  <si>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</si>
  <si>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</si>
  <si>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</si>
  <si>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</si>
  <si>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</si>
  <si>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</si>
  <si>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</si>
  <si>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</si>
  <si>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</si>
  <si>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</si>
  <si>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</si>
  <si>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</si>
  <si>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</si>
  <si>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</si>
  <si>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</si>
  <si>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</si>
  <si>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</si>
  <si>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</si>
  <si>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</si>
  <si>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</si>
  <si>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</si>
  <si>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</si>
  <si>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</si>
  <si>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</si>
  <si>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</si>
  <si>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</si>
  <si>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</si>
  <si>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</si>
  <si>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</si>
  <si>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</si>
  <si>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</si>
  <si>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</si>
  <si>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</si>
  <si>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</si>
  <si>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</si>
  <si>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</si>
  <si>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</si>
  <si>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</si>
  <si>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</si>
  <si>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</si>
  <si>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</si>
  <si>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</si>
  <si>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</si>
  <si>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</si>
  <si>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</si>
  <si>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</si>
  <si>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</si>
  <si>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</si>
  <si>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</si>
  <si>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</si>
  <si>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</si>
  <si>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</si>
  <si>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</si>
  <si>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</si>
  <si>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</si>
  <si>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</si>
  <si>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</si>
  <si>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</si>
  <si>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</si>
  <si>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</si>
  <si>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</si>
  <si>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</si>
  <si>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</si>
  <si>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</si>
  <si>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</si>
  <si>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</si>
  <si>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</si>
  <si>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</si>
  <si>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</si>
  <si>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</si>
  <si>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</si>
  <si>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</si>
  <si>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</si>
  <si>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</si>
  <si>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</si>
  <si>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</si>
  <si>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</si>
  <si>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</si>
  <si>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</si>
  <si>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</si>
  <si>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</si>
  <si>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</si>
  <si>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</si>
  <si>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</si>
  <si>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</si>
  <si>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</si>
  <si>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</si>
  <si>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</si>
  <si>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</si>
  <si>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</si>
  <si>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</si>
  <si>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</si>
  <si>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</si>
  <si>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</si>
  <si>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</si>
  <si>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</si>
  <si>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</si>
  <si>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</si>
  <si>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</si>
  <si>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</si>
  <si>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</si>
  <si>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</si>
  <si>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</si>
  <si>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</si>
  <si>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</si>
  <si>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</si>
  <si>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</si>
  <si>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</si>
  <si>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</si>
  <si>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</si>
  <si>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</si>
  <si>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</si>
  <si>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</si>
  <si>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</si>
  <si>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</si>
  <si>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</si>
  <si>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</si>
  <si>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</si>
  <si>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</si>
  <si>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</si>
  <si>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</si>
  <si>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</si>
  <si>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</si>
  <si>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</si>
  <si>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</si>
  <si>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</si>
  <si>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</si>
  <si>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</si>
  <si>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</si>
  <si>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</si>
  <si>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</si>
  <si>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</si>
  <si>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</si>
  <si>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</si>
  <si>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</si>
  <si>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</si>
  <si>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</si>
  <si>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</si>
  <si>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</si>
  <si>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</si>
  <si>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</si>
  <si>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</si>
  <si>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</si>
  <si>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</si>
  <si>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</si>
  <si>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</si>
  <si>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</si>
  <si>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</si>
  <si>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</si>
  <si>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</si>
  <si>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</si>
  <si>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</si>
  <si>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</si>
  <si>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</si>
  <si>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</si>
  <si>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</si>
  <si>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</si>
  <si>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</si>
  <si>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</si>
  <si>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</si>
  <si>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</si>
  <si>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</si>
  <si>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</si>
  <si>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</si>
  <si>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</si>
  <si>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</si>
  <si>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</si>
  <si>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</si>
  <si>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</si>
  <si>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</si>
  <si>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</si>
  <si>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</si>
  <si>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</si>
  <si>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</si>
  <si>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</si>
  <si>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</si>
  <si>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</si>
  <si>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</si>
  <si>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</si>
  <si>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</si>
  <si>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</si>
  <si>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</si>
  <si>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</si>
  <si>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</si>
  <si>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</si>
  <si>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</si>
  <si>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</si>
  <si>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</si>
  <si>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</si>
  <si>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</si>
  <si>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</si>
  <si>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</si>
  <si>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</si>
  <si>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</si>
  <si>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</si>
  <si>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</si>
  <si>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</si>
  <si>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</si>
  <si>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</si>
  <si>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</si>
  <si>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</si>
  <si>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</si>
  <si>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</si>
  <si>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</si>
  <si>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</si>
  <si>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</si>
  <si>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</si>
  <si>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</si>
  <si>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</si>
  <si>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</si>
  <si>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</si>
  <si>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</si>
  <si>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</si>
  <si>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</si>
  <si>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</si>
  <si>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</si>
  <si>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</si>
  <si>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</si>
  <si>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</si>
  <si>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</si>
  <si>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</si>
  <si>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</si>
  <si>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</si>
  <si>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</si>
  <si>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</si>
  <si>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</si>
  <si>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</si>
  <si>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</si>
  <si>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</si>
  <si>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</si>
  <si>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</si>
  <si>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</si>
  <si>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</si>
  <si>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</si>
  <si>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</si>
  <si>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</si>
  <si>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</si>
  <si>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</si>
  <si>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</si>
  <si>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</si>
  <si>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</si>
  <si>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</si>
  <si>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</si>
  <si>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</si>
  <si>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</si>
  <si>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</si>
  <si>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</si>
  <si>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</si>
  <si>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</si>
  <si>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</si>
  <si>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</si>
  <si>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</si>
  <si>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</si>
  <si>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</si>
  <si>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</si>
  <si>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</si>
  <si>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</si>
  <si>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</si>
  <si>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</si>
  <si>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</si>
  <si>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</si>
  <si>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</si>
  <si>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</si>
  <si>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</si>
  <si>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</si>
  <si>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</si>
  <si>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</si>
  <si>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</si>
  <si>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</si>
  <si>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</si>
  <si>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</si>
  <si>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</si>
  <si>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</si>
  <si>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</si>
  <si>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</si>
  <si>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</si>
  <si>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</si>
  <si>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</si>
  <si>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</si>
  <si>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</si>
  <si>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</si>
  <si>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</si>
  <si>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</si>
  <si>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</si>
  <si>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</si>
  <si>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</si>
  <si>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</si>
  <si>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</si>
  <si>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</si>
  <si>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</si>
  <si>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</si>
  <si>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</si>
  <si>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</si>
  <si>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</si>
  <si>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</si>
  <si>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</si>
  <si>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</si>
  <si>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</si>
  <si>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</si>
  <si>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</si>
  <si>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</si>
  <si>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</si>
  <si>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</si>
  <si>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</si>
  <si>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</si>
  <si>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</si>
  <si>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</si>
  <si>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</si>
  <si>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</si>
  <si>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</si>
  <si>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</si>
  <si>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</si>
  <si>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</si>
  <si>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</si>
  <si>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</si>
  <si>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</si>
  <si>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</si>
  <si>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</si>
  <si>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</si>
  <si>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</si>
  <si>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</si>
  <si>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</si>
  <si>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</si>
  <si>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</si>
  <si>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</si>
  <si>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</si>
  <si>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</si>
  <si>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</si>
  <si>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</si>
  <si>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</si>
  <si>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</si>
  <si>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</si>
  <si>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</si>
  <si>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</si>
  <si>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</si>
  <si>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</si>
  <si>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</si>
  <si>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</si>
  <si>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</si>
  <si>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</si>
  <si>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</si>
  <si>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</si>
  <si>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</si>
  <si>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</si>
  <si>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</si>
  <si>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</si>
  <si>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</si>
  <si>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</si>
  <si>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</si>
  <si>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</si>
  <si>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</si>
  <si>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</si>
  <si>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</si>
  <si>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</si>
  <si>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</si>
  <si>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</si>
  <si>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</si>
  <si>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</si>
  <si>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</si>
  <si>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</si>
  <si>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</si>
  <si>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</si>
  <si>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</si>
  <si>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</si>
  <si>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</si>
  <si>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</si>
  <si>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</si>
  <si>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</si>
  <si>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</si>
  <si>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</si>
  <si>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</si>
  <si>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</si>
  <si>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</si>
  <si>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</si>
  <si>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</si>
  <si>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</si>
  <si>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</si>
  <si>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</si>
  <si>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</si>
  <si>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</si>
  <si>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</si>
  <si>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</si>
  <si>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</si>
  <si>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</si>
  <si>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</si>
  <si>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</si>
  <si>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</si>
  <si>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</si>
  <si>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</si>
  <si>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</si>
  <si>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</si>
  <si>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</si>
  <si>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</si>
  <si>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</si>
  <si>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</si>
  <si>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</si>
  <si>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</si>
  <si>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</si>
  <si>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</si>
  <si>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</si>
  <si>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</si>
  <si>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</si>
  <si>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</si>
  <si>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</si>
  <si>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</si>
  <si>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</si>
  <si>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</si>
  <si>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</si>
  <si>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</si>
  <si>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</si>
  <si>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</si>
  <si>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</si>
  <si>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</si>
  <si>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</si>
  <si>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</si>
  <si>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</si>
  <si>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</si>
  <si>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</si>
  <si>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</si>
  <si>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</si>
  <si>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</si>
  <si>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</si>
  <si>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</si>
  <si>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</si>
  <si>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</si>
  <si>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</si>
  <si>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</si>
  <si>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</si>
  <si>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</si>
  <si>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</si>
  <si>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</si>
  <si>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</si>
  <si>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</si>
  <si>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</si>
  <si>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</si>
  <si>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</si>
  <si>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</si>
  <si>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</si>
  <si>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</si>
  <si>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</si>
  <si>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</si>
  <si>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</si>
  <si>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</si>
  <si>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</si>
  <si>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</si>
  <si>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</si>
  <si>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</si>
  <si>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</si>
  <si>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</si>
  <si>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</si>
  <si>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</si>
  <si>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</si>
  <si>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</si>
  <si>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</si>
  <si>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</si>
  <si>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</si>
  <si>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</si>
  <si>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</si>
  <si>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</si>
  <si>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</si>
  <si>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</si>
  <si>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</si>
  <si>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</si>
  <si>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</si>
  <si>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</si>
  <si>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</si>
  <si>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</si>
  <si>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</si>
  <si>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</si>
  <si>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</si>
  <si>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</si>
  <si>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</si>
  <si>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</si>
  <si>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</si>
  <si>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</si>
  <si>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</si>
  <si>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</si>
  <si>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</si>
  <si>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</si>
  <si>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</si>
  <si>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</si>
  <si>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</si>
  <si>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</si>
  <si>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</si>
  <si>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</si>
  <si>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</si>
  <si>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</si>
  <si>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</si>
  <si>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</si>
  <si>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</si>
  <si>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</si>
  <si>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</si>
  <si>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</si>
  <si>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</si>
  <si>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</si>
  <si>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</si>
  <si>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</si>
  <si>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</si>
  <si>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</si>
  <si>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</si>
  <si>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</si>
  <si>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</si>
  <si>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</si>
  <si>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</si>
  <si>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</si>
  <si>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</si>
  <si>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</si>
  <si>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</si>
  <si>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</si>
  <si>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</si>
  <si>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</si>
  <si>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</si>
  <si>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</si>
  <si>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</si>
  <si>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</si>
  <si>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</si>
  <si>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</si>
  <si>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</si>
  <si>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</si>
  <si>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</si>
  <si>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</si>
  <si>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</si>
  <si>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</si>
  <si>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</si>
  <si>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</si>
  <si>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</si>
  <si>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</si>
  <si>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</si>
  <si>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</si>
  <si>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</si>
  <si>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</si>
  <si>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</si>
  <si>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</si>
  <si>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</si>
  <si>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</si>
  <si>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</si>
  <si>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</si>
  <si>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</si>
  <si>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</si>
  <si>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</si>
  <si>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</si>
  <si>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</si>
  <si>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</si>
  <si>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</si>
  <si>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</si>
  <si>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</si>
  <si>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</si>
  <si>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</si>
  <si>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</si>
  <si>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</si>
  <si>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</si>
  <si>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</si>
  <si>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</si>
  <si>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</si>
  <si>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</si>
  <si>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</si>
  <si>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</si>
  <si>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</si>
  <si>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</si>
  <si>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</si>
  <si>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</si>
  <si>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</si>
  <si>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</si>
  <si>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</si>
  <si>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</si>
  <si>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</si>
  <si>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</si>
  <si>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</si>
  <si>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</si>
  <si>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</si>
  <si>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</si>
  <si>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</si>
  <si>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</si>
  <si>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</si>
  <si>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</si>
  <si>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</si>
  <si>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</si>
  <si>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</si>
  <si>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</si>
  <si>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</si>
  <si>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</si>
  <si>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</si>
  <si>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</si>
  <si>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</si>
  <si>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</si>
  <si>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</si>
  <si>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</si>
  <si>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</si>
  <si>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</si>
  <si>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</si>
  <si>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</si>
  <si>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</si>
  <si>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</si>
  <si>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</si>
  <si>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</si>
  <si>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</si>
  <si>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</si>
  <si>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</si>
  <si>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</si>
  <si>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</si>
  <si>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</si>
  <si>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</si>
  <si>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</si>
  <si>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</si>
  <si>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</si>
  <si>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</si>
  <si>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</si>
  <si>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</si>
  <si>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</si>
  <si>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</si>
  <si>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</si>
  <si>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</si>
  <si>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</si>
  <si>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</si>
  <si>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</si>
  <si>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</si>
  <si>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</si>
  <si>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</si>
  <si>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</si>
  <si>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</si>
  <si>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</si>
  <si>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</si>
  <si>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</si>
  <si>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</si>
  <si>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</si>
  <si>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</si>
  <si>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</si>
  <si>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</si>
  <si>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</si>
  <si>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</si>
  <si>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</si>
  <si>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</si>
  <si>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</si>
  <si>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</si>
  <si>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</si>
  <si>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</si>
  <si>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</si>
  <si>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</si>
  <si>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</si>
  <si>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</si>
  <si>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</si>
  <si>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</si>
  <si>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</si>
  <si>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</si>
  <si>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</si>
  <si>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</si>
  <si>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</si>
  <si>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</si>
  <si>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</si>
  <si>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</si>
  <si>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</si>
  <si>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</si>
  <si>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</si>
  <si>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</si>
  <si>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</si>
  <si>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</si>
  <si>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</si>
  <si>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</si>
  <si>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</si>
  <si>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</si>
  <si>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</si>
  <si>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</si>
  <si>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</si>
  <si>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</si>
  <si>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</si>
  <si>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</si>
  <si>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</si>
  <si>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</si>
  <si>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</si>
  <si>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</si>
  <si>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</si>
  <si>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</si>
  <si>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</si>
  <si>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</si>
  <si>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</si>
  <si>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</si>
  <si>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</si>
  <si>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</si>
  <si>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</si>
  <si>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</si>
  <si>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</si>
  <si>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</si>
  <si>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</si>
  <si>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</si>
  <si>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</si>
  <si>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</si>
  <si>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</si>
  <si>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</si>
  <si>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</si>
  <si>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</si>
  <si>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</si>
  <si>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</si>
  <si>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</si>
  <si>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</si>
  <si>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</si>
  <si>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</si>
  <si>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</si>
  <si>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</si>
  <si>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</si>
  <si>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</si>
  <si>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</si>
  <si>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</si>
  <si>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</si>
  <si>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</si>
  <si>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</si>
  <si>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</si>
  <si>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</si>
  <si>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</si>
  <si>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</si>
  <si>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</si>
  <si>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</si>
  <si>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</si>
  <si>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</si>
  <si>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</si>
  <si>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</si>
  <si>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</si>
  <si>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</si>
  <si>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</si>
  <si>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</si>
  <si>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</si>
  <si>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</si>
  <si>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</si>
  <si>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</si>
  <si>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</si>
  <si>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</si>
  <si>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</si>
  <si>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</si>
  <si>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</si>
  <si>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</si>
  <si>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</si>
  <si>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</si>
  <si>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</si>
  <si>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</si>
  <si>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</si>
  <si>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</si>
  <si>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</si>
  <si>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</si>
  <si>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</si>
  <si>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</si>
  <si>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</si>
  <si>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</si>
  <si>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</si>
  <si>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</si>
  <si>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</si>
  <si>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</si>
  <si>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</si>
  <si>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</si>
  <si>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</si>
  <si>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</si>
  <si>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</si>
  <si>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</si>
  <si>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</si>
  <si>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</si>
  <si>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</si>
  <si>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</si>
  <si>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</si>
  <si>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</si>
  <si>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</si>
  <si>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</si>
  <si>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</si>
  <si>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</si>
  <si>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</si>
  <si>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</si>
  <si>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</si>
  <si>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</si>
  <si>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</si>
  <si>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</si>
  <si>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</si>
  <si>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</si>
  <si>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</si>
  <si>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</si>
  <si>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</si>
  <si>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</si>
  <si>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</si>
  <si>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</si>
  <si>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</si>
  <si>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</si>
  <si>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</si>
  <si>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</si>
  <si>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</si>
  <si>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</si>
  <si>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</si>
  <si>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</si>
  <si>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</si>
  <si>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</si>
  <si>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</si>
  <si>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</si>
  <si>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</si>
  <si>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</si>
  <si>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</si>
  <si>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</si>
  <si>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</si>
  <si>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</si>
  <si>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</si>
  <si>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</si>
  <si>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</si>
  <si>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</si>
  <si>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</si>
  <si>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</si>
  <si>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</si>
  <si>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</si>
  <si>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</si>
  <si>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</si>
  <si>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</si>
  <si>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</si>
  <si>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</si>
  <si>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</si>
  <si>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</si>
  <si>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</si>
  <si>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</si>
  <si>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</si>
  <si>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</si>
  <si>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</si>
  <si>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</si>
  <si>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</si>
  <si>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</si>
  <si>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</si>
  <si>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</si>
  <si>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</si>
  <si>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</si>
  <si>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</si>
  <si>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</si>
  <si>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</si>
  <si>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</si>
  <si>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</si>
  <si>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</si>
  <si>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</si>
  <si>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</si>
  <si>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</si>
  <si>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</si>
  <si>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</si>
  <si>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</si>
  <si>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</si>
  <si>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</si>
  <si>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</si>
  <si>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</si>
  <si>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</si>
  <si>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</si>
  <si>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</si>
  <si>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</si>
  <si>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</si>
  <si>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</si>
  <si>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</si>
  <si>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</si>
  <si>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</si>
  <si>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</si>
  <si>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</si>
  <si>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</si>
  <si>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</si>
  <si>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</si>
  <si>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</si>
  <si>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</si>
  <si>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</si>
  <si>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</si>
  <si>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</si>
  <si>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</si>
  <si>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</si>
  <si>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</si>
  <si>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</si>
  <si>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</si>
  <si>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</si>
  <si>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</si>
  <si>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</si>
  <si>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</si>
  <si>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</si>
  <si>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</si>
  <si>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</si>
  <si>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</si>
  <si>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</si>
  <si>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</si>
  <si>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</si>
  <si>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</si>
  <si>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</si>
  <si>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</si>
  <si>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</si>
  <si>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</si>
  <si>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</si>
  <si>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</si>
  <si>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</si>
  <si>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</si>
  <si>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</si>
  <si>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</si>
  <si>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</si>
  <si>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</si>
  <si>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</si>
  <si>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</si>
  <si>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</si>
  <si>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</si>
  <si>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</si>
  <si>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</si>
  <si>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</si>
  <si>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</si>
  <si>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</si>
  <si>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</si>
  <si>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</si>
  <si>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</si>
  <si>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</si>
  <si>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</si>
  <si>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</si>
  <si>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</si>
  <si>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</si>
  <si>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</si>
  <si>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</si>
  <si>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</si>
  <si>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</si>
  <si>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</si>
  <si>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</si>
  <si>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</si>
  <si>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</si>
  <si>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</si>
  <si>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</si>
  <si>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</si>
  <si>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</si>
  <si>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</si>
  <si>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</si>
  <si>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</si>
  <si>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</si>
  <si>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</si>
  <si>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</si>
  <si>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</si>
  <si>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</si>
  <si>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</si>
  <si>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</si>
  <si>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</si>
  <si>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</si>
  <si>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</si>
  <si>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</si>
  <si>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</si>
  <si>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</si>
  <si>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</si>
  <si>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</si>
  <si>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</si>
  <si>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</si>
  <si>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</si>
  <si>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</si>
  <si>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</si>
  <si>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</si>
  <si>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</si>
  <si>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</si>
  <si>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</si>
  <si>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</si>
  <si>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</si>
  <si>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</si>
  <si>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</si>
  <si>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</si>
  <si>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</si>
  <si>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</si>
  <si>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</si>
  <si>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</si>
  <si>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</si>
  <si>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</si>
  <si>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</si>
  <si>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</si>
  <si>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</si>
  <si>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</si>
  <si>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</si>
  <si>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</si>
  <si>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</si>
  <si>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</si>
  <si>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</si>
  <si>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</si>
  <si>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</si>
  <si>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</si>
  <si>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</si>
  <si>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</si>
  <si>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</si>
  <si>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</si>
  <si>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</si>
  <si>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</si>
  <si>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</si>
  <si>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</si>
  <si>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</si>
  <si>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</si>
  <si>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</si>
  <si>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</si>
  <si>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</si>
  <si>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</si>
  <si>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</si>
  <si>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</si>
  <si>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</si>
  <si>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</si>
  <si>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</si>
  <si>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</si>
  <si>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</si>
  <si>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</si>
  <si>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</si>
  <si>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</si>
  <si>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</si>
  <si>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</si>
  <si>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</si>
  <si>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</si>
  <si>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</si>
  <si>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</si>
  <si>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</si>
  <si>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</si>
  <si>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</si>
  <si>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</si>
  <si>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</si>
  <si>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</si>
  <si>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</si>
  <si>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</si>
  <si>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</si>
  <si>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</si>
  <si>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</si>
  <si>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</si>
  <si>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</si>
  <si>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</si>
  <si>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</si>
  <si>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</si>
  <si>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</si>
  <si>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</si>
  <si>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</si>
  <si>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</si>
  <si>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</si>
  <si>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</si>
  <si>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</si>
  <si>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</si>
  <si>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</si>
  <si>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</si>
  <si>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</si>
  <si>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</si>
  <si>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</si>
  <si>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</si>
  <si>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</si>
  <si>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</si>
  <si>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</si>
  <si>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</si>
  <si>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</si>
  <si>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</si>
  <si>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</si>
  <si>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</si>
  <si>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</si>
  <si>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</si>
  <si>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</si>
  <si>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</si>
  <si>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</si>
  <si>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</si>
  <si>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</si>
  <si>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</si>
  <si>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</si>
  <si>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</si>
  <si>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</si>
  <si>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</si>
  <si>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</si>
  <si>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</si>
  <si>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</si>
  <si>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</si>
  <si>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</si>
  <si>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</si>
  <si>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</si>
  <si>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</si>
  <si>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</si>
  <si>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</si>
  <si>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</si>
  <si>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</si>
  <si>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</si>
  <si>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</si>
  <si>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</si>
  <si>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</si>
  <si>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</si>
  <si>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</si>
  <si>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</si>
  <si>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</si>
  <si>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</si>
  <si>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</si>
  <si>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</si>
  <si>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</si>
  <si>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</si>
  <si>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</si>
  <si>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</si>
  <si>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</si>
  <si>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</si>
  <si>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</si>
  <si>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</si>
  <si>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</si>
  <si>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</si>
  <si>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</si>
  <si>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</si>
  <si>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</si>
  <si>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</si>
  <si>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</si>
  <si>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</si>
  <si>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</si>
  <si>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</si>
  <si>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</si>
  <si>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</si>
  <si>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</si>
  <si>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</si>
  <si>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</si>
  <si>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</si>
  <si>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</si>
  <si>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</si>
  <si>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</si>
  <si>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</si>
  <si>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</si>
  <si>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</si>
  <si>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</si>
  <si>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</si>
  <si>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</si>
  <si>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</si>
  <si>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</si>
  <si>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</si>
  <si>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</si>
  <si>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</si>
  <si>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</si>
  <si>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</si>
  <si>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</si>
  <si>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</si>
  <si>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</si>
  <si>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</si>
  <si>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</si>
  <si>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</si>
  <si>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</si>
  <si>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</si>
  <si>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</si>
  <si>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</si>
  <si>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</si>
  <si>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</si>
  <si>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</si>
  <si>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</si>
  <si>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</si>
  <si>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</si>
  <si>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</si>
  <si>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</si>
  <si>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</si>
  <si>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</si>
  <si>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</si>
  <si>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</si>
  <si>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</si>
  <si>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</si>
  <si>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</si>
  <si>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</si>
  <si>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</si>
  <si>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</si>
  <si>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</si>
  <si>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</si>
  <si>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</si>
  <si>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</si>
  <si>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</si>
  <si>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</si>
  <si>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</si>
  <si>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</si>
  <si>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</si>
  <si>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</si>
  <si>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</si>
  <si>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</si>
  <si>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</si>
  <si>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</si>
  <si>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</si>
  <si>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</si>
  <si>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</si>
  <si>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</si>
  <si>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</si>
  <si>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</si>
  <si>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</si>
  <si>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</si>
  <si>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</si>
  <si>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</si>
  <si>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</si>
  <si>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</si>
  <si>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</si>
  <si>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</si>
  <si>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</si>
  <si>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</si>
  <si>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</si>
  <si>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</si>
  <si>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</si>
  <si>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</si>
  <si>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</si>
  <si>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</si>
  <si>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</si>
  <si>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</si>
  <si>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</si>
  <si>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</si>
  <si>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</si>
  <si>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</si>
  <si>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</si>
  <si>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</si>
  <si>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</si>
  <si>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</si>
  <si>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</si>
  <si>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</si>
  <si>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</si>
  <si>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</si>
  <si>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</si>
  <si>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</si>
  <si>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</si>
  <si>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</si>
  <si>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</si>
  <si>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</si>
  <si>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</si>
  <si>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</si>
  <si>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</si>
  <si>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</si>
  <si>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</si>
  <si>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</si>
  <si>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</si>
  <si>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</si>
  <si>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</si>
  <si>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</si>
  <si>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</si>
  <si>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</si>
  <si>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</si>
  <si>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</si>
  <si>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</si>
  <si>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</si>
  <si>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</si>
  <si>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</si>
  <si>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</si>
  <si>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</si>
  <si>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</si>
  <si>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</si>
  <si>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</si>
  <si>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</si>
  <si>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</si>
  <si>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</si>
  <si>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</si>
  <si>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</si>
  <si>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</si>
  <si>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</si>
  <si>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</si>
  <si>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</si>
  <si>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</si>
  <si>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</si>
  <si>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</si>
  <si>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</si>
  <si>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</si>
  <si>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</si>
  <si>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</si>
  <si>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</si>
  <si>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</si>
  <si>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</si>
  <si>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</si>
  <si>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</si>
  <si>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</si>
  <si>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</si>
  <si>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</si>
  <si>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</si>
  <si>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</si>
  <si>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</si>
  <si>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</si>
  <si>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</si>
  <si>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</si>
  <si>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</si>
  <si>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</si>
  <si>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</si>
  <si>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</si>
  <si>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</si>
  <si>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</si>
  <si>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</si>
  <si>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</si>
  <si>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</si>
  <si>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</si>
  <si>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</si>
  <si>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</si>
  <si>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</si>
  <si>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</si>
  <si>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</si>
  <si>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</si>
  <si>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</si>
  <si>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</si>
  <si>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</si>
  <si>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</si>
  <si>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</si>
  <si>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</si>
  <si>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</si>
  <si>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</si>
  <si>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</si>
  <si>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</si>
  <si>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</si>
  <si>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</si>
  <si>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</si>
  <si>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</si>
  <si>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</si>
  <si>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</si>
  <si>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</si>
  <si>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</si>
  <si>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</si>
  <si>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</si>
  <si>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</si>
  <si>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</si>
  <si>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</si>
  <si>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</si>
  <si>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</si>
  <si>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</si>
  <si>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</si>
  <si>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</si>
  <si>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</si>
  <si>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</si>
  <si>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</si>
  <si>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</si>
  <si>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</si>
  <si>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</si>
  <si>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</si>
  <si>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</si>
  <si>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</si>
  <si>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</si>
  <si>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</si>
  <si>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</si>
  <si>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</si>
  <si>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</si>
  <si>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</si>
  <si>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</si>
  <si>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</si>
  <si>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</si>
  <si>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</si>
  <si>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</si>
  <si>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</si>
  <si>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</si>
  <si>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</si>
  <si>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</si>
  <si>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</si>
  <si>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</si>
  <si>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</si>
  <si>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</si>
  <si>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</si>
  <si>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</si>
  <si>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</si>
  <si>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</si>
  <si>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</si>
  <si>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</si>
  <si>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</si>
  <si>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</si>
  <si>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</si>
  <si>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</si>
  <si>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</si>
  <si>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</si>
  <si>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</si>
  <si>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</si>
  <si>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</si>
  <si>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</si>
  <si>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</si>
  <si>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</si>
  <si>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</si>
  <si>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</si>
  <si>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</si>
  <si>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</si>
  <si>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</si>
  <si>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</si>
  <si>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</si>
  <si>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</si>
  <si>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</si>
  <si>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</si>
  <si>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</si>
  <si>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</si>
  <si>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</si>
  <si>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</si>
  <si>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</si>
  <si>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</si>
  <si>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</si>
  <si>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</si>
  <si>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</si>
  <si>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</si>
  <si>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</si>
  <si>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</si>
  <si>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</si>
  <si>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</si>
  <si>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</si>
  <si>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</si>
  <si>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</si>
  <si>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</si>
  <si>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</si>
  <si>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</si>
  <si>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</si>
  <si>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</si>
  <si>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</si>
  <si>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</si>
  <si>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</si>
  <si>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</si>
  <si>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</si>
  <si>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</si>
  <si>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</si>
  <si>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</si>
  <si>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</si>
  <si>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</si>
  <si>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</si>
  <si>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</si>
  <si>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</si>
  <si>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</si>
  <si>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</si>
  <si>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</si>
  <si>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</si>
  <si>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</si>
  <si>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</si>
  <si>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</si>
  <si>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</si>
  <si>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</si>
  <si>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</si>
  <si>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</si>
  <si>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</si>
  <si>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</si>
  <si>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</si>
  <si>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</si>
  <si>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</si>
  <si>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</si>
  <si>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</si>
  <si>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</si>
  <si>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</si>
  <si>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</si>
  <si>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</si>
  <si>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</si>
  <si>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</si>
  <si>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</si>
  <si>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</si>
  <si>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</si>
  <si>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</si>
  <si>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</si>
  <si>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</si>
  <si>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</si>
  <si>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</si>
  <si>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</si>
  <si>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</si>
  <si>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</si>
  <si>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</si>
  <si>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</si>
  <si>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</si>
  <si>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</si>
  <si>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</si>
  <si>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</si>
  <si>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</si>
  <si>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</si>
  <si>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</si>
  <si>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</si>
  <si>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</si>
  <si>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</si>
  <si>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</si>
  <si>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</si>
  <si>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</si>
  <si>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</si>
  <si>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</si>
  <si>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</si>
  <si>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</si>
  <si>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</si>
  <si>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</si>
  <si>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</si>
  <si>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</si>
  <si>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</si>
  <si>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</si>
  <si>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</si>
  <si>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</si>
  <si>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</si>
  <si>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</si>
  <si>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</si>
  <si>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</si>
  <si>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</si>
  <si>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</si>
  <si>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</si>
  <si>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</si>
  <si>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</si>
  <si>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</si>
  <si>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</si>
  <si>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</si>
  <si>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</si>
  <si>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</si>
  <si>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</si>
  <si>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</si>
  <si>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</si>
  <si>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</si>
  <si>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</si>
  <si>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</si>
  <si>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</si>
  <si>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</si>
  <si>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</si>
  <si>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</si>
  <si>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</si>
  <si>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</si>
  <si>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</si>
  <si>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</si>
  <si>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</si>
  <si>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</si>
  <si>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</si>
  <si>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</si>
  <si>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</si>
  <si>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</si>
  <si>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</si>
  <si>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</si>
  <si>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</si>
  <si>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</si>
  <si>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</si>
  <si>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</si>
  <si>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</si>
  <si>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</si>
  <si>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</si>
  <si>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</si>
  <si>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</si>
  <si>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</si>
  <si>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</si>
  <si>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</si>
  <si>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</si>
  <si>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</si>
  <si>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</si>
  <si>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</si>
  <si>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</si>
  <si>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</si>
  <si>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</si>
  <si>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</si>
  <si>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</si>
  <si>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</si>
  <si>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</si>
  <si>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</si>
  <si>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</si>
  <si>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</si>
  <si>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</si>
  <si>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</si>
  <si>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</si>
  <si>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</si>
  <si>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</si>
  <si>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</si>
  <si>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</si>
  <si>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</si>
  <si>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</si>
  <si>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</si>
  <si>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</si>
  <si>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</si>
  <si>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</si>
  <si>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</si>
  <si>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</si>
  <si>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</si>
  <si>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</si>
  <si>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</si>
  <si>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</si>
  <si>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</si>
  <si>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</si>
  <si>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</si>
  <si>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</si>
  <si>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</si>
  <si>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</si>
  <si>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</si>
  <si>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</si>
  <si>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</si>
  <si>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</si>
  <si>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</si>
  <si>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</si>
  <si>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</si>
  <si>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</si>
  <si>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</si>
  <si>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</si>
  <si>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</si>
  <si>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</si>
  <si>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</si>
  <si>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</si>
  <si>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</si>
  <si>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</si>
  <si>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</si>
  <si>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</si>
  <si>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</si>
  <si>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</si>
  <si>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</si>
  <si>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</si>
  <si>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</si>
  <si>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</si>
  <si>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</si>
  <si>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</si>
  <si>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</si>
  <si>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</si>
  <si>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</si>
  <si>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</si>
  <si>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</si>
  <si>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</si>
  <si>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</si>
  <si>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</si>
  <si>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</si>
  <si>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</si>
  <si>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</si>
  <si>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</si>
  <si>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</si>
  <si>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</si>
  <si>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</si>
  <si>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</si>
  <si>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</si>
  <si>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</si>
  <si>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</si>
  <si>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</si>
  <si>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</si>
  <si>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</si>
  <si>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</si>
  <si>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</si>
  <si>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</si>
  <si>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</si>
  <si>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</si>
  <si>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</si>
  <si>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</si>
  <si>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</si>
  <si>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</si>
  <si>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</si>
  <si>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</si>
  <si>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</si>
  <si>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</si>
  <si>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</si>
  <si>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</si>
  <si>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</si>
  <si>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</si>
  <si>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</si>
  <si>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</si>
  <si>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</si>
  <si>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</si>
  <si>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</si>
  <si>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</si>
  <si>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</si>
  <si>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</si>
  <si>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</si>
  <si>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</si>
  <si>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</si>
  <si>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</si>
  <si>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</si>
  <si>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</si>
  <si>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</si>
  <si>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</si>
  <si>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</si>
  <si>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</si>
  <si>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</si>
  <si>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</si>
  <si>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</si>
  <si>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</si>
  <si>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</si>
  <si>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</si>
  <si>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</si>
  <si>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</si>
  <si>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</si>
  <si>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</si>
  <si>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</si>
  <si>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</si>
  <si>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</si>
  <si>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</si>
  <si>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</si>
  <si>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</si>
  <si>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</si>
  <si>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</si>
  <si>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</si>
  <si>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</si>
  <si>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</si>
  <si>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</si>
  <si>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</si>
  <si>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</si>
  <si>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</si>
  <si>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</si>
  <si>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</si>
  <si>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</si>
  <si>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</si>
  <si>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</si>
  <si>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</si>
  <si>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</si>
  <si>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</si>
  <si>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</si>
  <si>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</si>
  <si>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</si>
  <si>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</si>
  <si>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</si>
  <si>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</si>
  <si>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</si>
  <si>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</si>
  <si>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</si>
  <si>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</si>
  <si>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</si>
  <si>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</si>
  <si>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</si>
  <si>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</si>
  <si>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</si>
  <si>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</si>
  <si>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</si>
  <si>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</si>
  <si>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</si>
  <si>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</si>
  <si>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</si>
  <si>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</si>
  <si>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</si>
  <si>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</si>
  <si>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</si>
  <si>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</si>
  <si>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</si>
  <si>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</si>
  <si>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</si>
  <si>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</si>
  <si>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</si>
  <si>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</si>
  <si>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</si>
  <si>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</si>
  <si>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</si>
  <si>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</si>
  <si>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</si>
  <si>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</si>
  <si>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</si>
  <si>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</si>
  <si>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</si>
  <si>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</si>
  <si>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</si>
  <si>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</si>
  <si>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</si>
  <si>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</si>
  <si>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</si>
  <si>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</si>
  <si>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</si>
  <si>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</si>
  <si>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</si>
  <si>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</si>
  <si>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</si>
  <si>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</si>
  <si>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</si>
  <si>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</si>
  <si>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</si>
  <si>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</si>
  <si>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</si>
  <si>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</si>
  <si>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</si>
  <si>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</si>
  <si>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</si>
  <si>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</si>
  <si>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</si>
  <si>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</si>
  <si>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</si>
  <si>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</si>
  <si>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</si>
  <si>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</si>
  <si>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</si>
  <si>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</si>
  <si>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</si>
  <si>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</si>
  <si>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</si>
  <si>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</si>
  <si>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</si>
  <si>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</si>
  <si>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</si>
  <si>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</si>
  <si>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</si>
  <si>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</si>
  <si>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</si>
  <si>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</si>
  <si>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</si>
  <si>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</si>
  <si>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</si>
  <si>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</si>
  <si>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</si>
  <si>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</si>
  <si>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</si>
  <si>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</si>
  <si>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</si>
  <si>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</si>
  <si>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</si>
  <si>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</si>
  <si>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</si>
  <si>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</si>
  <si>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</si>
  <si>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</si>
  <si>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</si>
  <si>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</si>
  <si>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</si>
  <si>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</si>
  <si>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</si>
  <si>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</si>
  <si>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</si>
  <si>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</si>
  <si>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</si>
  <si>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</si>
  <si>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</si>
  <si>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</si>
  <si>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</si>
  <si>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</si>
  <si>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</si>
  <si>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</si>
  <si>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</si>
  <si>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</si>
  <si>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</si>
  <si>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</si>
  <si>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</si>
  <si>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</si>
  <si>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</si>
  <si>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</si>
  <si>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</si>
  <si>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</si>
  <si>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</si>
  <si>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</si>
  <si>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</si>
  <si>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</si>
  <si>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</si>
  <si>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</si>
  <si>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</si>
  <si>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</si>
  <si>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</si>
  <si>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</si>
  <si>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</si>
  <si>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</si>
  <si>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</si>
  <si>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</si>
  <si>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</si>
  <si>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</si>
  <si>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</si>
  <si>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</si>
  <si>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</si>
  <si>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</si>
  <si>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</si>
  <si>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</si>
  <si>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</si>
  <si>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</si>
  <si>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</si>
  <si>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</si>
  <si>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</si>
  <si>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</si>
  <si>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</si>
  <si>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</si>
  <si>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</si>
  <si>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</si>
  <si>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</si>
  <si>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</si>
  <si>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</si>
  <si>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</si>
  <si>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</si>
  <si>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</si>
  <si>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</si>
  <si>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</si>
  <si>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</si>
  <si>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</si>
  <si>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</si>
  <si>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</si>
  <si>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</si>
  <si>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</si>
  <si>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</si>
  <si>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</si>
  <si>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</si>
  <si>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</si>
  <si>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</si>
  <si>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</si>
  <si>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</si>
  <si>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</si>
  <si>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</si>
  <si>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</si>
  <si>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</si>
  <si>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</si>
  <si>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</si>
  <si>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</si>
  <si>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</si>
  <si>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</si>
  <si>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</si>
  <si>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</si>
  <si>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</si>
  <si>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</si>
  <si>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</si>
  <si>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</si>
  <si>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</si>
  <si>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</si>
  <si>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</si>
  <si>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</si>
  <si>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</si>
  <si>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</si>
  <si>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</si>
  <si>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</si>
  <si>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</si>
  <si>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</si>
  <si>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</si>
  <si>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</si>
  <si>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</si>
  <si>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</si>
  <si>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</si>
  <si>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</si>
  <si>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</si>
  <si>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</si>
  <si>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</si>
  <si>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</si>
  <si>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</si>
  <si>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</si>
  <si>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</si>
  <si>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</si>
  <si>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</si>
  <si>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</si>
  <si>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</si>
  <si>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</si>
  <si>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</si>
  <si>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</si>
  <si>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</si>
  <si>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</si>
  <si>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</si>
  <si>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</si>
  <si>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</si>
  <si>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</si>
  <si>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</si>
  <si>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</si>
  <si>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</si>
  <si>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</si>
  <si>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</si>
  <si>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</si>
  <si>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</si>
  <si>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</si>
  <si>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</si>
  <si>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</si>
  <si>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</si>
  <si>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</si>
  <si>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</si>
  <si>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</si>
  <si>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</si>
  <si>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</si>
  <si>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</si>
  <si>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</si>
  <si>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</si>
  <si>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</si>
  <si>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</si>
  <si>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</si>
  <si>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</si>
  <si>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</si>
  <si>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</si>
  <si>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</si>
  <si>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</si>
  <si>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</si>
  <si>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</si>
  <si>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</si>
  <si>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</si>
  <si>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</si>
  <si>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</si>
  <si>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</si>
  <si>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</si>
  <si>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</si>
  <si>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</si>
  <si>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</si>
  <si>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</si>
  <si>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</si>
  <si>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</si>
  <si>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</si>
  <si>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</si>
  <si>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</si>
  <si>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</si>
  <si>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</si>
  <si>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</si>
  <si>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</si>
  <si>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</si>
  <si>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</si>
  <si>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</si>
  <si>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</si>
  <si>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</si>
  <si>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</si>
  <si>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</si>
  <si>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</si>
  <si>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</si>
  <si>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</si>
  <si>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</si>
  <si>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</si>
  <si>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</si>
  <si>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</si>
  <si>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</si>
  <si>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</si>
  <si>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</si>
  <si>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</si>
  <si>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</si>
  <si>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</si>
  <si>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</si>
  <si>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</si>
  <si>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</si>
  <si>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</si>
  <si>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</si>
  <si>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</si>
  <si>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</si>
  <si>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</si>
  <si>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</si>
  <si>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</si>
  <si>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</si>
  <si>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</si>
  <si>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</si>
  <si>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</si>
  <si>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</si>
  <si>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</si>
  <si>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</si>
  <si>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</si>
  <si>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</si>
  <si>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</si>
  <si>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</si>
  <si>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</si>
  <si>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</si>
  <si>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</si>
  <si>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</si>
  <si>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</si>
  <si>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</si>
  <si>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</si>
  <si>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</si>
  <si>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</si>
  <si>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</si>
  <si>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</si>
  <si>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</si>
  <si>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</si>
  <si>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</si>
  <si>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</si>
  <si>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</si>
  <si>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</si>
  <si>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</si>
  <si>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</si>
  <si>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</si>
  <si>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</si>
  <si>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</si>
  <si>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</si>
  <si>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</si>
  <si>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</si>
  <si>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</si>
  <si>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</si>
  <si>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</si>
  <si>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</si>
  <si>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</si>
  <si>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</si>
  <si>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</si>
  <si>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</si>
  <si>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</si>
  <si>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</si>
  <si>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</si>
  <si>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</si>
  <si>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</si>
  <si>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</si>
  <si>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</si>
  <si>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</si>
  <si>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</si>
  <si>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</si>
  <si>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</si>
  <si>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</si>
  <si>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</si>
  <si>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</si>
  <si>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</si>
  <si>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</si>
  <si>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</si>
  <si>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</si>
  <si>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</si>
  <si>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</si>
  <si>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</si>
  <si>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</si>
  <si>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</si>
  <si>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</si>
  <si>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</si>
  <si>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</si>
  <si>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</si>
  <si>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</si>
  <si>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</si>
  <si>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</si>
  <si>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</si>
  <si>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</si>
  <si>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</si>
  <si>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</si>
  <si>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</si>
  <si>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</si>
  <si>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</si>
  <si>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</si>
  <si>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</si>
  <si>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</si>
  <si>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</si>
  <si>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</si>
  <si>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</si>
  <si>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</si>
  <si>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</si>
  <si>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</si>
  <si>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</si>
  <si>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</si>
  <si>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</si>
  <si>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</si>
  <si>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</si>
  <si>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</si>
  <si>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</si>
  <si>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</si>
  <si>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</si>
  <si>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</si>
  <si>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</si>
  <si>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</si>
  <si>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</si>
  <si>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</si>
  <si>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</si>
  <si>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</si>
  <si>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</si>
  <si>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</si>
  <si>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</si>
  <si>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</si>
  <si>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</si>
  <si>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</si>
  <si>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</si>
  <si>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</si>
  <si>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</si>
  <si>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</si>
  <si>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</si>
  <si>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</si>
  <si>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</si>
  <si>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</si>
  <si>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</si>
  <si>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</si>
  <si>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</si>
  <si>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</si>
  <si>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</si>
  <si>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</si>
  <si>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</si>
  <si>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</si>
  <si>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</si>
  <si>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</si>
  <si>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</si>
  <si>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</si>
  <si>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</si>
  <si>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</si>
  <si>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</si>
  <si>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</si>
  <si>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</si>
  <si>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</si>
  <si>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</si>
  <si>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</si>
  <si>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</si>
  <si>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</si>
  <si>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</si>
  <si>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</si>
  <si>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</si>
  <si>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</si>
  <si>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</si>
  <si>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</si>
  <si>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</si>
  <si>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</si>
  <si>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</si>
  <si>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</si>
  <si>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</si>
  <si>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</si>
  <si>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</si>
  <si>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</si>
  <si>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</si>
  <si>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</si>
  <si>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</si>
  <si>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</si>
  <si>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</si>
  <si>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</si>
  <si>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</si>
  <si>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</si>
  <si>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</si>
  <si>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</si>
  <si>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</si>
  <si>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</si>
  <si>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</si>
  <si>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</si>
  <si>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</si>
  <si>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</si>
  <si>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</si>
  <si>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</si>
  <si>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</si>
  <si>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</si>
  <si>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</si>
  <si>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</si>
  <si>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</si>
  <si>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</si>
  <si>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</si>
  <si>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</si>
  <si>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</si>
  <si>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</si>
  <si>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</si>
  <si>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</si>
  <si>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</si>
  <si>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</si>
  <si>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</si>
  <si>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</si>
  <si>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</si>
  <si>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</si>
  <si>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</si>
  <si>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</si>
  <si>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</si>
  <si>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</si>
  <si>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</si>
  <si>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</si>
  <si>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</si>
  <si>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</si>
  <si>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</si>
  <si>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</si>
  <si>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</si>
  <si>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</si>
  <si>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</si>
  <si>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</si>
  <si>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</si>
  <si>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</si>
  <si>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</si>
  <si>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</si>
  <si>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</si>
  <si>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</si>
  <si>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</si>
  <si>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</si>
  <si>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</si>
  <si>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</si>
  <si>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</si>
  <si>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</si>
  <si>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</si>
  <si>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</si>
  <si>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</si>
  <si>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</si>
  <si>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</si>
  <si>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</si>
  <si>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</si>
  <si>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</si>
  <si>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</si>
  <si>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</si>
  <si>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</si>
  <si>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</si>
  <si>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</si>
  <si>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</si>
  <si>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</si>
  <si>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</si>
  <si>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</si>
  <si>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</si>
  <si>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</si>
  <si>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</si>
  <si>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</si>
  <si>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</si>
  <si>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</si>
  <si>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</si>
  <si>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</si>
  <si>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</si>
  <si>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</si>
  <si>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</si>
  <si>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</si>
  <si>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</si>
  <si>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</si>
  <si>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</si>
  <si>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</si>
  <si>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</si>
  <si>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</si>
  <si>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</si>
  <si>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</si>
  <si>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</si>
  <si>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</si>
  <si>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</si>
  <si>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</si>
  <si>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</si>
  <si>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</si>
  <si>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</si>
  <si>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</si>
  <si>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</si>
  <si>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</si>
  <si>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</si>
  <si>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</si>
  <si>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</si>
  <si>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</si>
  <si>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</si>
  <si>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</si>
  <si>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</si>
  <si>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</si>
  <si>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</si>
  <si>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</si>
  <si>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</si>
  <si>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</si>
  <si>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</si>
  <si>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</si>
  <si>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</si>
  <si>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</si>
  <si>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</si>
  <si>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</si>
  <si>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</si>
  <si>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</si>
  <si>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</si>
  <si>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</si>
  <si>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</si>
  <si>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</si>
  <si>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</si>
  <si>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</si>
  <si>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</si>
  <si>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</si>
  <si>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</si>
  <si>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</si>
  <si>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</si>
  <si>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</si>
  <si>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</si>
  <si>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</si>
  <si>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</si>
  <si>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</si>
  <si>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</si>
  <si>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</si>
  <si>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</si>
  <si>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</si>
  <si>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</si>
  <si>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</si>
  <si>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</si>
  <si>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</si>
  <si>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</si>
  <si>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</si>
  <si>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</si>
  <si>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</si>
  <si>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</si>
  <si>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</si>
  <si>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</si>
  <si>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</si>
  <si>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</si>
  <si>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</si>
  <si>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</si>
  <si>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</si>
  <si>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</si>
  <si>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</si>
  <si>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</si>
  <si>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</si>
  <si>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</si>
  <si>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</si>
  <si>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</si>
  <si>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</si>
  <si>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</si>
  <si>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</si>
  <si>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</si>
  <si>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</si>
  <si>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</si>
  <si>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</si>
  <si>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</si>
  <si>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</si>
  <si>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</si>
  <si>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</si>
  <si>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</si>
  <si>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</si>
  <si>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</si>
  <si>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</si>
  <si>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</si>
  <si>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</si>
  <si>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</si>
  <si>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</si>
  <si>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</si>
  <si>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</si>
  <si>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</si>
  <si>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</si>
  <si>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</si>
  <si>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</si>
  <si>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</si>
  <si>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</si>
  <si>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</si>
  <si>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</si>
  <si>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</si>
  <si>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</si>
  <si>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</si>
  <si>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</si>
  <si>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</si>
  <si>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</si>
  <si>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</si>
  <si>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</si>
  <si>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</si>
  <si>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</si>
  <si>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</si>
  <si>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</si>
  <si>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</si>
  <si>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</si>
  <si>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</si>
  <si>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</si>
  <si>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</si>
  <si>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</si>
  <si>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</si>
  <si>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</si>
  <si>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</si>
  <si>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</si>
  <si>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</si>
  <si>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</si>
  <si>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</si>
  <si>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</si>
  <si>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</si>
  <si>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</si>
  <si>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</si>
  <si>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</si>
  <si>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</si>
  <si>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</si>
  <si>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</si>
  <si>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</si>
  <si>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</si>
  <si>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</si>
  <si>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</si>
  <si>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</si>
  <si>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</si>
  <si>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</si>
  <si>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</si>
  <si>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</si>
  <si>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</si>
  <si>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</si>
  <si>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</si>
  <si>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</si>
  <si>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</si>
  <si>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</si>
  <si>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</si>
  <si>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</si>
  <si>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</si>
  <si>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</si>
  <si>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</si>
  <si>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</si>
  <si>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</si>
  <si>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</si>
  <si>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</si>
  <si>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</si>
  <si>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</si>
  <si>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</si>
  <si>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</si>
  <si>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</si>
  <si>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</si>
  <si>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</si>
  <si>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</si>
  <si>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</si>
  <si>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</si>
  <si>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</si>
  <si>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</si>
  <si>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</si>
  <si>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</si>
  <si>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</si>
  <si>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</si>
  <si>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</si>
  <si>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</si>
  <si>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</si>
  <si>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</si>
  <si>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</si>
  <si>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</si>
  <si>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</si>
  <si>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</si>
  <si>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</si>
  <si>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</si>
  <si>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</si>
  <si>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</si>
  <si>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</si>
  <si>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</si>
  <si>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</si>
  <si>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</si>
  <si>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</si>
  <si>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</si>
  <si>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</si>
  <si>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</si>
  <si>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</si>
  <si>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</si>
  <si>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</si>
  <si>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</si>
  <si>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</si>
  <si>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</si>
  <si>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</si>
  <si>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</si>
  <si>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</si>
  <si>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</si>
  <si>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</si>
  <si>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</si>
  <si>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</si>
  <si>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</si>
  <si>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</si>
  <si>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</si>
  <si>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</si>
  <si>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</si>
  <si>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</si>
  <si>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</si>
  <si>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</si>
  <si>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</si>
  <si>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</si>
  <si>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</si>
  <si>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</si>
  <si>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</si>
  <si>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</si>
  <si>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</si>
  <si>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</si>
  <si>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</si>
  <si>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</si>
  <si>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</si>
  <si>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</si>
  <si>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</si>
  <si>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</si>
  <si>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</si>
  <si>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</si>
  <si>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</si>
  <si>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</si>
  <si>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</si>
  <si>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</si>
  <si>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</si>
  <si>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</si>
  <si>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</si>
  <si>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</si>
  <si>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</si>
  <si>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</si>
  <si>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</si>
  <si>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</si>
  <si>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</si>
  <si>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</si>
  <si>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</si>
  <si>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</si>
  <si>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</si>
  <si>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</si>
  <si>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</si>
  <si>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</si>
  <si>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</si>
  <si>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</si>
  <si>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</si>
  <si>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</si>
  <si>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</si>
  <si>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</si>
  <si>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</si>
  <si>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</si>
  <si>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</si>
  <si>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</si>
  <si>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</si>
  <si>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</si>
  <si>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</si>
  <si>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</si>
  <si>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</si>
  <si>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</si>
  <si>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</si>
  <si>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</si>
  <si>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</si>
  <si>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</si>
  <si>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</si>
  <si>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</si>
  <si>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</si>
  <si>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</si>
  <si>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</si>
  <si>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</si>
  <si>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</si>
  <si>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</si>
  <si>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</si>
  <si>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</si>
  <si>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</si>
  <si>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</si>
  <si>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</si>
  <si>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</si>
  <si>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</si>
  <si>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</si>
  <si>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</si>
  <si>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</si>
  <si>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</si>
  <si>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</si>
  <si>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</si>
  <si>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</si>
  <si>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</si>
  <si>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</si>
  <si>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</si>
  <si>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</si>
  <si>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</si>
  <si>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</si>
  <si>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</si>
  <si>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</si>
  <si>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</si>
  <si>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</si>
  <si>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</si>
  <si>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</si>
  <si>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</si>
  <si>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</si>
  <si>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</si>
  <si>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</si>
  <si>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</si>
  <si>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</si>
  <si>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</si>
  <si>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</si>
  <si>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</si>
  <si>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</si>
  <si>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</si>
  <si>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</si>
  <si>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</si>
  <si>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</si>
  <si>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</si>
  <si>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</si>
  <si>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</si>
  <si>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</si>
  <si>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</si>
  <si>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</si>
  <si>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</si>
  <si>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</si>
  <si>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</si>
  <si>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</si>
  <si>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</si>
  <si>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</si>
  <si>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</si>
  <si>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</si>
  <si>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</si>
  <si>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</si>
  <si>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</si>
  <si>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</si>
  <si>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</si>
  <si>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</si>
  <si>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</si>
  <si>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</si>
  <si>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</si>
  <si>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</si>
  <si>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</si>
  <si>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</si>
  <si>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</si>
  <si>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</si>
  <si>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</si>
  <si>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</si>
  <si>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</si>
  <si>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</si>
  <si>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</si>
  <si>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</si>
  <si>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</si>
  <si>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</si>
  <si>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</si>
  <si>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</si>
  <si>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</si>
  <si>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</si>
  <si>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</si>
  <si>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</si>
  <si>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</si>
  <si>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</si>
  <si>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</si>
  <si>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</si>
  <si>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</si>
  <si>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</si>
  <si>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</si>
  <si>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</si>
  <si>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</si>
  <si>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</si>
  <si>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</si>
  <si>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</si>
  <si>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</si>
  <si>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</si>
  <si>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</si>
  <si>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</si>
  <si>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</si>
  <si>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</si>
  <si>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</si>
  <si>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</si>
  <si>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</si>
  <si>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</si>
  <si>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</si>
  <si>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</si>
  <si>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</si>
  <si>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</si>
  <si>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</si>
  <si>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</si>
  <si>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</si>
  <si>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</si>
  <si>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</si>
  <si>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</si>
  <si>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</si>
  <si>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</si>
  <si>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</si>
  <si>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</si>
  <si>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</si>
  <si>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</si>
  <si>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</si>
  <si>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</si>
  <si>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</si>
  <si>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</si>
  <si>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</si>
  <si>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</si>
  <si>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</si>
  <si>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</si>
  <si>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</si>
  <si>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</si>
  <si>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</si>
  <si>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</si>
  <si>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</si>
  <si>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</si>
  <si>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</si>
  <si>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</si>
  <si>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</si>
  <si>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</si>
  <si>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</si>
  <si>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</si>
  <si>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</si>
  <si>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</si>
  <si>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</si>
  <si>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</si>
  <si>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</si>
  <si>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</si>
  <si>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</si>
  <si>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</si>
  <si>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</si>
  <si>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</si>
  <si>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</si>
  <si>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</si>
  <si>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</si>
  <si>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</si>
  <si>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</si>
  <si>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</si>
  <si>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</si>
  <si>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</si>
  <si>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</si>
  <si>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</si>
  <si>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</si>
  <si>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</si>
  <si>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</si>
  <si>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</si>
  <si>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</si>
  <si>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</si>
  <si>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</si>
  <si>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</si>
  <si>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</si>
  <si>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</si>
  <si>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</si>
  <si>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</si>
  <si>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</si>
  <si>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</si>
  <si>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</si>
  <si>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</si>
  <si>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</si>
  <si>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</si>
  <si>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</si>
  <si>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</si>
  <si>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</si>
  <si>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</si>
  <si>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</si>
  <si>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</si>
  <si>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</si>
  <si>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</si>
  <si>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</si>
  <si>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</si>
  <si>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</si>
  <si>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</si>
  <si>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</si>
  <si>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</si>
  <si>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</si>
  <si>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</si>
  <si>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</si>
  <si>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</si>
  <si>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</si>
  <si>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</si>
  <si>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</si>
  <si>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</si>
  <si>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</si>
  <si>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</si>
  <si>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</si>
  <si>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</si>
  <si>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</si>
  <si>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</si>
  <si>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</si>
  <si>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</si>
  <si>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</si>
  <si>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</si>
  <si>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</si>
  <si>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</si>
  <si>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</si>
  <si>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</si>
  <si>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</si>
  <si>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</si>
  <si>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</si>
  <si>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</si>
  <si>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</si>
  <si>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</si>
  <si>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</si>
  <si>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</si>
  <si>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</si>
  <si>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</si>
  <si>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</si>
  <si>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</si>
  <si>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</si>
  <si>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</si>
  <si>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</si>
  <si>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</si>
  <si>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</si>
  <si>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</si>
  <si>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</si>
  <si>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</si>
  <si>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</si>
  <si>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</si>
  <si>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</si>
  <si>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</si>
  <si>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</si>
  <si>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</si>
  <si>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</si>
  <si>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</si>
  <si>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</si>
  <si>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</si>
  <si>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</si>
  <si>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</si>
  <si>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</si>
  <si>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</si>
  <si>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</si>
  <si>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</si>
  <si>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</si>
  <si>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</si>
  <si>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</si>
  <si>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</si>
  <si>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</si>
  <si>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</si>
  <si>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</si>
  <si>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</si>
  <si>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</si>
  <si>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</si>
  <si>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</si>
  <si>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</si>
  <si>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</si>
  <si>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</si>
  <si>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</si>
  <si>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</si>
  <si>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</si>
  <si>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</si>
  <si>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</si>
  <si>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</si>
  <si>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</si>
  <si>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</si>
  <si>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</si>
  <si>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</si>
  <si>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</si>
  <si>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</si>
  <si>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</si>
  <si>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</si>
  <si>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</si>
  <si>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</si>
  <si>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</si>
  <si>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</si>
  <si>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</si>
  <si>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</si>
  <si>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</si>
  <si>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</si>
  <si>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</si>
  <si>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</si>
  <si>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</si>
  <si>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</si>
  <si>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</si>
  <si>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</si>
  <si>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</si>
  <si>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</si>
  <si>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</si>
  <si>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</si>
  <si>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</si>
  <si>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</si>
  <si>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</si>
  <si>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</si>
  <si>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</si>
  <si>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</si>
  <si>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</si>
  <si>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</si>
  <si>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</si>
  <si>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</si>
  <si>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</si>
  <si>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</si>
  <si>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</si>
  <si>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</si>
  <si>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</si>
  <si>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</si>
  <si>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</si>
  <si>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</si>
  <si>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</si>
  <si>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</si>
  <si>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</si>
  <si>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</si>
  <si>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</si>
  <si>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</si>
  <si>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</si>
  <si>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</si>
  <si>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</si>
  <si>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</si>
  <si>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</si>
  <si>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</si>
  <si>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</si>
  <si>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</si>
  <si>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</si>
  <si>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</si>
  <si>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</si>
  <si>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</si>
  <si>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</si>
  <si>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</si>
  <si>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</si>
  <si>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</si>
  <si>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</si>
  <si>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</si>
  <si>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</si>
  <si>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</si>
  <si>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</si>
  <si>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</si>
  <si>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</si>
  <si>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</si>
  <si>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</si>
  <si>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</si>
  <si>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</si>
  <si>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</si>
  <si>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</si>
  <si>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</si>
  <si>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</si>
  <si>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</si>
  <si>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</si>
  <si>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</si>
  <si>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</si>
  <si>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</si>
  <si>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</si>
  <si>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</si>
  <si>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</si>
  <si>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</si>
  <si>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</si>
  <si>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</si>
  <si>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</si>
  <si>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</si>
  <si>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</si>
  <si>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</si>
  <si>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</si>
  <si>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</si>
  <si>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</si>
  <si>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</si>
  <si>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</si>
  <si>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</si>
  <si>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</si>
  <si>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</si>
  <si>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</si>
  <si>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</si>
  <si>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</si>
  <si>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</si>
  <si>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</si>
  <si>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</si>
  <si>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</si>
  <si>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</si>
  <si>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</si>
  <si>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</si>
  <si>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</si>
  <si>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</si>
  <si>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</si>
  <si>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</si>
  <si>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</si>
  <si>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</si>
  <si>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</si>
  <si>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</si>
  <si>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</si>
  <si>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</si>
  <si>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</si>
  <si>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</si>
  <si>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</si>
  <si>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</si>
  <si>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</si>
  <si>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</si>
  <si>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</si>
  <si>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</si>
  <si>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</si>
  <si>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</si>
  <si>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</si>
  <si>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</si>
  <si>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</si>
  <si>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</si>
  <si>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</si>
  <si>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</si>
  <si>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</si>
  <si>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</si>
  <si>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</si>
  <si>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</si>
  <si>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</si>
  <si>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</si>
  <si>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</si>
  <si>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</si>
  <si>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</si>
  <si>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</si>
  <si>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</si>
  <si>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</si>
  <si>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</si>
  <si>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</si>
  <si>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</si>
  <si>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</si>
  <si>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</si>
  <si>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</si>
  <si>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</si>
  <si>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</si>
  <si>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</si>
  <si>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</si>
  <si>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</si>
  <si>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</si>
  <si>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</si>
  <si>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</si>
  <si>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</si>
  <si>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</si>
  <si>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</si>
  <si>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</si>
  <si>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</si>
  <si>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</si>
  <si>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</si>
  <si>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</si>
  <si>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</si>
  <si>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</si>
  <si>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</si>
  <si>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</si>
  <si>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</si>
  <si>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</si>
  <si>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</si>
  <si>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</si>
  <si>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</si>
  <si>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</si>
  <si>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</si>
  <si>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</si>
  <si>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</si>
  <si>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</si>
  <si>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</si>
  <si>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</si>
  <si>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</si>
  <si>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</si>
  <si>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</si>
  <si>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</si>
  <si>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</si>
  <si>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</si>
  <si>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</si>
  <si>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</si>
  <si>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</si>
  <si>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</si>
  <si>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</si>
  <si>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</si>
  <si>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</si>
  <si>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</si>
  <si>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</si>
  <si>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</si>
  <si>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</si>
  <si>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</si>
  <si>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</si>
  <si>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</si>
  <si>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</si>
  <si>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</si>
  <si>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</si>
  <si>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</si>
  <si>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</si>
  <si>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</si>
  <si>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</si>
  <si>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</si>
  <si>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</si>
  <si>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</si>
  <si>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</si>
  <si>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</si>
  <si>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</si>
  <si>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</si>
  <si>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</si>
  <si>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</si>
  <si>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</si>
  <si>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</si>
  <si>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</si>
  <si>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</si>
  <si>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</si>
  <si>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</si>
  <si>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</si>
  <si>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</si>
  <si>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</si>
  <si>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</si>
  <si>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</si>
  <si>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</si>
  <si>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</si>
  <si>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</si>
  <si>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</si>
  <si>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</si>
  <si>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</si>
  <si>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</si>
  <si>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</si>
  <si>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</si>
  <si>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</si>
  <si>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</si>
  <si>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</si>
  <si>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</si>
  <si>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</si>
  <si>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</si>
  <si>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</si>
  <si>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</si>
  <si>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</si>
  <si>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</si>
  <si>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</si>
  <si>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</si>
  <si>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</si>
  <si>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</si>
  <si>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</si>
  <si>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</si>
  <si>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</si>
  <si>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</si>
  <si>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</si>
  <si>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</si>
  <si>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</si>
  <si>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</si>
  <si>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</si>
  <si>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</si>
  <si>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</si>
  <si>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</si>
  <si>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</si>
  <si>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</si>
  <si>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</si>
  <si>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</si>
  <si>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</si>
  <si>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</si>
  <si>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</si>
  <si>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</si>
  <si>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</si>
  <si>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</si>
  <si>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</si>
  <si>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</si>
  <si>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</si>
  <si>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</si>
  <si>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</si>
  <si>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</si>
  <si>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</si>
  <si>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</si>
  <si>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</si>
  <si>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</si>
  <si>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</si>
  <si>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</si>
  <si>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</si>
  <si>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</si>
  <si>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</si>
  <si>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</si>
  <si>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</si>
  <si>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</si>
  <si>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</si>
  <si>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</si>
  <si>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</si>
  <si>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</si>
  <si>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</si>
  <si>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</si>
  <si>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</si>
  <si>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</si>
  <si>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</si>
  <si>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</si>
  <si>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</si>
  <si>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</si>
  <si>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</si>
  <si>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</si>
  <si>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</si>
  <si>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</si>
  <si>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</si>
  <si>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</si>
  <si>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</si>
  <si>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</si>
  <si>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</si>
  <si>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</si>
  <si>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</si>
  <si>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</si>
  <si>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</si>
  <si>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</si>
  <si>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</si>
  <si>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</si>
  <si>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</si>
  <si>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</si>
  <si>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</si>
  <si>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</si>
  <si>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</si>
  <si>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</si>
  <si>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</si>
  <si>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</si>
  <si>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</si>
  <si>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</si>
  <si>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</si>
  <si>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</si>
  <si>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</si>
  <si>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</si>
  <si>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</si>
  <si>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</si>
  <si>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</si>
  <si>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</si>
  <si>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</si>
  <si>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</si>
  <si>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</si>
  <si>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</si>
  <si>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</si>
  <si>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</si>
  <si>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</si>
  <si>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</si>
  <si>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</si>
  <si>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</si>
  <si>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</si>
  <si>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</si>
  <si>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</si>
  <si>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</si>
  <si>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</si>
  <si>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</si>
  <si>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</si>
  <si>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</si>
  <si>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</si>
  <si>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</si>
  <si>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</si>
  <si>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</si>
  <si>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</si>
  <si>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</si>
  <si>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</si>
  <si>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</si>
  <si>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</si>
  <si>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</si>
  <si>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</si>
  <si>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</si>
  <si>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</si>
  <si>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</si>
  <si>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</si>
  <si>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</si>
  <si>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</si>
  <si>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</si>
  <si>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</si>
  <si>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</si>
  <si>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</si>
  <si>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</si>
  <si>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</si>
  <si>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</si>
  <si>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</si>
  <si>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</si>
  <si>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</si>
  <si>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</si>
  <si>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</si>
  <si>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</si>
  <si>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</si>
  <si>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</si>
  <si>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</si>
  <si>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</si>
  <si>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</si>
  <si>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</si>
  <si>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</si>
  <si>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</si>
  <si>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</si>
  <si>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</si>
  <si>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</si>
  <si>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</si>
  <si>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</si>
  <si>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</si>
  <si>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</si>
  <si>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</si>
  <si>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</si>
  <si>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</si>
  <si>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</si>
  <si>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</si>
  <si>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</si>
  <si>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</si>
  <si>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</si>
  <si>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</si>
  <si>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</si>
  <si>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</si>
  <si>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</si>
  <si>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</si>
  <si>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</si>
  <si>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</si>
  <si>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</si>
  <si>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</si>
  <si>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</si>
  <si>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</si>
  <si>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</si>
  <si>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</si>
  <si>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</si>
  <si>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</si>
  <si>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</si>
  <si>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</si>
  <si>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</si>
  <si>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</si>
  <si>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</si>
  <si>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</si>
  <si>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</si>
  <si>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</si>
  <si>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</si>
  <si>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</si>
  <si>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</si>
  <si>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</si>
  <si>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</si>
  <si>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</si>
  <si>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</si>
  <si>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</si>
  <si>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</si>
  <si>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</si>
  <si>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</si>
  <si>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</si>
  <si>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</si>
  <si>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</si>
  <si>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</si>
  <si>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</si>
  <si>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</si>
  <si>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</si>
  <si>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</si>
  <si>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</si>
  <si>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</si>
  <si>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</si>
  <si>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</si>
  <si>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</si>
  <si>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</si>
  <si>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</si>
  <si>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</si>
  <si>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</si>
  <si>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</si>
  <si>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</si>
  <si>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</si>
  <si>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</si>
  <si>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</si>
  <si>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</si>
  <si>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</si>
  <si>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</si>
  <si>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</si>
  <si>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</si>
  <si>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</si>
  <si>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</si>
  <si>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</si>
  <si>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</si>
  <si>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</si>
  <si>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</si>
  <si>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</si>
  <si>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</si>
  <si>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</si>
  <si>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</si>
  <si>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</si>
  <si>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</si>
  <si>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</si>
  <si>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</si>
  <si>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</si>
  <si>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</si>
  <si>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</si>
  <si>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</si>
  <si>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</si>
  <si>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</si>
  <si>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</si>
  <si>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</si>
  <si>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</si>
  <si>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</si>
  <si>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</si>
  <si>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</si>
  <si>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</si>
  <si>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</si>
  <si>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</si>
  <si>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</si>
  <si>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</si>
  <si>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</si>
  <si>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</si>
  <si>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</si>
  <si>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</si>
  <si>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</si>
  <si>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</si>
  <si>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</si>
  <si>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</si>
  <si>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</si>
  <si>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</si>
  <si>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</si>
  <si>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</si>
  <si>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</si>
  <si>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</si>
  <si>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</si>
  <si>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</si>
  <si>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</si>
  <si>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</si>
  <si>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</si>
  <si>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</si>
  <si>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</si>
  <si>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</si>
  <si>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</si>
  <si>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</si>
  <si>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</si>
  <si>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</si>
  <si>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</si>
  <si>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</si>
  <si>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</si>
  <si>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</si>
  <si>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</si>
  <si>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</si>
  <si>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</si>
  <si>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</si>
  <si>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</si>
  <si>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</si>
  <si>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</si>
  <si>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</si>
  <si>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</si>
  <si>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</si>
  <si>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</si>
  <si>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</si>
  <si>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</si>
  <si>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</si>
  <si>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</si>
  <si>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</si>
  <si>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</si>
  <si>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</si>
  <si>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</si>
  <si>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</si>
  <si>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</si>
  <si>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</si>
  <si>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</si>
  <si>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</si>
  <si>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</si>
  <si>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</si>
  <si>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</si>
  <si>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</si>
  <si>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</si>
  <si>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</si>
  <si>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</si>
  <si>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</si>
  <si>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</si>
  <si>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</si>
  <si>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</si>
  <si>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</si>
  <si>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</si>
  <si>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</si>
  <si>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</si>
  <si>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</si>
  <si>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</si>
  <si>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</si>
  <si>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</si>
  <si>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</si>
  <si>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</si>
  <si>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</si>
  <si>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</si>
  <si>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</si>
  <si>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</si>
  <si>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</si>
  <si>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</si>
  <si>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</si>
  <si>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</si>
  <si>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</si>
  <si>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</si>
  <si>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</si>
  <si>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</si>
  <si>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</si>
  <si>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</si>
  <si>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</si>
  <si>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</si>
  <si>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</si>
  <si>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</si>
  <si>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</si>
  <si>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</si>
  <si>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</si>
  <si>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</si>
  <si>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</si>
  <si>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</si>
  <si>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</si>
  <si>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</si>
  <si>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</si>
  <si>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</si>
  <si>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</si>
  <si>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</si>
  <si>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</si>
  <si>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</si>
  <si>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</si>
  <si>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</si>
  <si>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</si>
  <si>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</si>
  <si>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</si>
  <si>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</si>
  <si>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</si>
  <si>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</si>
  <si>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</si>
  <si>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</si>
  <si>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</si>
  <si>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</si>
  <si>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</si>
  <si>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</si>
  <si>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</si>
  <si>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</si>
  <si>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</si>
  <si>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</si>
  <si>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</si>
  <si>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</si>
  <si>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</si>
  <si>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</si>
  <si>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</si>
  <si>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</si>
  <si>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</si>
  <si>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</si>
  <si>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</si>
  <si>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</si>
  <si>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</si>
  <si>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</si>
  <si>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</si>
  <si>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</si>
  <si>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</si>
  <si>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</si>
  <si>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</si>
  <si>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</si>
  <si>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</si>
  <si>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</si>
  <si>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</si>
  <si>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</si>
  <si>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</si>
  <si>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</si>
  <si>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</si>
  <si>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</si>
  <si>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</si>
  <si>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</si>
  <si>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</si>
  <si>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</si>
  <si>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</si>
  <si>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</si>
  <si>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</si>
  <si>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</si>
  <si>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</si>
  <si>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</si>
  <si>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</si>
  <si>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</si>
  <si>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</si>
  <si>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</si>
  <si>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</si>
  <si>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</si>
  <si>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</si>
  <si>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</si>
  <si>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</si>
  <si>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</si>
  <si>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</si>
  <si>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</si>
  <si>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</si>
  <si>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</si>
  <si>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</si>
  <si>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</si>
  <si>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</si>
  <si>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</si>
  <si>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</si>
  <si>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</si>
  <si>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</si>
  <si>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</si>
  <si>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</si>
  <si>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</si>
  <si>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</si>
  <si>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</si>
  <si>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</si>
  <si>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</si>
  <si>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</si>
  <si>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</si>
  <si>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</si>
  <si>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</si>
  <si>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</si>
  <si>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</si>
  <si>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</si>
  <si>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</si>
  <si>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</si>
  <si>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</si>
  <si>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</si>
  <si>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</si>
  <si>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</si>
  <si>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</si>
  <si>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</si>
  <si>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</si>
  <si>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</si>
  <si>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</si>
  <si>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</si>
  <si>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</si>
  <si>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</si>
  <si>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</si>
  <si>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</si>
  <si>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</si>
  <si>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</si>
  <si>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</si>
  <si>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</si>
  <si>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</si>
  <si>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</si>
  <si>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</si>
  <si>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</si>
  <si>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</si>
  <si>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</si>
  <si>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</si>
  <si>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</si>
  <si>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</si>
  <si>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</si>
  <si>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</si>
  <si>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</si>
  <si>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</si>
  <si>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</si>
  <si>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</si>
  <si>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</si>
  <si>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</si>
  <si>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</si>
  <si>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</si>
  <si>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</si>
  <si>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</si>
  <si>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</si>
  <si>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</si>
  <si>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</si>
  <si>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</si>
  <si>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</si>
  <si>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</si>
  <si>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</si>
  <si>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</si>
  <si>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</si>
  <si>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</si>
  <si>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</si>
  <si>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</si>
  <si>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</si>
  <si>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</si>
  <si>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</si>
  <si>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</si>
  <si>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</si>
  <si>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</si>
  <si>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</si>
  <si>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</si>
  <si>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</si>
  <si>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</si>
  <si>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</si>
  <si>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</si>
  <si>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</si>
  <si>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</si>
  <si>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</si>
  <si>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</si>
  <si>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</si>
  <si>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</si>
  <si>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</si>
  <si>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</si>
  <si>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</si>
  <si>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</si>
  <si>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</si>
  <si>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</si>
  <si>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</si>
  <si>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</si>
  <si>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</si>
  <si>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</si>
  <si>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</si>
  <si>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</si>
  <si>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</si>
  <si>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</si>
  <si>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</si>
  <si>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</si>
  <si>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</si>
  <si>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</si>
  <si>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</si>
  <si>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</si>
  <si>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</si>
  <si>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</si>
  <si>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</si>
  <si>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</si>
  <si>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</si>
  <si>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</si>
  <si>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</si>
  <si>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</si>
  <si>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</si>
  <si>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</si>
  <si>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</si>
  <si>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</si>
  <si>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</si>
  <si>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</si>
  <si>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</si>
  <si>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</si>
  <si>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</si>
  <si>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</si>
  <si>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</si>
  <si>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</si>
  <si>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</si>
  <si>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</si>
  <si>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</si>
  <si>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</si>
  <si>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</si>
  <si>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</si>
  <si>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</si>
  <si>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</si>
  <si>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</si>
  <si>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</si>
  <si>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</si>
  <si>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</si>
  <si>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</si>
  <si>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</si>
  <si>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</si>
  <si>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</si>
  <si>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</si>
  <si>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</si>
  <si>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</si>
  <si>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</si>
  <si>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</si>
  <si>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</si>
  <si>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</si>
  <si>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</si>
  <si>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</si>
  <si>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</si>
  <si>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</si>
  <si>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</si>
  <si>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</si>
  <si>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</si>
  <si>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</si>
  <si>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</si>
  <si>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</si>
  <si>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</si>
  <si>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</si>
  <si>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</si>
  <si>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</si>
  <si>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</si>
  <si>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</si>
  <si>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</si>
  <si>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</si>
  <si>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</si>
  <si>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</si>
  <si>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</si>
  <si>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</si>
  <si>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</si>
  <si>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</si>
  <si>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</si>
  <si>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</si>
  <si>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</si>
  <si>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</si>
  <si>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</si>
  <si>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</si>
  <si>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</si>
  <si>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</si>
  <si>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</si>
  <si>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</si>
  <si>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</si>
  <si>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</si>
  <si>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</si>
  <si>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</si>
  <si>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</si>
  <si>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</si>
  <si>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</si>
  <si>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</si>
  <si>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</si>
  <si>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</si>
  <si>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</si>
  <si>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</si>
  <si>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</si>
  <si>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</si>
  <si>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</si>
  <si>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</si>
  <si>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</si>
  <si>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</si>
  <si>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</si>
  <si>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</si>
  <si>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</si>
  <si>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</si>
  <si>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</si>
  <si>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</si>
  <si>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</si>
  <si>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</si>
  <si>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</si>
  <si>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</si>
  <si>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</si>
  <si>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</si>
  <si>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</si>
  <si>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</si>
  <si>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</si>
  <si>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</si>
  <si>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</si>
  <si>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</si>
  <si>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</si>
  <si>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</si>
  <si>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</si>
  <si>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</si>
  <si>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</si>
  <si>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</si>
  <si>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</si>
  <si>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</si>
  <si>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</si>
  <si>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</si>
  <si>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</si>
  <si>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</si>
  <si>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</si>
  <si>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</si>
  <si>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</si>
  <si>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</si>
  <si>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</si>
  <si>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</si>
  <si>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</si>
  <si>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</si>
  <si>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</si>
  <si>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</si>
  <si>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</si>
  <si>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</si>
  <si>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</si>
  <si>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</si>
  <si>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</si>
  <si>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</si>
  <si>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</si>
  <si>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</si>
  <si>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</si>
  <si>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</si>
  <si>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</si>
  <si>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</si>
  <si>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</si>
  <si>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</si>
  <si>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</si>
  <si>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</si>
  <si>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</si>
  <si>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</si>
  <si>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</si>
  <si>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</si>
  <si>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</si>
  <si>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</si>
  <si>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</si>
  <si>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</si>
  <si>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</si>
  <si>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</si>
  <si>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</si>
  <si>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</si>
  <si>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</si>
  <si>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</si>
  <si>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</si>
  <si>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</si>
  <si>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</si>
  <si>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</si>
  <si>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</si>
  <si>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</si>
  <si>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</si>
  <si>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</si>
  <si>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</si>
  <si>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</si>
  <si>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</si>
  <si>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</si>
  <si>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</si>
  <si>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</si>
  <si>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</si>
  <si>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</si>
  <si>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</si>
  <si>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</si>
  <si>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</si>
  <si>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</si>
  <si>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</si>
  <si>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</si>
  <si>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</si>
  <si>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</si>
  <si>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</si>
  <si>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</si>
  <si>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</si>
  <si>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</si>
  <si>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</si>
  <si>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</si>
  <si>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</si>
  <si>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</si>
  <si>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</si>
  <si>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</si>
  <si>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</si>
  <si>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</si>
  <si>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</si>
  <si>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</si>
  <si>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</si>
  <si>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</si>
  <si>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</si>
  <si>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</si>
  <si>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</si>
  <si>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</si>
  <si>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</si>
  <si>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</si>
  <si>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</si>
  <si>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</si>
  <si>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</si>
  <si>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</si>
  <si>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</si>
  <si>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</si>
  <si>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</si>
  <si>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</si>
  <si>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</si>
  <si>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</si>
  <si>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</si>
  <si>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</si>
  <si>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</si>
  <si>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</si>
  <si>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</si>
  <si>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</si>
  <si>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</si>
  <si>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</si>
  <si>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</si>
  <si>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</si>
  <si>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</si>
  <si>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</si>
  <si>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</si>
  <si>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</si>
  <si>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</si>
  <si>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</si>
  <si>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</si>
  <si>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</si>
  <si>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</si>
  <si>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</si>
  <si>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</si>
  <si>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</si>
  <si>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</si>
  <si>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</si>
  <si>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</si>
  <si>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</si>
  <si>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</si>
  <si>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</si>
  <si>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</si>
  <si>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</si>
  <si>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</si>
  <si>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</si>
  <si>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</si>
  <si>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</si>
  <si>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</si>
  <si>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</si>
  <si>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</si>
  <si>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</si>
  <si>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</si>
  <si>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</si>
  <si>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</si>
  <si>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</si>
  <si>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</si>
  <si>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</si>
  <si>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</si>
  <si>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</si>
  <si>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</si>
  <si>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</si>
  <si>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</si>
  <si>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</si>
  <si>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</si>
  <si>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</si>
  <si>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</si>
  <si>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</si>
  <si>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</si>
  <si>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</si>
  <si>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</si>
  <si>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</si>
  <si>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</si>
  <si>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</si>
  <si>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</si>
  <si>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</si>
  <si>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</si>
  <si>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</si>
  <si>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</si>
  <si>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</si>
  <si>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</si>
  <si>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</si>
  <si>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</si>
  <si>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</si>
  <si>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</si>
  <si>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</si>
  <si>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</si>
  <si>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</si>
  <si>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</si>
  <si>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</si>
  <si>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</si>
  <si>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</si>
  <si>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</si>
  <si>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</si>
  <si>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</si>
  <si>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</si>
  <si>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</si>
  <si>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</si>
  <si>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</si>
  <si>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</si>
  <si>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</si>
  <si>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</si>
  <si>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</si>
  <si>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</si>
  <si>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</si>
  <si>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</si>
  <si>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</si>
  <si>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</si>
  <si>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</si>
  <si>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</si>
  <si>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</si>
  <si>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</si>
  <si>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</si>
  <si>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</si>
  <si>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</si>
  <si>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</si>
  <si>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</si>
  <si>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</si>
  <si>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</si>
  <si>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</si>
  <si>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</si>
  <si>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</si>
  <si>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</si>
  <si>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</si>
  <si>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</si>
  <si>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</si>
  <si>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</si>
  <si>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</si>
  <si>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</si>
  <si>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</si>
  <si>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</si>
  <si>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</si>
  <si>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</si>
  <si>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</si>
  <si>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</si>
  <si>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</si>
  <si>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</si>
  <si>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</si>
  <si>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</si>
  <si>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</si>
  <si>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</si>
  <si>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</si>
  <si>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</si>
  <si>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</si>
  <si>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</si>
  <si>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</si>
  <si>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</si>
  <si>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</si>
  <si>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</si>
  <si>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</si>
  <si>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</si>
  <si>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</si>
  <si>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</si>
  <si>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</si>
  <si>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</si>
  <si>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</si>
  <si>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</si>
  <si>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</si>
  <si>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</si>
  <si>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</si>
  <si>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</si>
  <si>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</si>
  <si>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</si>
  <si>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</si>
  <si>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</si>
  <si>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</si>
  <si>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</si>
  <si>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</si>
  <si>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</si>
  <si>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</si>
  <si>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</si>
  <si>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</si>
  <si>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</si>
  <si>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</si>
  <si>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</si>
  <si>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</si>
  <si>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</si>
  <si>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</si>
  <si>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</si>
  <si>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</si>
  <si>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</si>
  <si>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</si>
  <si>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</si>
  <si>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</si>
  <si>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</si>
  <si>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</si>
  <si>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</si>
  <si>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</si>
  <si>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</si>
  <si>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</si>
  <si>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</si>
  <si>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</si>
  <si>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</si>
  <si>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</si>
  <si>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</si>
  <si>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</si>
  <si>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</si>
  <si>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</si>
  <si>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</si>
  <si>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</si>
  <si>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</si>
  <si>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</si>
  <si>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</si>
  <si>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</si>
  <si>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</si>
  <si>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</si>
  <si>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</si>
  <si>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</si>
  <si>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</si>
  <si>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</si>
  <si>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</si>
  <si>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</si>
  <si>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</si>
  <si>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</si>
  <si>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</si>
  <si>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</si>
  <si>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</si>
  <si>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</si>
  <si>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</si>
  <si>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</si>
  <si>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</si>
  <si>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</si>
  <si>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</si>
  <si>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</si>
  <si>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</si>
  <si>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</si>
  <si>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</si>
  <si>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</si>
  <si>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</si>
  <si>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</si>
  <si>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</si>
  <si>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</si>
  <si>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</si>
  <si>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</si>
  <si>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</si>
  <si>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</si>
  <si>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</si>
  <si>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</si>
  <si>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</si>
  <si>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</si>
  <si>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</si>
  <si>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</si>
  <si>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</si>
  <si>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</si>
  <si>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</si>
  <si>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</si>
  <si>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</si>
  <si>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</si>
  <si>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</si>
  <si>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</si>
  <si>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</si>
  <si>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</si>
  <si>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</si>
  <si>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</si>
  <si>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</si>
  <si>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</si>
  <si>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</si>
  <si>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</si>
  <si>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</si>
  <si>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</si>
  <si>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</si>
  <si>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</si>
  <si>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</si>
  <si>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</si>
  <si>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</si>
  <si>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</si>
  <si>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</si>
  <si>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</si>
  <si>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</si>
  <si>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</si>
  <si>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</si>
  <si>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</si>
  <si>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</si>
  <si>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</si>
  <si>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</si>
  <si>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</si>
  <si>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</si>
  <si>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</si>
  <si>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</si>
  <si>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</si>
  <si>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</si>
  <si>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</si>
  <si>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</si>
  <si>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</si>
  <si>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</si>
  <si>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</si>
  <si>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</si>
  <si>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</si>
  <si>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</si>
  <si>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</si>
  <si>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</si>
  <si>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</si>
  <si>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</si>
  <si>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</si>
  <si>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</si>
  <si>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</si>
  <si>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</si>
  <si>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</si>
  <si>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</si>
  <si>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</si>
  <si>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</si>
  <si>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</si>
  <si>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</si>
  <si>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</si>
  <si>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</si>
  <si>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</si>
  <si>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</si>
  <si>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</si>
  <si>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</si>
  <si>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</si>
  <si>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</si>
  <si>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</si>
  <si>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</si>
  <si>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</si>
  <si>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</si>
  <si>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</si>
  <si>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</si>
  <si>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</si>
  <si>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</si>
  <si>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</si>
  <si>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</si>
  <si>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</si>
  <si>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</si>
  <si>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</si>
  <si>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</si>
  <si>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</si>
  <si>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</si>
  <si>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</si>
  <si>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</si>
  <si>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</si>
  <si>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</si>
  <si>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</si>
  <si>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</si>
  <si>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</si>
  <si>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</si>
  <si>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</si>
  <si>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</si>
  <si>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</si>
  <si>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</si>
  <si>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</si>
  <si>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</si>
  <si>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</si>
  <si>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</si>
  <si>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</si>
  <si>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</si>
  <si>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</si>
  <si>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</si>
  <si>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</si>
  <si>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</si>
  <si>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</si>
  <si>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</si>
  <si>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</si>
  <si>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</si>
  <si>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</si>
  <si>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</si>
  <si>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</si>
  <si>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</si>
  <si>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</si>
  <si>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</si>
  <si>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</si>
  <si>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</si>
  <si>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</si>
  <si>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</si>
  <si>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</si>
  <si>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</si>
  <si>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</si>
  <si>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</si>
  <si>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</si>
  <si>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</si>
  <si>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</si>
  <si>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</si>
  <si>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</si>
  <si>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</si>
  <si>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</si>
  <si>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</si>
  <si>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</si>
  <si>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</si>
  <si>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</si>
  <si>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</si>
  <si>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</si>
  <si>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</si>
  <si>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</si>
  <si>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</si>
  <si>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</si>
  <si>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</si>
  <si>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</si>
  <si>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</si>
  <si>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</si>
  <si>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</si>
  <si>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</si>
  <si>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</si>
  <si>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</si>
  <si>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</si>
  <si>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</si>
  <si>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</si>
  <si>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</si>
  <si>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</si>
  <si>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</si>
  <si>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</si>
  <si>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</si>
  <si>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</si>
  <si>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</si>
  <si>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</si>
  <si>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</si>
  <si>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</si>
  <si>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</si>
  <si>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</si>
  <si>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</si>
  <si>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</si>
  <si>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</si>
  <si>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</si>
  <si>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</si>
  <si>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</si>
  <si>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</si>
  <si>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</si>
  <si>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</si>
  <si>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</si>
  <si>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</si>
  <si>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</si>
  <si>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</si>
  <si>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</si>
  <si>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</si>
  <si>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</si>
  <si>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</si>
  <si>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</si>
  <si>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</si>
  <si>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</si>
  <si>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</si>
  <si>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</si>
  <si>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</si>
  <si>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</si>
  <si>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</si>
  <si>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</si>
  <si>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</si>
  <si>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</si>
  <si>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</si>
  <si>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</si>
  <si>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</si>
  <si>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</si>
  <si>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</si>
  <si>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</si>
  <si>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</si>
  <si>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</si>
  <si>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</si>
  <si>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</si>
  <si>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</si>
  <si>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</si>
  <si>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</si>
  <si>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</si>
  <si>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</si>
  <si>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</si>
  <si>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</si>
  <si>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</si>
  <si>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</si>
  <si>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</si>
  <si>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</si>
  <si>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</si>
  <si>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</si>
  <si>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</si>
  <si>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</si>
  <si>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</si>
  <si>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</si>
  <si>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</si>
  <si>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</si>
  <si>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</si>
  <si>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</si>
  <si>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</si>
  <si>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</si>
  <si>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</si>
  <si>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</si>
  <si>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</si>
  <si>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</si>
  <si>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</si>
  <si>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</si>
  <si>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</si>
  <si>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</si>
  <si>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</si>
  <si>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</si>
  <si>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</si>
  <si>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</si>
  <si>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</si>
  <si>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</si>
  <si>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</si>
  <si>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</si>
  <si>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</si>
  <si>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</si>
  <si>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</si>
  <si>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</si>
  <si>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</si>
  <si>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</si>
  <si>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</si>
  <si>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</si>
  <si>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</si>
  <si>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</si>
  <si>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</si>
  <si>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</si>
  <si>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</si>
  <si>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</si>
  <si>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</si>
  <si>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</si>
  <si>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</si>
  <si>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</si>
  <si>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</si>
  <si>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</si>
  <si>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</si>
  <si>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</si>
  <si>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</si>
  <si>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</si>
  <si>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</si>
  <si>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</si>
  <si>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</si>
  <si>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</si>
  <si>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</si>
  <si>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</si>
  <si>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</si>
  <si>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</si>
  <si>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</si>
  <si>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</si>
  <si>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</si>
  <si>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</si>
  <si>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</si>
  <si>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</si>
  <si>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</si>
  <si>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</si>
  <si>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</si>
  <si>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</si>
  <si>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</si>
  <si>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</si>
  <si>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</si>
  <si>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</si>
  <si>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</si>
  <si>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</si>
  <si>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</si>
  <si>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</si>
  <si>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</si>
  <si>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</si>
  <si>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</si>
  <si>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</si>
  <si>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</si>
  <si>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</si>
  <si>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</si>
  <si>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</si>
  <si>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</si>
  <si>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</si>
  <si>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</si>
  <si>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</si>
  <si>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</si>
  <si>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</si>
  <si>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</si>
  <si>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</si>
  <si>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</si>
  <si>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</si>
  <si>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</si>
  <si>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</si>
  <si>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</si>
  <si>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</si>
  <si>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</si>
  <si>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</si>
  <si>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</si>
  <si>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</si>
  <si>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</si>
  <si>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</si>
  <si>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</si>
  <si>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</si>
  <si>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</si>
  <si>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</si>
  <si>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</si>
  <si>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</si>
  <si>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</si>
  <si>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</si>
  <si>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</si>
  <si>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</si>
  <si>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</si>
  <si>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</si>
  <si>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</si>
  <si>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</si>
  <si>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</si>
  <si>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</si>
  <si>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</si>
  <si>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</si>
  <si>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</si>
  <si>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</si>
  <si>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</si>
  <si>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</si>
  <si>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</si>
  <si>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</si>
  <si>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</si>
  <si>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</si>
  <si>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</si>
  <si>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</si>
  <si>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</si>
  <si>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</si>
  <si>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</si>
  <si>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</si>
  <si>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</si>
  <si>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</si>
  <si>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</si>
  <si>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</si>
  <si>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</si>
  <si>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</si>
  <si>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</si>
  <si>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</si>
  <si>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</si>
  <si>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</si>
  <si>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</si>
  <si>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</si>
  <si>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</si>
  <si>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</si>
  <si>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</si>
  <si>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</si>
  <si>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</si>
  <si>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</si>
  <si>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</si>
  <si>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</si>
  <si>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</si>
  <si>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</si>
  <si>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</si>
  <si>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</si>
  <si>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</si>
  <si>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</si>
  <si>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</si>
  <si>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</si>
  <si>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</si>
  <si>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</si>
  <si>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</si>
  <si>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</si>
  <si>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</si>
  <si>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</si>
  <si>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</si>
  <si>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</si>
  <si>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</si>
  <si>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</si>
  <si>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</si>
  <si>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</si>
  <si>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</si>
  <si>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</si>
  <si>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</si>
  <si>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</si>
  <si>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</si>
  <si>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</si>
  <si>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</si>
  <si>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</si>
  <si>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</si>
  <si>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</si>
  <si>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</si>
  <si>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</si>
  <si>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</si>
  <si>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</si>
  <si>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</si>
  <si>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</si>
  <si>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</si>
  <si>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</si>
  <si>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</si>
  <si>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</si>
  <si>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</si>
  <si>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</si>
  <si>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</si>
  <si>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</si>
  <si>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</si>
  <si>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</si>
  <si>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</si>
  <si>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</si>
  <si>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</si>
  <si>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</si>
  <si>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</si>
  <si>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</si>
  <si>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</si>
  <si>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</si>
  <si>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</si>
  <si>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</si>
  <si>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</si>
  <si>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</si>
  <si>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</si>
  <si>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</si>
  <si>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</si>
  <si>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</si>
  <si>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</si>
  <si>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</si>
  <si>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</si>
  <si>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</si>
  <si>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</si>
  <si>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</si>
  <si>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</si>
  <si>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</si>
  <si>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</si>
  <si>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</si>
  <si>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</si>
  <si>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</si>
  <si>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</si>
  <si>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</si>
  <si>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</si>
  <si>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</si>
  <si>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</si>
  <si>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</si>
  <si>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</si>
  <si>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</si>
  <si>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</si>
  <si>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</si>
  <si>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</si>
  <si>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</si>
  <si>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</si>
  <si>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</si>
  <si>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</si>
  <si>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</si>
  <si>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</si>
  <si>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</si>
  <si>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</si>
  <si>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</si>
  <si>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</si>
  <si>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</si>
  <si>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</si>
  <si>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</si>
  <si>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</si>
  <si>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</si>
  <si>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</si>
  <si>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</si>
  <si>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</si>
  <si>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</si>
  <si>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</si>
  <si>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</si>
  <si>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</si>
  <si>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</si>
  <si>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</si>
  <si>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</si>
  <si>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</si>
  <si>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</si>
  <si>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</si>
  <si>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</si>
  <si>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</si>
  <si>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</si>
  <si>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</si>
  <si>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</si>
  <si>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</si>
  <si>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</si>
  <si>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</si>
  <si>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</si>
  <si>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</si>
  <si>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</si>
  <si>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</si>
  <si>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</si>
  <si>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</si>
  <si>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</si>
  <si>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</si>
  <si>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</si>
  <si>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</si>
  <si>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</si>
  <si>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</si>
  <si>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</si>
  <si>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</si>
  <si>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</si>
  <si>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</si>
  <si>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</si>
  <si>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</si>
  <si>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</si>
  <si>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</si>
  <si>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</si>
  <si>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</si>
  <si>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</si>
  <si>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</si>
  <si>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</si>
  <si>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</si>
  <si>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</si>
  <si>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</si>
  <si>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</si>
  <si>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</si>
  <si>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</si>
  <si>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</si>
  <si>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</si>
  <si>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</si>
  <si>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</si>
  <si>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</si>
  <si>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</si>
  <si>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</si>
  <si>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</si>
  <si>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</si>
  <si>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</si>
  <si>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</si>
  <si>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</si>
  <si>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</si>
  <si>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</si>
  <si>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</si>
  <si>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</si>
  <si>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</si>
  <si>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</si>
  <si>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</si>
  <si>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</si>
  <si>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</si>
  <si>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</si>
  <si>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</si>
  <si>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</si>
  <si>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</si>
  <si>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</si>
  <si>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</si>
  <si>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</si>
  <si>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</si>
  <si>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</si>
  <si>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</si>
  <si>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</si>
  <si>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</si>
  <si>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</si>
  <si>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</si>
  <si>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</si>
  <si>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</si>
  <si>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</si>
  <si>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</si>
  <si>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</si>
  <si>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</si>
  <si>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</si>
  <si>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</si>
  <si>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</si>
  <si>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</si>
  <si>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</si>
  <si>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</si>
  <si>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</si>
  <si>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</si>
  <si>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</si>
  <si>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</si>
  <si>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</si>
  <si>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</si>
  <si>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</si>
  <si>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</si>
  <si>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</si>
  <si>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</si>
  <si>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</si>
  <si>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</si>
  <si>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</si>
  <si>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</si>
  <si>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</si>
  <si>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</si>
  <si>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</si>
  <si>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</si>
  <si>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</si>
  <si>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</si>
  <si>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</si>
  <si>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</si>
  <si>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</si>
  <si>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</si>
  <si>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</si>
  <si>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</si>
  <si>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</si>
  <si>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</si>
  <si>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</si>
  <si>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</si>
  <si>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</si>
  <si>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</si>
  <si>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</si>
  <si>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</si>
  <si>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</si>
  <si>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</si>
  <si>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</si>
  <si>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</si>
  <si>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</si>
  <si>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</si>
  <si>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</si>
  <si>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</si>
  <si>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</si>
  <si>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</si>
  <si>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</si>
  <si>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</si>
  <si>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</si>
  <si>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</si>
  <si>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</si>
  <si>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</si>
  <si>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</si>
  <si>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</si>
  <si>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</si>
  <si>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</si>
  <si>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</si>
  <si>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</si>
  <si>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</si>
  <si>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</si>
  <si>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</si>
  <si>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</si>
  <si>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</si>
  <si>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</si>
  <si>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</si>
  <si>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</si>
  <si>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</si>
  <si>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</si>
  <si>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</si>
  <si>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</si>
  <si>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</si>
  <si>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</si>
  <si>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</si>
  <si>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</si>
  <si>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</si>
  <si>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</si>
  <si>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</si>
  <si>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</si>
  <si>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</si>
  <si>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</si>
  <si>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</si>
  <si>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</si>
  <si>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</si>
  <si>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</si>
  <si>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</si>
  <si>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</si>
  <si>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</si>
  <si>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</si>
  <si>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</si>
  <si>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</si>
  <si>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</si>
  <si>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</si>
  <si>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</si>
  <si>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</si>
  <si>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</si>
  <si>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</si>
  <si>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</si>
  <si>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</si>
  <si>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</si>
  <si>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</si>
  <si>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</si>
  <si>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</si>
  <si>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</si>
  <si>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</si>
  <si>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</si>
  <si>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</si>
  <si>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</si>
  <si>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</si>
  <si>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</si>
  <si>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</si>
  <si>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</si>
  <si>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</si>
  <si>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</si>
  <si>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</si>
  <si>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</si>
  <si>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</si>
  <si>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</si>
  <si>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</si>
  <si>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</si>
  <si>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</si>
  <si>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</si>
  <si>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</si>
  <si>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</si>
  <si>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</si>
  <si>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</si>
  <si>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</si>
  <si>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</si>
  <si>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</si>
  <si>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</si>
  <si>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</si>
  <si>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</si>
  <si>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</si>
  <si>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</si>
  <si>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</si>
  <si>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</si>
  <si>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</si>
  <si>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</si>
  <si>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</si>
  <si>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</si>
  <si>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</si>
  <si>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</si>
  <si>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</si>
  <si>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</si>
  <si>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</si>
  <si>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</si>
  <si>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</si>
  <si>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</si>
  <si>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</si>
  <si>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</si>
  <si>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</si>
  <si>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</si>
  <si>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</si>
  <si>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</si>
  <si>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</si>
  <si>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</si>
  <si>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</si>
  <si>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</si>
  <si>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</si>
  <si>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</si>
  <si>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</si>
  <si>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</si>
  <si>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</si>
  <si>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</si>
  <si>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</si>
  <si>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</si>
  <si>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</si>
  <si>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</si>
  <si>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</si>
  <si>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</si>
  <si>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</si>
  <si>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</si>
  <si>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</si>
  <si>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</si>
  <si>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</si>
  <si>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</si>
  <si>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</si>
  <si>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</si>
  <si>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</si>
  <si>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</si>
  <si>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</si>
  <si>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</si>
  <si>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</si>
  <si>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</si>
  <si>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</si>
  <si>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</si>
  <si>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</si>
  <si>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</si>
  <si>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</si>
  <si>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</si>
  <si>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</si>
  <si>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</si>
  <si>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</si>
  <si>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</si>
  <si>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</si>
  <si>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</si>
  <si>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</si>
  <si>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</si>
  <si>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</si>
  <si>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</si>
  <si>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</si>
  <si>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</si>
  <si>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</si>
  <si>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</si>
  <si>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</si>
  <si>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</si>
  <si>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</si>
  <si>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</si>
  <si>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</si>
  <si>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</si>
  <si>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</si>
  <si>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</si>
  <si>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</si>
  <si>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</si>
  <si>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</si>
  <si>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</si>
  <si>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</si>
  <si>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</si>
  <si>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</si>
  <si>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</si>
  <si>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</si>
  <si>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</si>
  <si>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</si>
  <si>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</si>
  <si>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</si>
  <si>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</si>
  <si>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</si>
  <si>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</si>
  <si>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</si>
  <si>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</si>
  <si>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</si>
  <si>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</si>
  <si>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</si>
  <si>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</si>
  <si>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</si>
  <si>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</si>
  <si>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</si>
  <si>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</si>
  <si>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</si>
  <si>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</si>
  <si>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</si>
  <si>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</si>
  <si>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</si>
  <si>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</si>
  <si>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</si>
  <si>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</si>
  <si>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</si>
  <si>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</si>
  <si>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</si>
  <si>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</si>
  <si>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</si>
  <si>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</si>
  <si>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</si>
  <si>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</si>
  <si>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</si>
  <si>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</si>
  <si>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</si>
  <si>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</si>
  <si>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</si>
  <si>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</si>
  <si>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</si>
  <si>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</si>
  <si>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</si>
  <si>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</si>
  <si>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</si>
  <si>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</si>
  <si>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</si>
  <si>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</si>
  <si>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</si>
  <si>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</si>
  <si>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</si>
  <si>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</si>
  <si>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</si>
  <si>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</si>
  <si>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</si>
  <si>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</si>
  <si>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</si>
  <si>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</si>
  <si>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</si>
  <si>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</si>
  <si>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</si>
  <si>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</si>
  <si>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</si>
  <si>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</si>
  <si>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</si>
  <si>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</si>
  <si>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</si>
  <si>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</si>
  <si>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</si>
  <si>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</si>
  <si>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</si>
  <si>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</si>
  <si>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</si>
  <si>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</si>
  <si>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</si>
  <si>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</si>
  <si>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</si>
  <si>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</si>
  <si>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</si>
  <si>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</si>
  <si>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</si>
  <si>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</si>
  <si>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</si>
  <si>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</si>
  <si>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</si>
  <si>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</si>
  <si>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</si>
  <si>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</si>
  <si>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</si>
  <si>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</si>
  <si>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</si>
  <si>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</si>
  <si>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</si>
  <si>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</si>
  <si>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</si>
  <si>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</si>
  <si>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</si>
  <si>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</si>
  <si>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</si>
  <si>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</si>
  <si>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</si>
  <si>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</si>
  <si>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</si>
  <si>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</si>
  <si>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</si>
  <si>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</si>
  <si>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</si>
  <si>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</si>
  <si>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</si>
  <si>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</si>
  <si>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</si>
  <si>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</si>
  <si>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</si>
  <si>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</si>
  <si>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</si>
  <si>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</si>
  <si>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</si>
  <si>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</si>
  <si>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</si>
  <si>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</si>
  <si>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</si>
  <si>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</si>
  <si>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</si>
  <si>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</si>
  <si>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</si>
  <si>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</si>
  <si>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</si>
  <si>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</si>
  <si>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</si>
  <si>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</si>
  <si>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</si>
  <si>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</si>
  <si>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</si>
  <si>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</si>
  <si>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</si>
  <si>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</si>
  <si>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</si>
  <si>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</si>
  <si>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</si>
  <si>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</si>
  <si>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</si>
  <si>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</si>
  <si>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</si>
  <si>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</si>
  <si>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</si>
  <si>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</si>
  <si>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</si>
  <si>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</si>
  <si>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</si>
  <si>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</si>
  <si>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</si>
  <si>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</si>
  <si>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</si>
  <si>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</si>
  <si>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</si>
  <si>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</si>
  <si>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</si>
  <si>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</si>
  <si>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</si>
  <si>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</si>
  <si>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</si>
  <si>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</si>
  <si>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</si>
  <si>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</si>
  <si>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</si>
  <si>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</si>
  <si>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</si>
  <si>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</si>
  <si>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</si>
  <si>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</si>
  <si>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</si>
  <si>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</si>
  <si>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</si>
  <si>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</si>
  <si>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</si>
  <si>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</si>
  <si>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</si>
  <si>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</si>
  <si>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</si>
  <si>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</si>
  <si>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</si>
  <si>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</si>
  <si>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</si>
  <si>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</si>
  <si>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</si>
  <si>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</si>
  <si>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</si>
  <si>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</si>
  <si>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</si>
  <si>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</si>
  <si>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</si>
  <si>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</si>
  <si>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</si>
  <si>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</si>
  <si>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</si>
  <si>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</si>
  <si>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</si>
  <si>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</si>
  <si>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</si>
  <si>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</si>
  <si>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</si>
  <si>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</si>
  <si>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</si>
  <si>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</si>
  <si>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</si>
  <si>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</si>
  <si>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</si>
  <si>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</si>
  <si>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</si>
  <si>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</si>
  <si>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</si>
  <si>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</si>
  <si>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</si>
  <si>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</si>
  <si>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</si>
  <si>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</si>
  <si>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</si>
  <si>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</si>
  <si>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</si>
  <si>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</si>
  <si>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</si>
  <si>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</si>
  <si>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</si>
  <si>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</si>
  <si>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</si>
  <si>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</si>
  <si>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</si>
  <si>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</si>
  <si>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</si>
  <si>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</si>
  <si>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</si>
  <si>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</si>
  <si>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</si>
  <si>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</si>
  <si>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</si>
  <si>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</si>
  <si>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</si>
  <si>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</si>
  <si>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</si>
  <si>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</si>
  <si>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</si>
  <si>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</si>
  <si>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</si>
  <si>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</si>
  <si>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</si>
  <si>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</si>
  <si>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</si>
  <si>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</si>
  <si>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</si>
  <si>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</si>
  <si>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</si>
  <si>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</si>
  <si>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</si>
  <si>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</si>
  <si>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</si>
  <si>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</si>
  <si>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</si>
  <si>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</si>
  <si>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</si>
  <si>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</si>
  <si>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</si>
  <si>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</si>
  <si>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</si>
  <si>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</si>
  <si>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</si>
  <si>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</si>
  <si>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</si>
  <si>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</si>
  <si>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</si>
  <si>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</si>
  <si>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</si>
  <si>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</si>
  <si>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</si>
  <si>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</si>
  <si>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</si>
  <si>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</si>
  <si>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</si>
  <si>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</si>
  <si>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</si>
  <si>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</si>
  <si>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</si>
  <si>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</si>
  <si>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</si>
  <si>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</si>
  <si>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</si>
  <si>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</si>
  <si>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</si>
  <si>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</si>
  <si>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</si>
  <si>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</si>
  <si>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</si>
  <si>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</si>
  <si>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</si>
  <si>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</si>
  <si>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</si>
  <si>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</si>
  <si>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</si>
  <si>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</si>
  <si>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</si>
  <si>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</si>
  <si>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</si>
  <si>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</si>
  <si>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</si>
  <si>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</si>
  <si>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</si>
  <si>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</si>
  <si>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</si>
  <si>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</si>
  <si>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</si>
  <si>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</si>
  <si>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</si>
  <si>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</si>
  <si>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</si>
  <si>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</si>
  <si>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</si>
  <si>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</si>
  <si>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</si>
  <si>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</si>
  <si>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</si>
  <si>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</si>
  <si>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</si>
  <si>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</si>
  <si>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</si>
  <si>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</si>
  <si>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</si>
  <si>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</si>
  <si>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</si>
  <si>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</si>
  <si>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</si>
  <si>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</si>
  <si>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</si>
  <si>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</si>
  <si>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</si>
  <si>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</si>
  <si>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</si>
  <si>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</si>
  <si>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</si>
  <si>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</si>
  <si>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</si>
  <si>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</si>
  <si>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</si>
  <si>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</si>
  <si>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</si>
  <si>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</si>
  <si>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</si>
  <si>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</si>
  <si>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</si>
  <si>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</si>
  <si>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</si>
  <si>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</si>
  <si>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</si>
  <si>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</si>
  <si>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</si>
  <si>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</si>
  <si>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</si>
  <si>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</si>
  <si>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</si>
  <si>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</si>
  <si>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</si>
  <si>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</si>
  <si>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</si>
  <si>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</si>
  <si>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</si>
  <si>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</si>
  <si>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</si>
  <si>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</si>
  <si>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</si>
  <si>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</si>
  <si>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</si>
  <si>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</si>
  <si>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</si>
  <si>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</si>
  <si>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</si>
  <si>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</si>
  <si>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</si>
  <si>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</si>
  <si>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</si>
  <si>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</si>
  <si>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</si>
  <si>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</si>
  <si>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</si>
  <si>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</si>
  <si>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</si>
  <si>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</si>
  <si>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</si>
  <si>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</si>
  <si>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</si>
  <si>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</si>
  <si>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</si>
  <si>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</si>
  <si>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</si>
  <si>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</si>
  <si>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</si>
  <si>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</si>
  <si>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</si>
  <si>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</si>
  <si>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</si>
  <si>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</si>
  <si>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</si>
  <si>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</si>
  <si>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</si>
  <si>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</si>
  <si>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</si>
  <si>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</si>
  <si>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</si>
  <si>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</si>
  <si>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</si>
  <si>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</si>
  <si>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</si>
  <si>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</si>
  <si>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</si>
  <si>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</si>
  <si>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</si>
  <si>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</si>
  <si>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</si>
  <si>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</si>
  <si>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</si>
  <si>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</si>
  <si>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</si>
  <si>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</si>
  <si>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</si>
  <si>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</si>
  <si>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</si>
  <si>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</si>
  <si>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</si>
  <si>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</si>
  <si>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</si>
  <si>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</si>
  <si>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</si>
  <si>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</si>
  <si>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</si>
  <si>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</si>
  <si>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</si>
  <si>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</si>
  <si>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</si>
  <si>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</si>
  <si>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</si>
  <si>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</si>
  <si>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</si>
  <si>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</si>
  <si>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</si>
  <si>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</si>
  <si>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</si>
  <si>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</si>
  <si>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</si>
  <si>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</si>
  <si>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</si>
  <si>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</si>
  <si>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</si>
  <si>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</si>
  <si>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</si>
  <si>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</si>
  <si>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</si>
  <si>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</si>
  <si>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</si>
  <si>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</si>
  <si>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</si>
  <si>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</si>
  <si>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</si>
  <si>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</si>
  <si>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</si>
  <si>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</si>
  <si>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</si>
  <si>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</si>
  <si>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</si>
  <si>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</si>
  <si>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</si>
  <si>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</si>
  <si>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</si>
  <si>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</si>
  <si>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</si>
  <si>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</si>
  <si>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</si>
  <si>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</si>
  <si>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</si>
  <si>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</si>
  <si>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</si>
  <si>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</si>
  <si>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</si>
  <si>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</si>
  <si>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</si>
  <si>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</si>
  <si>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</si>
  <si>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</si>
  <si>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</si>
  <si>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</si>
  <si>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</si>
  <si>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</si>
  <si>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</si>
  <si>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</si>
  <si>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</si>
  <si>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</si>
  <si>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</si>
  <si>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</si>
  <si>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</si>
  <si>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</si>
  <si>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</si>
  <si>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</si>
  <si>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</si>
  <si>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</si>
  <si>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</si>
  <si>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</si>
  <si>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</si>
  <si>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</si>
  <si>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</si>
  <si>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</si>
  <si>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</si>
  <si>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</si>
  <si>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</si>
  <si>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</si>
  <si>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</si>
  <si>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</si>
  <si>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</si>
  <si>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</si>
  <si>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</si>
  <si>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</si>
  <si>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</si>
  <si>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</si>
  <si>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</si>
  <si>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</si>
  <si>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</si>
  <si>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</si>
  <si>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</si>
  <si>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</si>
  <si>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</si>
  <si>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</si>
  <si>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</si>
  <si>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</si>
  <si>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</si>
  <si>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</si>
  <si>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</si>
  <si>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</si>
  <si>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</si>
  <si>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</si>
  <si>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</si>
  <si>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</si>
  <si>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</si>
  <si>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</si>
  <si>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</si>
  <si>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</si>
  <si>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</si>
  <si>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</si>
  <si>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</si>
  <si>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</si>
  <si>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</si>
  <si>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</si>
  <si>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</si>
  <si>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</si>
  <si>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</si>
  <si>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</si>
  <si>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</si>
  <si>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</si>
  <si>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</si>
  <si>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</si>
  <si>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</si>
  <si>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</si>
  <si>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</si>
  <si>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</si>
  <si>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</si>
  <si>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</si>
  <si>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</si>
  <si>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</si>
  <si>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</si>
  <si>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</si>
  <si>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</si>
  <si>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</si>
  <si>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</si>
  <si>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</si>
  <si>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</si>
  <si>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</si>
  <si>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</si>
  <si>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</si>
  <si>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</si>
  <si>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</si>
  <si>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</si>
  <si>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</si>
  <si>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</si>
  <si>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</si>
  <si>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</si>
  <si>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</si>
  <si>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</si>
  <si>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</si>
  <si>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</si>
  <si>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</si>
  <si>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</si>
  <si>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</si>
  <si>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</si>
  <si>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</si>
  <si>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</si>
  <si>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</si>
  <si>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</si>
  <si>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</si>
  <si>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</si>
  <si>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</si>
  <si>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</si>
  <si>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</si>
  <si>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</si>
  <si>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</si>
  <si>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</si>
  <si>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</si>
  <si>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</si>
  <si>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</si>
  <si>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</si>
  <si>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</si>
  <si>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</si>
  <si>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</si>
  <si>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</si>
  <si>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</si>
  <si>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</si>
  <si>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</si>
  <si>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</si>
  <si>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</si>
  <si>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</si>
  <si>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</si>
  <si>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</si>
  <si>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</si>
  <si>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</si>
  <si>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</si>
  <si>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</si>
  <si>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</si>
  <si>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</si>
  <si>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</si>
  <si>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</si>
  <si>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</si>
  <si>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</si>
  <si>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</si>
  <si>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</si>
  <si>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</si>
  <si>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</si>
  <si>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</si>
  <si>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</si>
  <si>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</si>
  <si>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</si>
  <si>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</si>
  <si>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</si>
  <si>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</si>
  <si>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</si>
  <si>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</si>
  <si>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</si>
  <si>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</si>
  <si>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</si>
  <si>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</si>
  <si>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</si>
  <si>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</si>
  <si>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</si>
  <si>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</si>
  <si>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</si>
  <si>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</si>
  <si>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</si>
  <si>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</si>
  <si>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</si>
  <si>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</si>
  <si>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</si>
  <si>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</si>
  <si>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</si>
  <si>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</si>
  <si>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</si>
  <si>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</si>
  <si>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</si>
  <si>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</si>
  <si>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</si>
  <si>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</si>
  <si>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</si>
  <si>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</si>
  <si>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</si>
  <si>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</si>
  <si>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</si>
  <si>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</si>
  <si>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</si>
  <si>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</si>
  <si>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</si>
  <si>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</si>
  <si>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</si>
  <si>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</si>
  <si>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</si>
  <si>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</si>
  <si>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</si>
  <si>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</si>
  <si>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</si>
  <si>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</si>
  <si>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</si>
  <si>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</si>
  <si>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</si>
  <si>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</si>
  <si>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</si>
  <si>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</si>
  <si>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</si>
  <si>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</si>
  <si>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</si>
  <si>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</si>
  <si>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</si>
  <si>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</si>
  <si>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</si>
  <si>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</si>
  <si>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</si>
  <si>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</si>
  <si>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</si>
  <si>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</si>
  <si>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</si>
  <si>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</si>
  <si>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</si>
  <si>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</si>
  <si>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</si>
  <si>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</si>
  <si>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</si>
  <si>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</si>
  <si>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</si>
  <si>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</si>
  <si>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</si>
  <si>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</si>
  <si>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</si>
  <si>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</si>
  <si>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</si>
  <si>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</si>
  <si>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</si>
  <si>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</si>
  <si>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</si>
  <si>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</si>
  <si>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</si>
  <si>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</si>
  <si>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</si>
  <si>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</si>
  <si>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</si>
  <si>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</si>
  <si>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</si>
  <si>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</si>
  <si>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</si>
  <si>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</si>
  <si>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</si>
  <si>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</si>
  <si>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</si>
  <si>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</si>
  <si>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</si>
  <si>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</si>
  <si>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</si>
  <si>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</si>
  <si>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</si>
  <si>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</si>
  <si>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</si>
  <si>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</si>
  <si>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</si>
  <si>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</si>
  <si>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</si>
  <si>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</si>
  <si>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</si>
  <si>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</si>
  <si>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</si>
  <si>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</si>
  <si>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</si>
  <si>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</si>
  <si>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</si>
  <si>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</si>
  <si>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</si>
  <si>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</si>
  <si>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</si>
  <si>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</si>
  <si>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</si>
  <si>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</si>
  <si>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</si>
  <si>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</si>
  <si>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</si>
  <si>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</si>
  <si>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</si>
  <si>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</si>
  <si>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</si>
  <si>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</si>
  <si>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</si>
  <si>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</si>
  <si>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</si>
  <si>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</si>
  <si>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</si>
  <si>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</si>
  <si>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</si>
  <si>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</si>
  <si>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</si>
  <si>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</si>
  <si>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</si>
  <si>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</si>
  <si>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</si>
  <si>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</si>
  <si>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</si>
  <si>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</si>
  <si>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</si>
  <si>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</si>
  <si>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</si>
  <si>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</si>
  <si>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</si>
  <si>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</si>
  <si>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</si>
  <si>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</si>
  <si>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</si>
  <si>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</si>
  <si>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</si>
  <si>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</si>
  <si>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</si>
  <si>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</si>
  <si>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</si>
  <si>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</si>
  <si>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</si>
  <si>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</si>
  <si>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</si>
  <si>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</si>
  <si>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</si>
  <si>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</si>
  <si>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</si>
  <si>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</si>
  <si>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</si>
  <si>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</si>
  <si>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</si>
  <si>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</si>
  <si>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</si>
  <si>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</si>
  <si>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</si>
  <si>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</si>
  <si>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</si>
  <si>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</si>
  <si>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</si>
  <si>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</si>
  <si>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</si>
  <si>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</si>
  <si>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</si>
  <si>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</si>
  <si>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</si>
  <si>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</si>
  <si>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</si>
  <si>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</si>
  <si>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</si>
  <si>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</si>
  <si>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</si>
  <si>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</si>
  <si>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</si>
  <si>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</si>
  <si>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</si>
  <si>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</si>
  <si>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</si>
  <si>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</si>
  <si>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</si>
  <si>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</si>
  <si>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</si>
  <si>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</si>
  <si>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</si>
  <si>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</si>
  <si>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</si>
  <si>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</si>
  <si>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</si>
  <si>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</si>
  <si>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</si>
  <si>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</si>
  <si>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</si>
  <si>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</si>
  <si>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</si>
  <si>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</si>
  <si>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</si>
  <si>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</si>
  <si>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</si>
  <si>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</si>
  <si>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</si>
  <si>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</si>
  <si>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</si>
  <si>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</si>
  <si>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</si>
  <si>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</si>
  <si>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</si>
  <si>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</si>
  <si>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</si>
  <si>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</si>
  <si>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</si>
  <si>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</si>
  <si>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</si>
  <si>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</si>
  <si>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</si>
  <si>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</si>
  <si>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</si>
  <si>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</si>
  <si>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</si>
  <si>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</si>
  <si>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</si>
  <si>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</si>
  <si>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</si>
  <si>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</si>
  <si>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</si>
  <si>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</si>
  <si>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</si>
  <si>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</si>
  <si>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</si>
  <si>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</si>
  <si>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</si>
  <si>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</si>
  <si>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</si>
  <si>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</si>
  <si>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</si>
  <si>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</si>
  <si>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</si>
  <si>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</si>
  <si>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</si>
  <si>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</si>
  <si>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</si>
  <si>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</si>
  <si>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</si>
  <si>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</si>
  <si>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</si>
  <si>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</si>
  <si>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</si>
  <si>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</si>
  <si>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</si>
  <si>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</si>
  <si>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</si>
  <si>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</si>
  <si>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</si>
  <si>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</si>
  <si>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</si>
  <si>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</si>
  <si>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</si>
  <si>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</si>
  <si>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</si>
  <si>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</si>
  <si>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</si>
  <si>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</si>
  <si>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</si>
  <si>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</si>
  <si>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</si>
  <si>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</si>
  <si>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</si>
  <si>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</si>
  <si>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</si>
  <si>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</si>
  <si>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</si>
  <si>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</si>
  <si>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</si>
  <si>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</si>
  <si>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</si>
  <si>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</si>
  <si>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</si>
  <si>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</si>
  <si>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</si>
  <si>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</si>
  <si>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</si>
  <si>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</si>
  <si>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</si>
  <si>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</si>
  <si>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</si>
  <si>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</si>
  <si>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</si>
  <si>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</si>
  <si>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</si>
  <si>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</si>
  <si>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</si>
  <si>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</si>
  <si>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</si>
  <si>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</si>
  <si>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</si>
  <si>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</si>
  <si>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</si>
  <si>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</si>
  <si>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</si>
  <si>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</si>
  <si>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</si>
  <si>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</si>
  <si>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</si>
  <si>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</si>
  <si>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</si>
  <si>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</si>
  <si>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</si>
  <si>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</si>
  <si>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</si>
  <si>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</si>
  <si>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</si>
  <si>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</si>
  <si>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</si>
  <si>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</si>
  <si>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</si>
  <si>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</si>
  <si>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</si>
  <si>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</si>
  <si>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</si>
  <si>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</si>
  <si>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</si>
  <si>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</si>
  <si>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</si>
  <si>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</si>
  <si>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</si>
  <si>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</si>
  <si>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</si>
  <si>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</si>
  <si>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</si>
  <si>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</si>
  <si>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</si>
  <si>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</si>
  <si>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</si>
  <si>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</si>
  <si>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</si>
  <si>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</si>
  <si>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</si>
  <si>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</si>
  <si>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</si>
  <si>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</si>
  <si>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</si>
  <si>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</si>
  <si>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</si>
  <si>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</si>
  <si>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</si>
  <si>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</si>
  <si>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</si>
  <si>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</si>
  <si>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</si>
  <si>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</si>
  <si>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</si>
  <si>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</si>
  <si>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</si>
  <si>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</si>
  <si>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</si>
  <si>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</si>
  <si>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</si>
  <si>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</si>
  <si>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</si>
  <si>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</si>
  <si>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</si>
  <si>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</si>
  <si>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</si>
  <si>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</si>
  <si>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</si>
  <si>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</si>
  <si>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</si>
  <si>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</si>
  <si>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</si>
  <si>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</si>
  <si>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</si>
  <si>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</si>
  <si>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</si>
  <si>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</si>
  <si>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</si>
  <si>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</si>
  <si>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</si>
  <si>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</si>
  <si>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</si>
  <si>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</si>
  <si>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</si>
  <si>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</si>
  <si>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</si>
  <si>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</si>
  <si>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</si>
  <si>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</si>
  <si>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</si>
  <si>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</si>
  <si>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</si>
  <si>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</si>
  <si>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</si>
  <si>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</si>
  <si>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</si>
  <si>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</si>
  <si>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</si>
  <si>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</si>
  <si>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</si>
  <si>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</si>
  <si>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</si>
  <si>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</si>
  <si>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</si>
  <si>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</si>
  <si>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</si>
  <si>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</si>
  <si>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</si>
  <si>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</si>
  <si>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</si>
  <si>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</si>
  <si>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</si>
  <si>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</si>
  <si>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</si>
  <si>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</si>
  <si>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</si>
  <si>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</si>
  <si>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</si>
  <si>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</si>
  <si>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</si>
  <si>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</si>
  <si>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</si>
  <si>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</si>
  <si>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</si>
  <si>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</si>
  <si>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</si>
  <si>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</si>
  <si>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</si>
  <si>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</si>
  <si>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</si>
  <si>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</si>
  <si>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</si>
  <si>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</si>
  <si>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</si>
  <si>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</si>
  <si>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</si>
  <si>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</si>
  <si>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</si>
  <si>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</si>
  <si>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</si>
  <si>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</si>
  <si>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</si>
  <si>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</si>
  <si>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</si>
  <si>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</si>
  <si>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</si>
  <si>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</si>
  <si>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</si>
  <si>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</si>
  <si>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</si>
  <si>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</si>
  <si>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</si>
  <si>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</si>
  <si>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</si>
  <si>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</si>
  <si>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</si>
  <si>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</si>
  <si>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</si>
  <si>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</si>
  <si>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</si>
  <si>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</si>
  <si>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</si>
  <si>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</si>
  <si>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</si>
  <si>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</si>
  <si>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</si>
  <si>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</si>
  <si>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</si>
  <si>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</si>
  <si>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</si>
  <si>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</si>
  <si>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</si>
  <si>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</si>
  <si>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</si>
  <si>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</si>
  <si>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</si>
  <si>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</si>
  <si>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</si>
  <si>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</si>
  <si>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</si>
  <si>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</si>
  <si>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</si>
  <si>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</si>
  <si>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</si>
  <si>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</si>
  <si>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</si>
  <si>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</si>
  <si>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</si>
  <si>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</si>
  <si>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</si>
  <si>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</si>
  <si>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</si>
  <si>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</si>
  <si>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</si>
  <si>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</si>
  <si>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</si>
  <si>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</si>
  <si>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</si>
  <si>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</si>
  <si>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</si>
  <si>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</si>
  <si>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</si>
  <si>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</si>
  <si>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</si>
  <si>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</si>
  <si>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</si>
  <si>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</si>
  <si>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</si>
  <si>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</si>
  <si>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</si>
  <si>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</si>
  <si>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</si>
  <si>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</si>
  <si>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</si>
  <si>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</si>
  <si>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</si>
  <si>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</si>
  <si>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</si>
  <si>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</si>
  <si>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</si>
  <si>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</si>
  <si>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</si>
  <si>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</si>
  <si>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</si>
  <si>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</si>
  <si>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</si>
  <si>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</si>
  <si>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</si>
  <si>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</si>
  <si>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</si>
  <si>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</si>
  <si>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</si>
  <si>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</si>
  <si>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</si>
  <si>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</si>
  <si>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</si>
  <si>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</si>
  <si>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</si>
  <si>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</si>
  <si>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</si>
  <si>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</si>
  <si>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</si>
  <si>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</si>
  <si>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</si>
  <si>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</si>
  <si>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</si>
  <si>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</si>
  <si>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</si>
  <si>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</si>
  <si>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</si>
  <si>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</si>
  <si>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</si>
  <si>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</si>
  <si>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</si>
  <si>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</si>
  <si>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</si>
  <si>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</si>
  <si>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</si>
  <si>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</si>
  <si>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</si>
  <si>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</si>
  <si>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</si>
  <si>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</si>
  <si>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</si>
  <si>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</si>
  <si>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</si>
  <si>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</si>
  <si>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</si>
  <si>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</si>
  <si>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</si>
  <si>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</si>
  <si>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</si>
  <si>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</si>
  <si>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</si>
  <si>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</si>
  <si>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</si>
  <si>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</si>
  <si>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</si>
  <si>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</si>
  <si>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</si>
  <si>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</si>
  <si>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</si>
  <si>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</si>
  <si>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</si>
  <si>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</si>
  <si>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</si>
  <si>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</si>
  <si>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</si>
  <si>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</si>
  <si>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</si>
  <si>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</si>
  <si>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</si>
  <si>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</si>
  <si>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</si>
  <si>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</si>
  <si>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</si>
  <si>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</si>
  <si>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</si>
  <si>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</si>
  <si>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</si>
  <si>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</si>
  <si>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</si>
  <si>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</si>
  <si>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</si>
  <si>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</si>
  <si>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</si>
  <si>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</si>
  <si>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</si>
  <si>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</si>
  <si>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</si>
  <si>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</si>
  <si>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</si>
  <si>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</si>
  <si>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</si>
  <si>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</si>
  <si>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</si>
  <si>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</si>
  <si>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</si>
  <si>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</si>
  <si>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</si>
  <si>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</si>
  <si>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</si>
  <si>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</si>
  <si>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</si>
  <si>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</si>
  <si>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</si>
  <si>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</si>
  <si>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</si>
  <si>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</si>
  <si>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</si>
  <si>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</si>
  <si>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</si>
  <si>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</si>
  <si>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</si>
  <si>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</si>
  <si>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</si>
  <si>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</si>
  <si>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</si>
  <si>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</si>
  <si>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</si>
  <si>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</si>
  <si>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</si>
  <si>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</si>
  <si>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</si>
  <si>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</si>
  <si>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</si>
  <si>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</si>
  <si>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</si>
  <si>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</si>
  <si>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</si>
  <si>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</si>
  <si>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</si>
  <si>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</si>
  <si>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</si>
  <si>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</si>
  <si>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</si>
  <si>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</si>
  <si>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</si>
  <si>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</si>
  <si>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</si>
  <si>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</si>
  <si>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</si>
  <si>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</si>
  <si>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</si>
  <si>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</si>
  <si>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</si>
  <si>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</si>
  <si>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</si>
  <si>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</si>
  <si>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</si>
  <si>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</si>
  <si>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</si>
  <si>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</si>
  <si>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</si>
  <si>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</si>
  <si>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</si>
  <si>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</si>
  <si>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</si>
  <si>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</si>
  <si>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</si>
  <si>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</si>
  <si>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</si>
  <si>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</si>
  <si>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</si>
  <si>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</si>
  <si>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</si>
  <si>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</si>
  <si>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</si>
  <si>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</si>
  <si>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</si>
  <si>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</si>
  <si>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</si>
  <si>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</si>
  <si>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</si>
  <si>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</si>
  <si>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</si>
  <si>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</si>
  <si>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</si>
  <si>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</si>
  <si>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</si>
  <si>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</si>
  <si>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</si>
  <si>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</si>
  <si>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</si>
  <si>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</si>
  <si>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</si>
  <si>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</si>
  <si>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</si>
  <si>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</si>
  <si>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</si>
  <si>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</si>
  <si>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</si>
  <si>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</si>
  <si>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</si>
  <si>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</si>
  <si>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</si>
  <si>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</si>
  <si>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</si>
  <si>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</si>
  <si>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</si>
  <si>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</si>
  <si>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</si>
  <si>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</si>
  <si>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</si>
  <si>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</si>
  <si>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</si>
  <si>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</si>
  <si>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</si>
  <si>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</si>
  <si>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</si>
  <si>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</si>
  <si>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</si>
  <si>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</si>
  <si>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</si>
  <si>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</si>
  <si>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</si>
  <si>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</si>
  <si>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</si>
  <si>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</si>
  <si>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</si>
  <si>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</si>
  <si>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</si>
  <si>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</si>
  <si>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</si>
  <si>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</si>
  <si>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</si>
  <si>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</si>
  <si>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</si>
  <si>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</si>
  <si>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</si>
  <si>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</si>
  <si>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</si>
  <si>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</si>
  <si>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</si>
  <si>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</si>
  <si>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</si>
  <si>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</si>
  <si>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</si>
  <si>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</si>
  <si>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</si>
  <si>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</si>
  <si>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</si>
  <si>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</si>
  <si>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</si>
  <si>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</si>
  <si>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</si>
  <si>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</si>
  <si>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</si>
  <si>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</si>
  <si>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</si>
  <si>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</si>
  <si>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</si>
  <si>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</si>
  <si>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</si>
  <si>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</si>
  <si>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</si>
  <si>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</si>
  <si>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</si>
  <si>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</si>
  <si>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</si>
  <si>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</si>
  <si>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</si>
  <si>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</si>
  <si>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</si>
  <si>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</si>
  <si>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</si>
  <si>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</si>
  <si>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</si>
  <si>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</si>
  <si>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</si>
  <si>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</si>
  <si>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</si>
  <si>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</si>
  <si>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</si>
  <si>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</si>
  <si>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</si>
  <si>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</si>
  <si>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</si>
  <si>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</si>
  <si>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</si>
  <si>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</si>
  <si>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</si>
  <si>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</si>
  <si>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</si>
  <si>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</si>
  <si>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</si>
  <si>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</si>
  <si>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</si>
  <si>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</si>
  <si>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</si>
  <si>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</si>
  <si>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</si>
  <si>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</si>
  <si>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</si>
  <si>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</si>
  <si>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</si>
  <si>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</si>
  <si>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</si>
  <si>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</si>
  <si>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</si>
  <si>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</si>
  <si>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</si>
  <si>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</si>
  <si>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</si>
  <si>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</si>
  <si>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</si>
  <si>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</si>
  <si>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</si>
  <si>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</si>
  <si>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</si>
  <si>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</si>
  <si>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</si>
  <si>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</si>
  <si>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</si>
  <si>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</si>
  <si>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</si>
  <si>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</si>
  <si>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</si>
  <si>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</si>
  <si>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</si>
  <si>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</si>
  <si>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</si>
  <si>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</si>
  <si>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</si>
  <si>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</si>
  <si>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</si>
  <si>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</si>
  <si>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</si>
  <si>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</si>
  <si>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</si>
  <si>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</si>
  <si>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</si>
  <si>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</si>
  <si>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</si>
  <si>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</si>
  <si>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</si>
  <si>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</si>
  <si>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</si>
  <si>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</si>
  <si>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</si>
  <si>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</si>
  <si>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</si>
  <si>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</si>
  <si>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</si>
  <si>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</si>
  <si>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</si>
  <si>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</si>
  <si>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</si>
  <si>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</si>
  <si>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</si>
  <si>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</si>
  <si>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</si>
  <si>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</si>
  <si>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</si>
  <si>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</si>
  <si>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</si>
  <si>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</si>
  <si>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</si>
  <si>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</si>
  <si>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</si>
  <si>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</si>
  <si>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</si>
  <si>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</si>
  <si>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</si>
  <si>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</si>
  <si>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</si>
  <si>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</si>
  <si>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</si>
  <si>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</si>
  <si>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</si>
  <si>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</si>
  <si>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</si>
  <si>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</si>
  <si>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</si>
  <si>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</si>
  <si>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</si>
  <si>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</si>
  <si>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</si>
  <si>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</si>
  <si>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</si>
  <si>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</si>
  <si>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</si>
  <si>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</si>
  <si>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</si>
  <si>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</si>
  <si>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</si>
  <si>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</si>
  <si>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</si>
  <si>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</si>
  <si>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</si>
  <si>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</si>
  <si>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</si>
  <si>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</si>
  <si>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</si>
  <si>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</si>
  <si>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</si>
  <si>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</si>
  <si>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</si>
  <si>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</si>
  <si>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</si>
  <si>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</si>
  <si>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</si>
  <si>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</si>
  <si>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</si>
  <si>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</si>
  <si>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</si>
  <si>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</si>
  <si>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</si>
  <si>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</si>
  <si>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</si>
  <si>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</si>
  <si>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</si>
  <si>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</si>
  <si>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</si>
  <si>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</si>
  <si>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</si>
  <si>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</si>
  <si>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</si>
  <si>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</si>
  <si>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</si>
  <si>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</si>
  <si>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</si>
  <si>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</si>
  <si>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</si>
  <si>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</si>
  <si>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</si>
  <si>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</si>
  <si>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</si>
  <si>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</si>
  <si>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</si>
  <si>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</si>
  <si>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</si>
  <si>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</si>
  <si>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</si>
  <si>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</si>
  <si>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</si>
  <si>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</si>
  <si>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</si>
  <si>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</si>
  <si>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</si>
  <si>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</si>
  <si>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</si>
  <si>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</si>
  <si>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</si>
  <si>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</si>
  <si>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</si>
  <si>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</si>
  <si>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</si>
  <si>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</si>
  <si>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</si>
  <si>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</si>
  <si>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</si>
  <si>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</si>
  <si>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</si>
  <si>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</si>
  <si>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</si>
  <si>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</si>
  <si>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</si>
  <si>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</si>
  <si>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</si>
  <si>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</si>
  <si>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</si>
  <si>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</si>
  <si>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</si>
  <si>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</si>
  <si>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</si>
  <si>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</si>
  <si>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</si>
  <si>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</si>
  <si>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</si>
  <si>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</si>
  <si>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</si>
  <si>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</si>
  <si>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</si>
  <si>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</si>
  <si>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</si>
  <si>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</si>
  <si>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</si>
  <si>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</si>
  <si>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</si>
  <si>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</si>
  <si>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</si>
  <si>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</si>
  <si>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</si>
  <si>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</si>
  <si>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</si>
  <si>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</si>
  <si>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</si>
  <si>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</si>
  <si>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</si>
  <si>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</si>
  <si>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</si>
  <si>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</si>
  <si>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</si>
  <si>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</si>
  <si>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</si>
  <si>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</si>
  <si>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</si>
  <si>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</si>
  <si>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</si>
  <si>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</si>
  <si>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</si>
  <si>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</si>
  <si>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</si>
  <si>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</si>
  <si>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</si>
  <si>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</si>
  <si>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</si>
  <si>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</si>
  <si>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</si>
  <si>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</si>
  <si>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</si>
  <si>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</si>
  <si>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</si>
  <si>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</si>
  <si>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</si>
  <si>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</si>
  <si>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</si>
  <si>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</si>
  <si>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</si>
  <si>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</si>
  <si>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</si>
  <si>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</si>
  <si>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</si>
  <si>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</si>
  <si>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</si>
  <si>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</si>
  <si>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</si>
  <si>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</si>
  <si>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</si>
  <si>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</si>
  <si>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</si>
  <si>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</si>
  <si>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</si>
  <si>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</si>
  <si>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</si>
  <si>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</si>
  <si>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</si>
  <si>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</si>
  <si>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</si>
  <si>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</si>
  <si>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</si>
  <si>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</si>
  <si>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</si>
  <si>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</si>
  <si>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</si>
  <si>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</si>
  <si>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</si>
  <si>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</si>
  <si>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</si>
  <si>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</si>
  <si>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</si>
  <si>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</si>
  <si>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</si>
  <si>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</si>
  <si>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</si>
  <si>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</si>
  <si>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</si>
  <si>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</si>
  <si>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</si>
  <si>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</si>
  <si>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</si>
  <si>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</si>
  <si>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</si>
  <si>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</si>
  <si>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</si>
  <si>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</si>
  <si>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</si>
  <si>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</si>
  <si>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</si>
  <si>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</si>
  <si>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</si>
  <si>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</si>
  <si>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</si>
  <si>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</si>
  <si>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</si>
  <si>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</si>
  <si>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</si>
  <si>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</si>
  <si>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</si>
  <si>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</si>
  <si>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</si>
  <si>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</si>
  <si>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</si>
  <si>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</si>
  <si>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</si>
  <si>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</si>
  <si>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</si>
  <si>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</si>
  <si>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</si>
  <si>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</si>
  <si>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</si>
  <si>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</si>
  <si>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</si>
  <si>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</si>
  <si>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</si>
  <si>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</si>
  <si>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</si>
  <si>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</si>
  <si>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</si>
  <si>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</si>
  <si>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</si>
  <si>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</si>
  <si>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</si>
  <si>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</si>
  <si>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</si>
  <si>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</si>
  <si>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</si>
  <si>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</si>
  <si>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</si>
  <si>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</si>
  <si>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</si>
  <si>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</si>
  <si>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</si>
  <si>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</si>
  <si>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</si>
  <si>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</si>
  <si>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</si>
  <si>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</si>
  <si>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</si>
  <si>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</si>
  <si>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</si>
  <si>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</si>
  <si>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</si>
  <si>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</si>
  <si>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</si>
  <si>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</si>
  <si>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</si>
  <si>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</si>
  <si>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</si>
  <si>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</si>
  <si>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</si>
  <si>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</si>
  <si>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</si>
  <si>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</si>
  <si>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</si>
  <si>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</si>
  <si>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</si>
  <si>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</si>
  <si>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</si>
  <si>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</si>
  <si>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</si>
  <si>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</si>
  <si>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</si>
  <si>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</si>
  <si>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</si>
  <si>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</si>
  <si>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</si>
  <si>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</si>
  <si>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</si>
  <si>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</si>
  <si>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</si>
  <si>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</si>
  <si>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</si>
  <si>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</si>
  <si>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</si>
  <si>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</si>
  <si>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</si>
  <si>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</si>
  <si>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</si>
  <si>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</si>
  <si>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</si>
  <si>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</si>
  <si>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</si>
  <si>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</si>
  <si>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</si>
  <si>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</si>
  <si>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</si>
  <si>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</si>
  <si>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</si>
  <si>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</si>
  <si>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</si>
  <si>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</si>
  <si>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</si>
  <si>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</si>
  <si>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</si>
  <si>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</si>
  <si>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</si>
  <si>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</si>
  <si>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</si>
  <si>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</si>
  <si>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</si>
  <si>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</si>
  <si>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</si>
  <si>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</si>
  <si>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</si>
  <si>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</si>
  <si>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</si>
  <si>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</si>
  <si>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</si>
  <si>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</si>
  <si>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</si>
  <si>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</si>
  <si>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</si>
  <si>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</si>
  <si>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</si>
  <si>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</si>
  <si>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</si>
  <si>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</si>
  <si>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</si>
  <si>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</si>
  <si>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</si>
  <si>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</si>
  <si>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</si>
  <si>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</si>
  <si>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</si>
  <si>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</si>
  <si>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</si>
  <si>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</si>
  <si>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</si>
  <si>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</si>
  <si>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</si>
  <si>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</si>
  <si>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</si>
  <si>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</si>
  <si>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</si>
  <si>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</si>
  <si>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</si>
  <si>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</si>
  <si>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</si>
  <si>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</si>
  <si>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</si>
  <si>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</si>
  <si>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</si>
  <si>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</si>
  <si>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</si>
  <si>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</si>
  <si>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</si>
  <si>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</si>
  <si>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</si>
  <si>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</si>
  <si>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</si>
  <si>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</si>
  <si>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</si>
  <si>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</si>
  <si>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</si>
  <si>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</si>
  <si>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</si>
  <si>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</si>
  <si>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</si>
  <si>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</si>
  <si>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</si>
  <si>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</si>
  <si>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</si>
  <si>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</si>
  <si>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</si>
  <si>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</si>
  <si>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</si>
  <si>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</si>
  <si>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</si>
  <si>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</si>
  <si>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</si>
  <si>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</si>
  <si>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</si>
  <si>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</si>
  <si>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</si>
  <si>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</si>
  <si>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</si>
  <si>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</si>
  <si>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</si>
  <si>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</si>
  <si>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</si>
  <si>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</si>
  <si>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</si>
  <si>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</si>
  <si>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</si>
  <si>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</si>
  <si>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</si>
  <si>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</si>
  <si>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</si>
  <si>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</si>
  <si>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</si>
  <si>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</si>
  <si>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</si>
  <si>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</si>
  <si>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</si>
  <si>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</si>
  <si>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</si>
  <si>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</si>
  <si>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</si>
  <si>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</si>
  <si>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</si>
  <si>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</si>
  <si>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</si>
  <si>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</si>
  <si>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</si>
  <si>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</si>
  <si>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</si>
  <si>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</si>
  <si>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</si>
  <si>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</si>
  <si>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</si>
  <si>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</si>
  <si>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</si>
  <si>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</si>
  <si>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</si>
  <si>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</si>
  <si>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</si>
  <si>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</si>
  <si>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</si>
  <si>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</si>
  <si>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</si>
  <si>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</si>
  <si>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</si>
  <si>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</si>
  <si>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</si>
  <si>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</si>
  <si>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</si>
  <si>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</si>
  <si>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</si>
  <si>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</si>
  <si>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</si>
  <si>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</si>
  <si>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</si>
  <si>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</si>
  <si>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</si>
  <si>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</si>
  <si>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</si>
  <si>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</si>
  <si>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</si>
  <si>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</si>
  <si>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</si>
  <si>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</si>
  <si>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</si>
  <si>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</si>
  <si>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</si>
  <si>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</si>
  <si>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</si>
  <si>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</si>
  <si>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</si>
  <si>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</si>
  <si>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</si>
  <si>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</si>
  <si>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</si>
  <si>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</si>
  <si>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</si>
  <si>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</si>
  <si>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</si>
  <si>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</si>
  <si>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</si>
  <si>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</si>
  <si>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</si>
  <si>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</si>
  <si>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</si>
  <si>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</si>
  <si>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</si>
  <si>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</si>
  <si>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</si>
  <si>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</si>
  <si>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</si>
  <si>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</si>
  <si>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</si>
  <si>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</si>
  <si>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</si>
  <si>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</si>
  <si>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</si>
  <si>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</si>
  <si>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</si>
  <si>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</si>
  <si>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</si>
  <si>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</si>
  <si>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</si>
  <si>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</si>
  <si>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</si>
  <si>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</si>
  <si>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</si>
  <si>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</si>
  <si>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</si>
  <si>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</si>
  <si>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</si>
  <si>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</si>
  <si>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</si>
  <si>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</si>
  <si>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</si>
  <si>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</si>
  <si>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</si>
  <si>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</si>
  <si>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</si>
  <si>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</si>
  <si>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</si>
  <si>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</si>
  <si>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</si>
  <si>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</si>
  <si>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</si>
  <si>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</si>
  <si>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</si>
  <si>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</si>
  <si>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</si>
  <si>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</si>
  <si>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</si>
  <si>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</si>
  <si>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</si>
  <si>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</si>
  <si>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</si>
  <si>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</si>
  <si>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</si>
  <si>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</si>
  <si>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</si>
  <si>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</si>
  <si>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</si>
  <si>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</si>
  <si>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</si>
  <si>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</si>
  <si>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</si>
  <si>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</si>
  <si>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</si>
  <si>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</si>
  <si>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</si>
  <si>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</si>
  <si>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</si>
  <si>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</si>
  <si>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</si>
  <si>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</si>
  <si>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</si>
  <si>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</si>
  <si>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</si>
  <si>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</si>
  <si>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</si>
  <si>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</si>
  <si>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</si>
  <si>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</si>
  <si>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</si>
  <si>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</si>
  <si>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</si>
  <si>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</si>
  <si>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</si>
  <si>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</si>
  <si>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</si>
  <si>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</si>
  <si>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</si>
  <si>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</si>
  <si>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</si>
  <si>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</si>
  <si>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</si>
  <si>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</si>
  <si>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</si>
  <si>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</si>
  <si>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</si>
  <si>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</si>
  <si>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</si>
  <si>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</si>
  <si>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</si>
  <si>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</si>
  <si>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</si>
  <si>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</si>
  <si>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</si>
  <si>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</si>
  <si>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</si>
  <si>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</si>
  <si>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</si>
  <si>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</si>
  <si>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</si>
  <si>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</si>
  <si>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</si>
  <si>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</si>
  <si>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</si>
  <si>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</si>
  <si>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</si>
  <si>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</si>
  <si>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</si>
  <si>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</si>
  <si>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</si>
  <si>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</si>
  <si>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</si>
  <si>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</si>
  <si>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</si>
  <si>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</si>
  <si>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</si>
  <si>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</si>
  <si>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</si>
  <si>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</si>
  <si>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</si>
  <si>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</si>
  <si>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</si>
  <si>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</si>
  <si>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</si>
  <si>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</si>
  <si>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</si>
  <si>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</si>
  <si>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</si>
  <si>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</si>
  <si>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</si>
  <si>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</si>
  <si>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</si>
  <si>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</si>
  <si>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</si>
  <si>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</si>
  <si>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</si>
  <si>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</si>
  <si>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</si>
  <si>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</si>
  <si>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</si>
  <si>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</si>
  <si>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</si>
  <si>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</si>
  <si>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</si>
  <si>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</si>
  <si>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</si>
  <si>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</si>
  <si>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</si>
  <si>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</si>
  <si>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</si>
  <si>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</si>
  <si>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</si>
  <si>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</si>
  <si>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</si>
  <si>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</si>
  <si>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</si>
  <si>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</si>
  <si>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</si>
  <si>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</si>
  <si>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</si>
  <si>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</si>
  <si>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</si>
  <si>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</si>
  <si>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</si>
  <si>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</si>
  <si>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</si>
  <si>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</si>
  <si>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</si>
  <si>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</si>
  <si>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</si>
  <si>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</si>
  <si>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</si>
  <si>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</si>
  <si>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</si>
  <si>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</si>
  <si>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</si>
  <si>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</si>
  <si>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</si>
  <si>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</si>
  <si>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</si>
  <si>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</si>
  <si>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</si>
  <si>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</si>
  <si>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</si>
  <si>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</si>
  <si>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</si>
  <si>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</si>
  <si>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</si>
  <si>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</si>
  <si>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</si>
  <si>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</si>
  <si>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</si>
  <si>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</si>
  <si>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</si>
  <si>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</si>
  <si>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</si>
  <si>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</si>
  <si>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</si>
  <si>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</si>
  <si>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</si>
  <si>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</si>
  <si>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</si>
  <si>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</si>
  <si>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</si>
  <si>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</si>
  <si>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</si>
  <si>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</si>
  <si>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</si>
  <si>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</si>
  <si>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</si>
  <si>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</si>
  <si>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</si>
  <si>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</si>
  <si>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</si>
  <si>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</si>
  <si>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</si>
  <si>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</si>
  <si>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</si>
  <si>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</si>
  <si>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</si>
  <si>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</si>
  <si>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</si>
  <si>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</si>
  <si>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</si>
  <si>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</si>
  <si>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</si>
  <si>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</si>
  <si>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</si>
  <si>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</si>
  <si>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</si>
  <si>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</si>
  <si>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</si>
  <si>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</si>
  <si>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</si>
  <si>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</si>
  <si>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</si>
  <si>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</si>
  <si>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</si>
  <si>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</si>
  <si>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</si>
  <si>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</si>
  <si>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</si>
  <si>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</si>
  <si>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</si>
  <si>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</si>
  <si>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</si>
  <si>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</si>
  <si>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</si>
  <si>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</si>
  <si>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</si>
  <si>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</si>
  <si>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</si>
  <si>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</si>
  <si>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</si>
  <si>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</si>
  <si>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</si>
  <si>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</si>
  <si>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</si>
  <si>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</si>
  <si>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</si>
  <si>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</si>
  <si>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</si>
  <si>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</si>
  <si>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</si>
  <si>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</si>
  <si>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</si>
  <si>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</si>
  <si>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</si>
  <si>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</si>
  <si>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</si>
  <si>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</si>
  <si>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</si>
  <si>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</si>
  <si>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</si>
  <si>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</si>
  <si>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</si>
  <si>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</si>
  <si>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</si>
  <si>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</si>
  <si>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</si>
  <si>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</si>
  <si>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</si>
  <si>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</si>
  <si>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</si>
  <si>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</si>
  <si>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</si>
  <si>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</si>
  <si>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</si>
  <si>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</si>
  <si>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</si>
  <si>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</si>
  <si>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</si>
  <si>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</si>
  <si>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</si>
  <si>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</si>
  <si>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</si>
  <si>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</si>
  <si>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</si>
  <si>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</si>
  <si>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</si>
  <si>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</si>
  <si>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</si>
  <si>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</si>
  <si>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</si>
  <si>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</si>
  <si>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</si>
  <si>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</si>
  <si>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</si>
  <si>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</si>
  <si>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</si>
  <si>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</si>
  <si>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</si>
  <si>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</si>
  <si>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</si>
  <si>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</si>
  <si>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</si>
  <si>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</si>
  <si>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</si>
  <si>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</si>
  <si>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</si>
  <si>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</si>
  <si>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</si>
  <si>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</si>
  <si>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</si>
  <si>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</si>
  <si>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</si>
  <si>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</si>
  <si>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</si>
  <si>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</si>
  <si>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</si>
  <si>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</si>
  <si>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</si>
  <si>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</si>
  <si>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</si>
  <si>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</si>
  <si>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</si>
  <si>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</si>
  <si>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</si>
  <si>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</si>
  <si>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</si>
  <si>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</si>
  <si>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</si>
  <si>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</si>
  <si>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</si>
  <si>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</si>
  <si>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</si>
  <si>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</si>
  <si>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</si>
  <si>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</si>
  <si>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</si>
  <si>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</si>
  <si>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</si>
  <si>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</si>
  <si>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</si>
  <si>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</si>
  <si>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</si>
  <si>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</si>
  <si>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</si>
  <si>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</si>
  <si>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</si>
  <si>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</si>
  <si>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</si>
  <si>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</si>
  <si>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</si>
  <si>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</si>
  <si>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</si>
  <si>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</si>
  <si>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</si>
  <si>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</si>
  <si>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</si>
  <si>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</si>
  <si>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</si>
  <si>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</si>
  <si>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</si>
  <si>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</si>
  <si>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</si>
  <si>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</si>
  <si>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</si>
  <si>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</si>
  <si>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</si>
  <si>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</si>
  <si>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</si>
  <si>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</si>
  <si>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</si>
  <si>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</si>
  <si>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</si>
  <si>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</si>
  <si>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</si>
  <si>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</si>
  <si>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</si>
  <si>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</si>
  <si>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</si>
  <si>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</si>
  <si>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</si>
  <si>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</si>
  <si>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</si>
  <si>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</si>
  <si>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</si>
  <si>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</si>
  <si>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</si>
  <si>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</si>
  <si>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</si>
  <si>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</si>
  <si>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</si>
  <si>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</si>
  <si>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</si>
  <si>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</si>
  <si>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</si>
  <si>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</si>
  <si>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</si>
  <si>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</si>
  <si>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</si>
  <si>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</si>
  <si>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</si>
  <si>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</si>
  <si>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</si>
  <si>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</si>
  <si>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</si>
  <si>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</si>
  <si>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</si>
  <si>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</si>
  <si>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</si>
  <si>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</si>
  <si>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</si>
  <si>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</si>
  <si>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</si>
  <si>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</si>
  <si>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</si>
  <si>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</si>
  <si>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</si>
  <si>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</si>
  <si>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</si>
  <si>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</si>
  <si>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</si>
  <si>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</si>
  <si>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</si>
  <si>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</si>
  <si>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</si>
  <si>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</si>
  <si>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</si>
  <si>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</si>
  <si>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</si>
  <si>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</si>
  <si>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</si>
  <si>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</si>
  <si>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</si>
  <si>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</si>
  <si>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</si>
  <si>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</si>
  <si>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</si>
  <si>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</si>
  <si>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</si>
  <si>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</si>
  <si>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</si>
  <si>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</si>
  <si>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</si>
  <si>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</si>
  <si>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</si>
  <si>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</si>
  <si>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</si>
  <si>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</si>
  <si>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</si>
  <si>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</si>
  <si>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</si>
  <si>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</si>
  <si>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</si>
  <si>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</si>
  <si>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</si>
  <si>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</si>
  <si>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</si>
  <si>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</si>
  <si>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</si>
  <si>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</si>
  <si>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</si>
  <si>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</si>
  <si>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</si>
  <si>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</si>
  <si>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</si>
  <si>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</si>
  <si>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</si>
  <si>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</si>
  <si>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</si>
  <si>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</si>
  <si>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</si>
  <si>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</si>
  <si>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</si>
  <si>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</si>
  <si>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</si>
  <si>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</si>
  <si>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</si>
  <si>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</si>
  <si>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</si>
  <si>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</si>
  <si>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</si>
  <si>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</si>
  <si>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</si>
  <si>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</si>
  <si>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</si>
  <si>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</si>
  <si>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</si>
  <si>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</si>
  <si>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</si>
  <si>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</si>
  <si>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</si>
  <si>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</si>
  <si>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</si>
  <si>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</si>
  <si>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</si>
  <si>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</si>
  <si>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</si>
  <si>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</si>
  <si>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</si>
  <si>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</si>
  <si>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</si>
  <si>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</si>
  <si>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</si>
  <si>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</si>
  <si>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</si>
  <si>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</si>
  <si>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</si>
  <si>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</si>
  <si>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</si>
  <si>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</si>
  <si>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</si>
  <si>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</si>
  <si>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</si>
  <si>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</si>
  <si>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</si>
  <si>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</si>
  <si>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</si>
  <si>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</si>
  <si>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</si>
  <si>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</si>
  <si>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</si>
  <si>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</si>
  <si>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</si>
  <si>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</si>
  <si>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</si>
  <si>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</si>
  <si>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</si>
  <si>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</si>
  <si>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</si>
  <si>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</si>
  <si>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</si>
  <si>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</si>
  <si>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</si>
  <si>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</si>
  <si>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</si>
  <si>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</si>
  <si>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</si>
  <si>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</si>
  <si>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</si>
  <si>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</si>
  <si>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</si>
  <si>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</si>
  <si>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</si>
  <si>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</si>
  <si>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</si>
  <si>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</si>
  <si>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</si>
  <si>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</si>
  <si>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</si>
  <si>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</si>
  <si>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</si>
  <si>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</si>
  <si>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</si>
  <si>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</si>
  <si>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</si>
  <si>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</si>
  <si>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</si>
  <si>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</si>
  <si>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</si>
  <si>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</si>
  <si>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</si>
  <si>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</si>
  <si>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</si>
  <si>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</si>
  <si>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</si>
  <si>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</si>
  <si>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</si>
  <si>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</si>
  <si>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</si>
  <si>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</si>
  <si>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</si>
  <si>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</si>
  <si>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</si>
  <si>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</si>
  <si>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</si>
  <si>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</si>
  <si>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</si>
  <si>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</si>
  <si>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</si>
  <si>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</si>
  <si>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</si>
  <si>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</si>
  <si>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</si>
  <si>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</si>
  <si>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</si>
  <si>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</si>
  <si>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</si>
  <si>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</si>
  <si>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</si>
  <si>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</si>
  <si>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</si>
  <si>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</si>
  <si>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</si>
  <si>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</si>
  <si>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</si>
  <si>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</si>
  <si>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</si>
  <si>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</si>
  <si>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</si>
  <si>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</si>
  <si>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</si>
  <si>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</si>
  <si>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</si>
  <si>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</si>
  <si>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</si>
  <si>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</si>
  <si>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</si>
  <si>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</si>
  <si>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</si>
  <si>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</si>
  <si>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</si>
  <si>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</si>
  <si>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</si>
  <si>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</si>
  <si>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</si>
  <si>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</si>
  <si>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</si>
  <si>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</si>
  <si>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</si>
  <si>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</si>
  <si>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</si>
  <si>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</si>
  <si>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</si>
  <si>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</si>
  <si>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</si>
  <si>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</si>
  <si>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</si>
  <si>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</si>
  <si>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</si>
  <si>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</si>
  <si>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</si>
  <si>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</si>
  <si>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</si>
  <si>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</si>
  <si>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</si>
  <si>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</si>
  <si>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</si>
  <si>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</si>
  <si>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</si>
  <si>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</si>
  <si>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</si>
  <si>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</si>
  <si>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</si>
  <si>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</si>
  <si>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</si>
  <si>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</si>
  <si>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</si>
  <si>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</si>
  <si>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</si>
  <si>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</si>
  <si>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</si>
  <si>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</si>
  <si>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</si>
  <si>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</si>
  <si>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</si>
  <si>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</si>
  <si>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</si>
  <si>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</si>
  <si>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</si>
  <si>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</si>
  <si>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</si>
  <si>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</si>
  <si>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</si>
  <si>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</si>
  <si>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</si>
  <si>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</si>
  <si>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</si>
  <si>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</si>
  <si>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</si>
  <si>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</si>
  <si>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</si>
  <si>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</si>
  <si>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</si>
  <si>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</si>
  <si>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</si>
  <si>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</si>
  <si>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</si>
  <si>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</si>
  <si>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</si>
  <si>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</si>
  <si>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</si>
  <si>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</si>
  <si>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</si>
  <si>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</si>
  <si>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</si>
  <si>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</si>
  <si>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</si>
  <si>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</si>
  <si>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</si>
  <si>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</si>
  <si>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</si>
  <si>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</si>
  <si>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</si>
  <si>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</si>
  <si>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</si>
  <si>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</si>
  <si>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</si>
  <si>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</si>
  <si>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</si>
  <si>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</si>
  <si>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</si>
  <si>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</si>
  <si>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</si>
  <si>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</si>
  <si>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</si>
  <si>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</si>
  <si>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</si>
  <si>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</si>
  <si>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</si>
  <si>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</si>
  <si>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</si>
  <si>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</si>
  <si>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</si>
  <si>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</si>
  <si>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</si>
  <si>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</si>
  <si>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</si>
  <si>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</si>
  <si>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</si>
  <si>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</si>
  <si>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</si>
  <si>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</si>
  <si>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</si>
  <si>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</si>
  <si>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</si>
  <si>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</si>
  <si>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</si>
  <si>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</si>
  <si>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</si>
  <si>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</si>
  <si>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</si>
  <si>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</si>
  <si>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</si>
  <si>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</si>
  <si>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</si>
  <si>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</si>
  <si>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</si>
  <si>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</si>
  <si>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</si>
  <si>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</si>
  <si>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</si>
  <si>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</si>
  <si>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</si>
  <si>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</si>
  <si>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</si>
  <si>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</si>
  <si>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</si>
  <si>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</si>
  <si>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</si>
  <si>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</si>
  <si>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</si>
  <si>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</si>
  <si>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</si>
  <si>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</si>
  <si>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</si>
  <si>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</si>
  <si>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</si>
  <si>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</si>
  <si>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</si>
  <si>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</si>
  <si>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</si>
  <si>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</si>
  <si>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</si>
  <si>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</si>
  <si>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</si>
  <si>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</si>
  <si>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</si>
  <si>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</si>
  <si>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</si>
  <si>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</si>
  <si>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</si>
  <si>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</si>
  <si>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</si>
  <si>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</si>
  <si>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</si>
  <si>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</si>
  <si>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</si>
  <si>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</si>
  <si>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</si>
  <si>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</si>
  <si>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</si>
  <si>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</si>
  <si>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</si>
  <si>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</si>
  <si>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</si>
  <si>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</si>
  <si>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</si>
  <si>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</si>
  <si>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</si>
  <si>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</si>
  <si>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</si>
  <si>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</si>
  <si>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</si>
  <si>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</si>
  <si>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</si>
  <si>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</si>
  <si>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</si>
  <si>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</si>
  <si>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</si>
  <si>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</si>
  <si>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</si>
  <si>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</si>
  <si>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</si>
  <si>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</si>
  <si>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</si>
  <si>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</si>
  <si>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</si>
  <si>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</si>
  <si>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</si>
  <si>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</si>
  <si>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</si>
  <si>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</si>
  <si>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</si>
  <si>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</si>
  <si>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</si>
  <si>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</si>
  <si>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</si>
  <si>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</si>
  <si>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</si>
  <si>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</si>
  <si>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</si>
  <si>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</si>
  <si>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</si>
  <si>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</si>
  <si>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</si>
  <si>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</si>
  <si>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</si>
  <si>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</si>
  <si>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</si>
  <si>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</si>
  <si>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</si>
  <si>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</si>
  <si>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</si>
  <si>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</si>
  <si>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</si>
  <si>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</si>
  <si>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</si>
  <si>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</si>
  <si>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</si>
  <si>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</si>
  <si>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</si>
  <si>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</si>
  <si>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</si>
  <si>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</si>
  <si>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</si>
  <si>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</si>
  <si>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</si>
  <si>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</si>
  <si>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</si>
  <si>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</si>
  <si>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</si>
  <si>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</si>
  <si>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</si>
  <si>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</si>
  <si>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</si>
  <si>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</si>
  <si>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</si>
  <si>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</si>
  <si>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</si>
  <si>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</si>
  <si>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</si>
  <si>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</si>
  <si>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</si>
  <si>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</si>
  <si>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</si>
  <si>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</si>
  <si>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</si>
  <si>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</si>
  <si>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</si>
  <si>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</si>
  <si>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</si>
  <si>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</si>
  <si>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</si>
  <si>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</si>
  <si>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</si>
  <si>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</si>
  <si>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</si>
  <si>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</si>
  <si>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</si>
  <si>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</si>
  <si>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</si>
  <si>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</si>
  <si>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</si>
  <si>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</si>
  <si>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</si>
  <si>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</si>
  <si>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</si>
  <si>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</si>
  <si>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</si>
  <si>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</si>
  <si>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</si>
  <si>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</si>
  <si>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</si>
  <si>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</si>
  <si>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</si>
  <si>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</si>
  <si>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</si>
  <si>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</si>
  <si>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</si>
  <si>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</si>
  <si>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</si>
  <si>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</si>
  <si>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</si>
  <si>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</si>
  <si>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</si>
  <si>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</si>
  <si>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</si>
  <si>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</si>
  <si>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</si>
  <si>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</si>
  <si>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</si>
  <si>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</si>
  <si>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</si>
  <si>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</si>
  <si>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</si>
  <si>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</si>
  <si>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</si>
  <si>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</si>
  <si>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</si>
  <si>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</si>
  <si>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</si>
  <si>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</si>
  <si>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</si>
  <si>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</si>
  <si>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</si>
  <si>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</si>
  <si>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</si>
  <si>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</si>
  <si>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</si>
  <si>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</si>
  <si>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</si>
  <si>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</si>
  <si>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</si>
  <si>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</si>
  <si>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</si>
  <si>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</si>
  <si>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</si>
  <si>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</si>
  <si>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</si>
  <si>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</si>
  <si>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</si>
  <si>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</si>
  <si>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</si>
  <si>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</si>
  <si>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</si>
  <si>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</si>
  <si>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</si>
  <si>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</si>
  <si>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</si>
  <si>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</si>
  <si>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</si>
  <si>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</si>
  <si>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</si>
  <si>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</si>
  <si>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</si>
  <si>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</si>
  <si>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</si>
  <si>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</si>
  <si>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</si>
  <si>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</si>
  <si>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</si>
  <si>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</si>
  <si>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</si>
  <si>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</si>
  <si>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</si>
  <si>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</si>
  <si>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</si>
  <si>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</si>
  <si>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</si>
  <si>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</si>
  <si>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</si>
  <si>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</si>
  <si>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</si>
  <si>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</si>
  <si>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</si>
  <si>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</si>
  <si>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</si>
  <si>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</si>
  <si>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</si>
  <si>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</si>
  <si>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</si>
  <si>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</si>
  <si>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</si>
  <si>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</si>
  <si>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</si>
  <si>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</si>
  <si>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</si>
  <si>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</si>
  <si>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</si>
  <si>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</si>
  <si>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</si>
  <si>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</si>
  <si>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</si>
  <si>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</si>
  <si>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</si>
  <si>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</si>
  <si>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</si>
  <si>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</si>
  <si>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</si>
  <si>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</si>
  <si>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</si>
  <si>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</si>
  <si>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</si>
  <si>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</si>
  <si>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</si>
  <si>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</si>
  <si>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</si>
  <si>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</si>
  <si>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</si>
  <si>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</si>
  <si>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</si>
  <si>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</si>
  <si>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</si>
  <si>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</si>
  <si>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</si>
  <si>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</si>
  <si>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</si>
  <si>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</si>
  <si>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</si>
  <si>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</si>
  <si>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</si>
  <si>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</si>
  <si>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</si>
  <si>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</si>
  <si>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</si>
  <si>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</si>
  <si>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</si>
  <si>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</si>
  <si>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</si>
  <si>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</si>
  <si>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</si>
  <si>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</si>
  <si>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</si>
  <si>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</si>
  <si>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</si>
  <si>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</si>
  <si>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</si>
  <si>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</si>
  <si>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</si>
  <si>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</si>
  <si>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</si>
  <si>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</si>
  <si>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</si>
  <si>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</si>
  <si>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</si>
  <si>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</si>
  <si>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</si>
  <si>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</si>
  <si>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</si>
  <si>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</si>
  <si>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</si>
  <si>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</si>
  <si>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</si>
  <si>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</si>
  <si>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</si>
  <si>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</si>
  <si>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</si>
  <si>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</si>
  <si>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</si>
  <si>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</si>
  <si>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</si>
  <si>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</si>
  <si>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</si>
  <si>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</si>
  <si>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</si>
  <si>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</si>
  <si>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</si>
  <si>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</si>
  <si>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</si>
  <si>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</si>
  <si>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</si>
  <si>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</si>
  <si>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</si>
  <si>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</si>
  <si>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</si>
  <si>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</si>
  <si>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</si>
  <si>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</si>
  <si>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</si>
  <si>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</si>
  <si>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</si>
  <si>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</si>
  <si>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</si>
  <si>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</si>
  <si>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</si>
  <si>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</si>
  <si>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</si>
  <si>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</si>
  <si>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</si>
  <si>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</si>
  <si>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</si>
  <si>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</si>
  <si>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</si>
  <si>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</si>
  <si>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</si>
  <si>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</si>
  <si>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</si>
  <si>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</si>
  <si>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</si>
  <si>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</si>
  <si>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</si>
  <si>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</si>
  <si>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</si>
  <si>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</si>
  <si>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</si>
  <si>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</si>
  <si>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</si>
  <si>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</si>
  <si>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</si>
  <si>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</si>
  <si>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</si>
  <si>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</si>
  <si>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</si>
  <si>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</si>
  <si>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</si>
  <si>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</si>
  <si>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</si>
  <si>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</si>
  <si>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</si>
  <si>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</si>
  <si>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</si>
  <si>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</si>
  <si>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</si>
  <si>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</si>
  <si>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</si>
  <si>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</si>
  <si>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</si>
  <si>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</si>
  <si>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</si>
  <si>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</si>
  <si>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</si>
  <si>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</si>
  <si>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</si>
  <si>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</si>
  <si>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</si>
  <si>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</si>
  <si>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</si>
  <si>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</si>
  <si>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</si>
  <si>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</si>
  <si>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</si>
  <si>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</si>
  <si>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</si>
  <si>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</si>
  <si>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</si>
  <si>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</si>
  <si>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</si>
  <si>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</si>
  <si>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</si>
  <si>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</si>
  <si>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</si>
  <si>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</si>
  <si>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</si>
  <si>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</si>
  <si>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</si>
  <si>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</si>
  <si>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</si>
  <si>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</si>
  <si>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</si>
  <si>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</si>
  <si>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</si>
  <si>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</si>
  <si>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</si>
  <si>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</si>
  <si>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</si>
  <si>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</si>
  <si>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</si>
  <si>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</si>
  <si>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</si>
  <si>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</si>
  <si>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</si>
  <si>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</si>
  <si>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</si>
  <si>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</si>
  <si>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</si>
  <si>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</si>
  <si>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</si>
  <si>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</si>
  <si>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</si>
  <si>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</si>
  <si>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</si>
  <si>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</si>
  <si>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</si>
  <si>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</si>
  <si>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</si>
  <si>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</si>
  <si>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</si>
  <si>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</si>
  <si>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</si>
  <si>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</si>
  <si>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</si>
  <si>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</si>
  <si>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</si>
  <si>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</si>
  <si>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</si>
  <si>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</si>
  <si>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</si>
  <si>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</si>
  <si>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</si>
  <si>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</si>
  <si>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</si>
  <si>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</si>
  <si>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</si>
  <si>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</si>
  <si>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</si>
  <si>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</si>
  <si>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</si>
  <si>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</si>
  <si>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</si>
  <si>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</si>
  <si>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</si>
  <si>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</si>
  <si>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</si>
  <si>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</si>
  <si>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</si>
  <si>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</si>
  <si>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</si>
  <si>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</si>
  <si>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</si>
  <si>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</si>
  <si>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</si>
  <si>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</si>
  <si>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</si>
  <si>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</si>
  <si>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</si>
  <si>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</si>
  <si>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</si>
  <si>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</si>
  <si>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</si>
  <si>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</si>
  <si>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</si>
  <si>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</si>
  <si>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</si>
  <si>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</si>
  <si>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</si>
  <si>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</si>
  <si>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</si>
  <si>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</si>
  <si>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</si>
  <si>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</si>
  <si>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</si>
  <si>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</si>
  <si>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</si>
  <si>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</si>
  <si>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</si>
  <si>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</si>
  <si>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</si>
  <si>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</si>
  <si>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</si>
  <si>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</si>
  <si>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</si>
  <si>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</si>
  <si>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</si>
  <si>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</si>
  <si>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</si>
  <si>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</si>
  <si>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</si>
  <si>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</si>
  <si>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</si>
  <si>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</si>
  <si>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</si>
  <si>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</si>
  <si>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</si>
  <si>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</si>
  <si>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</si>
  <si>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</si>
  <si>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</si>
  <si>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</si>
  <si>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</si>
  <si>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</si>
  <si>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</si>
  <si>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</si>
  <si>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</si>
  <si>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</si>
  <si>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</si>
  <si>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</si>
  <si>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</si>
  <si>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</si>
  <si>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</si>
  <si>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</si>
  <si>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</si>
  <si>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</si>
  <si>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</si>
  <si>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</si>
  <si>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</si>
  <si>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</si>
  <si>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</si>
  <si>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</si>
  <si>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</si>
  <si>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</si>
  <si>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</si>
  <si>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</si>
  <si>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</si>
  <si>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</si>
  <si>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</si>
  <si>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</si>
  <si>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</si>
  <si>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</si>
  <si>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</si>
  <si>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</si>
  <si>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</si>
  <si>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</si>
  <si>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</si>
  <si>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</si>
  <si>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</si>
  <si>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</si>
  <si>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</si>
  <si>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</si>
  <si>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</si>
  <si>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</si>
  <si>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</si>
  <si>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</si>
  <si>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</si>
  <si>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</si>
  <si>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</si>
  <si>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</si>
  <si>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</si>
  <si>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</si>
  <si>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</si>
  <si>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</si>
  <si>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</si>
  <si>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</si>
  <si>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</si>
  <si>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</si>
  <si>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</si>
  <si>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</si>
  <si>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</si>
  <si>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</si>
  <si>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</si>
  <si>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</si>
  <si>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</si>
  <si>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</si>
  <si>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</si>
  <si>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</si>
  <si>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</si>
  <si>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</si>
  <si>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</si>
  <si>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</si>
  <si>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</si>
  <si>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</si>
  <si>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</si>
  <si>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</si>
  <si>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</si>
  <si>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</si>
  <si>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</si>
  <si>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</si>
  <si>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</si>
  <si>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</si>
  <si>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</si>
  <si>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</si>
  <si>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</si>
  <si>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</si>
  <si>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</si>
  <si>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</si>
  <si>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</si>
  <si>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</si>
  <si>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</si>
  <si>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</si>
  <si>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</si>
  <si>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</si>
  <si>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</si>
  <si>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</si>
  <si>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</si>
  <si>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</si>
  <si>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</si>
  <si>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</si>
  <si>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</si>
  <si>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</si>
  <si>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</si>
  <si>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</si>
  <si>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</si>
  <si>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</si>
  <si>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</si>
  <si>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</si>
  <si>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</si>
  <si>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</si>
  <si>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</si>
  <si>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</si>
  <si>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</si>
  <si>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</si>
  <si>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</si>
  <si>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</si>
  <si>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</si>
  <si>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</si>
  <si>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</si>
  <si>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</si>
  <si>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</si>
  <si>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</si>
  <si>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</si>
  <si>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</si>
  <si>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</si>
  <si>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</si>
  <si>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</si>
  <si>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</si>
  <si>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</si>
  <si>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</si>
  <si>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</si>
  <si>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</si>
  <si>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</si>
  <si>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</si>
  <si>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</si>
  <si>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</si>
  <si>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</si>
  <si>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</si>
  <si>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</si>
  <si>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</si>
  <si>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</si>
  <si>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</si>
  <si>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</si>
  <si>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</si>
  <si>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</si>
  <si>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</si>
  <si>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</si>
  <si>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</si>
  <si>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</si>
  <si>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</si>
  <si>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</si>
  <si>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</si>
  <si>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</si>
  <si>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</si>
  <si>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</si>
  <si>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</si>
  <si>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</si>
  <si>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</si>
  <si>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</si>
  <si>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</si>
  <si>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</si>
  <si>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</si>
  <si>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</si>
  <si>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</si>
  <si>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</si>
  <si>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</si>
  <si>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</si>
  <si>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</si>
  <si>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</si>
  <si>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</si>
  <si>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</si>
  <si>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</si>
  <si>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</si>
  <si>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</si>
  <si>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</si>
  <si>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</si>
  <si>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</si>
  <si>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</si>
  <si>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</si>
  <si>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</si>
  <si>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</si>
  <si>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</si>
  <si>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</si>
  <si>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</si>
  <si>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</si>
  <si>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</si>
  <si>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</si>
  <si>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</si>
  <si>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</si>
  <si>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</si>
  <si>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</si>
  <si>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</si>
  <si>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</si>
  <si>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</si>
  <si>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</si>
  <si>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</si>
  <si>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</si>
  <si>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</si>
  <si>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</si>
  <si>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</si>
  <si>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</si>
  <si>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</si>
  <si>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</si>
  <si>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</si>
  <si>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</si>
  <si>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</si>
  <si>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</si>
  <si>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</si>
  <si>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</si>
  <si>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</si>
  <si>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</si>
  <si>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</si>
  <si>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</si>
  <si>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</si>
  <si>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</si>
  <si>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</si>
  <si>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</si>
  <si>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</si>
  <si>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</si>
  <si>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</si>
  <si>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</si>
  <si>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</si>
  <si>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</si>
  <si>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</si>
  <si>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</si>
  <si>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</si>
  <si>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</si>
  <si>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</si>
  <si>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</si>
  <si>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</si>
  <si>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</si>
  <si>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</si>
  <si>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</si>
  <si>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</si>
  <si>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</si>
  <si>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</si>
  <si>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</si>
  <si>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</si>
  <si>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</si>
  <si>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</si>
  <si>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</si>
  <si>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</si>
  <si>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</si>
  <si>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</si>
  <si>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</si>
  <si>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</si>
  <si>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</si>
  <si>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</si>
  <si>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</si>
  <si>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</si>
  <si>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</si>
  <si>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</si>
  <si>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</si>
  <si>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</si>
  <si>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</si>
  <si>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</si>
  <si>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</si>
  <si>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</si>
  <si>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</si>
  <si>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</si>
  <si>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</si>
  <si>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</si>
  <si>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</si>
  <si>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</si>
  <si>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</si>
  <si>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</si>
  <si>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</si>
  <si>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</si>
  <si>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</si>
  <si>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</si>
  <si>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</si>
  <si>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</si>
  <si>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</si>
  <si>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</si>
  <si>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</si>
  <si>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</si>
  <si>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</si>
  <si>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</si>
  <si>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</si>
  <si>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</si>
  <si>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</si>
  <si>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</si>
  <si>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</si>
  <si>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</si>
  <si>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</si>
  <si>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</si>
  <si>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</si>
  <si>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</si>
  <si>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</si>
  <si>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</si>
  <si>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</si>
  <si>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</si>
  <si>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</si>
  <si>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</si>
  <si>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</si>
  <si>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</si>
  <si>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</si>
  <si>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</si>
  <si>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</si>
  <si>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</si>
  <si>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</si>
  <si>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</si>
  <si>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</si>
  <si>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</si>
  <si>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</si>
  <si>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</si>
  <si>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</si>
  <si>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</si>
  <si>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</si>
  <si>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</si>
  <si>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</si>
  <si>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</si>
  <si>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</si>
  <si>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</si>
  <si>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</si>
  <si>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</si>
  <si>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</si>
  <si>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</si>
  <si>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</si>
  <si>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</si>
  <si>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</si>
  <si>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</si>
  <si>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</si>
  <si>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</si>
  <si>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</si>
  <si>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</si>
  <si>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</si>
  <si>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</si>
  <si>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</si>
  <si>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</si>
  <si>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</si>
  <si>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</si>
  <si>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</si>
  <si>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</si>
  <si>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</si>
  <si>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</si>
  <si>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</si>
  <si>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</si>
  <si>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</si>
  <si>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</si>
  <si>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</si>
  <si>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</si>
  <si>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</si>
  <si>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</si>
  <si>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</si>
  <si>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</si>
  <si>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</si>
  <si>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</si>
  <si>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</si>
  <si>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</si>
  <si>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</si>
  <si>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</si>
  <si>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</si>
  <si>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</si>
  <si>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</si>
  <si>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</si>
  <si>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</si>
  <si>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</si>
  <si>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</si>
  <si>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</si>
  <si>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</si>
  <si>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</si>
  <si>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</si>
  <si>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</si>
  <si>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</si>
  <si>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</si>
  <si>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</si>
  <si>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</si>
  <si>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</si>
  <si>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</si>
  <si>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</si>
  <si>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</si>
  <si>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</si>
  <si>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</si>
  <si>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</si>
  <si>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</si>
  <si>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</si>
  <si>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</si>
  <si>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</si>
  <si>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</si>
  <si>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</si>
  <si>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</si>
  <si>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</si>
  <si>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</si>
  <si>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</si>
  <si>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</si>
  <si>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</si>
  <si>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</si>
  <si>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</si>
  <si>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</si>
  <si>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</si>
  <si>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</si>
  <si>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</si>
  <si>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</si>
  <si>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</si>
  <si>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</si>
  <si>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</si>
  <si>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</si>
  <si>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</si>
  <si>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</si>
  <si>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</si>
  <si>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</si>
  <si>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</si>
  <si>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</si>
  <si>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</si>
  <si>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</si>
  <si>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</si>
  <si>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</si>
  <si>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</si>
  <si>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</si>
  <si>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</si>
  <si>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</si>
  <si>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</si>
  <si>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</si>
  <si>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</si>
  <si>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</si>
  <si>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</si>
  <si>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</si>
  <si>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</si>
  <si>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</si>
  <si>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</si>
  <si>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</si>
  <si>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</si>
  <si>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</si>
  <si>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</si>
  <si>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</si>
  <si>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</si>
  <si>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</si>
  <si>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</si>
  <si>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</si>
  <si>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</si>
  <si>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</si>
  <si>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</si>
  <si>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</si>
  <si>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</si>
  <si>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</si>
  <si>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</si>
  <si>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</si>
  <si>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</si>
  <si>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</si>
  <si>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</si>
  <si>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</si>
  <si>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</si>
  <si>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</si>
  <si>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</si>
  <si>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</si>
  <si>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</si>
  <si>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</si>
  <si>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</si>
  <si>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</si>
  <si>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</si>
  <si>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</si>
  <si>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</si>
  <si>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</si>
  <si>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</si>
  <si>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</si>
  <si>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</si>
  <si>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</si>
  <si>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</si>
  <si>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</si>
  <si>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</si>
  <si>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</si>
  <si>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</si>
  <si>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</si>
  <si>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</si>
  <si>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</si>
  <si>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</si>
  <si>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</si>
  <si>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</si>
  <si>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</si>
  <si>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</si>
  <si>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</si>
  <si>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</si>
  <si>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</si>
  <si>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</si>
  <si>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</si>
  <si>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</si>
  <si>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</si>
  <si>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</si>
  <si>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</si>
  <si>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</si>
  <si>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</si>
  <si>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</si>
  <si>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</si>
  <si>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</si>
  <si>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</si>
  <si>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</si>
  <si>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</si>
  <si>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</si>
  <si>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</si>
  <si>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</si>
  <si>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</si>
  <si>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</si>
  <si>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</si>
  <si>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</si>
  <si>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</si>
  <si>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</si>
  <si>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</si>
  <si>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</si>
  <si>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</si>
  <si>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</si>
  <si>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</si>
  <si>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</si>
  <si>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</si>
  <si>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</si>
  <si>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</si>
  <si>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</si>
  <si>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</si>
  <si>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</si>
  <si>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</si>
  <si>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</si>
  <si>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</si>
  <si>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</si>
  <si>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</si>
  <si>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</si>
  <si>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</si>
  <si>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</si>
  <si>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</si>
  <si>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</si>
  <si>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</si>
  <si>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</si>
  <si>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</si>
  <si>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</si>
  <si>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</si>
  <si>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</si>
  <si>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</si>
  <si>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</si>
  <si>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</si>
  <si>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</si>
  <si>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</si>
  <si>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</si>
  <si>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</si>
  <si>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</si>
  <si>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</si>
  <si>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</si>
  <si>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</si>
  <si>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</si>
  <si>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</si>
  <si>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</si>
  <si>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</si>
  <si>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</si>
  <si>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</si>
  <si>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</si>
  <si>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</si>
  <si>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</si>
  <si>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</si>
  <si>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</si>
  <si>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</si>
  <si>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</si>
  <si>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</si>
  <si>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</si>
  <si>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</si>
  <si>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</si>
  <si>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</si>
  <si>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</si>
  <si>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</si>
  <si>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</si>
  <si>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</si>
  <si>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</si>
  <si>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</si>
  <si>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</si>
  <si>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</si>
  <si>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</si>
  <si>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</si>
  <si>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</si>
  <si>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</si>
  <si>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</si>
  <si>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</si>
  <si>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</si>
  <si>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</si>
  <si>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</si>
  <si>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</si>
  <si>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</si>
  <si>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</si>
  <si>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</si>
  <si>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</si>
  <si>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</si>
  <si>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</si>
  <si>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</si>
  <si>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</si>
  <si>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</si>
  <si>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</si>
  <si>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</si>
  <si>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</si>
  <si>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</si>
  <si>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</si>
  <si>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</si>
  <si>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</si>
  <si>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</si>
  <si>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</si>
  <si>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</si>
  <si>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</si>
  <si>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</si>
  <si>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</si>
  <si>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</si>
  <si>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</si>
  <si>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</si>
  <si>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</si>
  <si>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</si>
  <si>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</si>
  <si>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</si>
  <si>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</si>
  <si>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</si>
  <si>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</si>
  <si>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</si>
  <si>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</si>
  <si>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</si>
  <si>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</si>
  <si>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</si>
  <si>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</si>
  <si>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</si>
  <si>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</si>
  <si>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</si>
  <si>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</si>
  <si>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</si>
  <si>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</si>
  <si>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</si>
  <si>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</si>
  <si>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</si>
  <si>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</si>
  <si>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</si>
  <si>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</si>
  <si>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</si>
  <si>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</si>
  <si>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</si>
  <si>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</si>
  <si>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</si>
  <si>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</si>
  <si>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</si>
  <si>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</si>
  <si>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</si>
  <si>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</si>
  <si>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</si>
  <si>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</si>
  <si>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</si>
  <si>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</si>
  <si>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</si>
  <si>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</si>
  <si>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</si>
  <si>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</si>
  <si>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</si>
  <si>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</si>
  <si>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</si>
  <si>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</si>
  <si>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</si>
  <si>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</si>
  <si>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</si>
  <si>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</si>
  <si>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</si>
  <si>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</si>
  <si>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</si>
  <si>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</si>
  <si>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</si>
  <si>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</si>
  <si>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</si>
  <si>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</si>
  <si>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</si>
  <si>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</si>
  <si>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</si>
  <si>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</si>
  <si>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</si>
  <si>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</si>
  <si>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</si>
  <si>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</si>
  <si>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</si>
  <si>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</si>
  <si>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</si>
  <si>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</si>
  <si>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</si>
  <si>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</si>
  <si>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</si>
  <si>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</si>
  <si>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</si>
  <si>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</si>
  <si>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</si>
  <si>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</si>
  <si>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</si>
  <si>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</si>
  <si>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</si>
  <si>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</si>
  <si>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</si>
  <si>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</si>
  <si>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</si>
  <si>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</si>
  <si>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</si>
  <si>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</si>
  <si>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</si>
  <si>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</si>
  <si>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</si>
  <si>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</si>
  <si>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</si>
  <si>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</si>
  <si>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</si>
  <si>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</si>
  <si>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</si>
  <si>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</si>
  <si>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</si>
  <si>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</si>
  <si>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</si>
  <si>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</si>
  <si>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</si>
  <si>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</si>
  <si>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</si>
  <si>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</si>
  <si>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</si>
  <si>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</si>
  <si>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</si>
  <si>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</si>
  <si>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</si>
  <si>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</si>
  <si>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</si>
  <si>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</si>
  <si>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</si>
  <si>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</si>
  <si>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</si>
  <si>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</si>
  <si>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</si>
  <si>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</si>
  <si>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</si>
  <si>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</si>
  <si>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</si>
  <si>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</si>
  <si>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</si>
  <si>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</si>
  <si>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</si>
  <si>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</si>
  <si>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</si>
  <si>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</si>
  <si>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</si>
  <si>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</si>
  <si>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</si>
  <si>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</si>
  <si>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</si>
  <si>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</si>
  <si>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</si>
  <si>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</si>
  <si>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</si>
  <si>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</si>
  <si>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</si>
  <si>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</si>
  <si>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</si>
  <si>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</si>
  <si>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</si>
  <si>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</si>
  <si>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</si>
  <si>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</si>
  <si>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</si>
  <si>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</si>
  <si>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</si>
  <si>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</si>
  <si>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</si>
  <si>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</si>
  <si>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</si>
  <si>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</si>
  <si>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</si>
  <si>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</si>
  <si>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</si>
  <si>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</si>
  <si>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</si>
  <si>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</si>
  <si>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</si>
  <si>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</si>
  <si>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</si>
  <si>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</si>
  <si>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</si>
  <si>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</si>
  <si>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</si>
  <si>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</si>
  <si>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</si>
  <si>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</si>
  <si>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</si>
  <si>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</si>
  <si>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</si>
  <si>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</si>
  <si>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</si>
  <si>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</si>
  <si>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</si>
  <si>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</si>
  <si>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</si>
  <si>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</si>
  <si>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</si>
  <si>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</si>
  <si>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</si>
  <si>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</si>
  <si>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</si>
  <si>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</si>
  <si>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</si>
  <si>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</si>
  <si>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</si>
  <si>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</si>
  <si>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</si>
  <si>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</si>
  <si>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</si>
  <si>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</si>
  <si>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</si>
  <si>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</si>
  <si>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</si>
  <si>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</si>
  <si>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</si>
  <si>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</si>
  <si>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</si>
  <si>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</si>
  <si>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</si>
  <si>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</si>
  <si>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</si>
  <si>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</si>
  <si>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</si>
  <si>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</si>
  <si>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</si>
  <si>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</si>
  <si>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</si>
  <si>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</si>
  <si>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</si>
  <si>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</si>
  <si>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</si>
  <si>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</si>
  <si>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</si>
  <si>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</si>
  <si>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</si>
  <si>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</si>
  <si>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</si>
  <si>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</si>
  <si>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</si>
  <si>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</si>
  <si>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</si>
  <si>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</si>
  <si>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</si>
  <si>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</si>
  <si>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</si>
  <si>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</si>
  <si>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</si>
  <si>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</si>
  <si>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</si>
  <si>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</si>
  <si>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</si>
  <si>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</si>
  <si>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</si>
  <si>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</si>
  <si>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</si>
  <si>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</si>
  <si>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</si>
  <si>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</si>
  <si>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</si>
  <si>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</si>
  <si>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</si>
  <si>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</si>
  <si>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</si>
  <si>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</si>
  <si>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</si>
  <si>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</si>
  <si>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</si>
  <si>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</si>
  <si>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</si>
  <si>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</si>
  <si>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</si>
  <si>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</si>
  <si>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</si>
  <si>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</si>
  <si>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</si>
  <si>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</si>
  <si>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</si>
  <si>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</si>
  <si>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</si>
  <si>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</si>
  <si>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</si>
  <si>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</si>
  <si>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</si>
  <si>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</si>
  <si>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</si>
  <si>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</si>
  <si>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</si>
  <si>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</si>
  <si>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</si>
  <si>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</si>
  <si>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</si>
  <si>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</si>
  <si>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</si>
  <si>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</si>
  <si>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</si>
  <si>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</si>
  <si>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</si>
  <si>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</si>
  <si>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</si>
  <si>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</si>
  <si>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</si>
  <si>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</si>
  <si>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</si>
  <si>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</si>
  <si>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</si>
  <si>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</si>
  <si>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</si>
  <si>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</si>
  <si>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</si>
  <si>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</si>
  <si>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</si>
  <si>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</si>
  <si>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</si>
  <si>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</si>
  <si>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</si>
  <si>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</si>
  <si>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</si>
  <si>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</si>
  <si>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</si>
  <si>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</si>
  <si>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</si>
  <si>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</si>
  <si>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</si>
  <si>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</si>
  <si>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</si>
  <si>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</si>
  <si>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</si>
  <si>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</si>
  <si>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</si>
  <si>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</si>
  <si>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</si>
  <si>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</si>
  <si>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</si>
  <si>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</si>
  <si>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</si>
  <si>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</si>
  <si>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</si>
  <si>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</si>
  <si>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</si>
  <si>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</si>
  <si>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</si>
  <si>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</si>
  <si>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</si>
  <si>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</si>
  <si>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</si>
  <si>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</si>
  <si>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</si>
  <si>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</si>
  <si>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</si>
  <si>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</si>
  <si>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</si>
  <si>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</si>
  <si>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</si>
  <si>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</si>
  <si>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</si>
  <si>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</si>
  <si>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</si>
  <si>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</si>
  <si>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</si>
  <si>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</si>
  <si>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</si>
  <si>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</si>
  <si>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</si>
  <si>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</si>
  <si>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</si>
  <si>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</si>
  <si>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</si>
  <si>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</si>
  <si>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</si>
  <si>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</si>
  <si>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</si>
  <si>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</si>
  <si>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</si>
  <si>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</si>
  <si>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</si>
  <si>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</si>
  <si>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</si>
  <si>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</si>
  <si>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</si>
  <si>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</si>
  <si>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</si>
  <si>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</si>
  <si>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</si>
  <si>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</si>
  <si>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</si>
  <si>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</si>
  <si>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</si>
  <si>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</si>
  <si>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</si>
  <si>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</si>
  <si>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</si>
  <si>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</si>
  <si>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</si>
  <si>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</si>
  <si>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</si>
  <si>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</si>
  <si>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</si>
  <si>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</si>
  <si>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</si>
  <si>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</si>
  <si>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</si>
  <si>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</si>
  <si>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</si>
  <si>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</si>
  <si>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</si>
  <si>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</si>
  <si>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</si>
  <si>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</si>
  <si>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</si>
  <si>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</si>
  <si>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</si>
  <si>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</si>
  <si>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</si>
  <si>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</si>
  <si>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</si>
  <si>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</si>
  <si>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</si>
  <si>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</si>
  <si>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</si>
  <si>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</si>
  <si>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</si>
  <si>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</si>
  <si>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</si>
  <si>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</si>
  <si>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</si>
  <si>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</si>
  <si>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</si>
  <si>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</si>
  <si>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</si>
  <si>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</si>
  <si>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</si>
  <si>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</si>
  <si>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</si>
  <si>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</si>
  <si>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</si>
  <si>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</si>
  <si>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</si>
  <si>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</si>
  <si>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</si>
  <si>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</si>
  <si>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</si>
  <si>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</si>
  <si>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</si>
  <si>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</si>
  <si>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</si>
  <si>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</si>
  <si>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</si>
  <si>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</si>
  <si>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</si>
  <si>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</si>
  <si>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</si>
  <si>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</si>
  <si>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</si>
  <si>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</si>
  <si>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</si>
  <si>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</si>
  <si>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</si>
  <si>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</si>
  <si>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</si>
  <si>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</si>
  <si>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</si>
  <si>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</si>
  <si>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</si>
  <si>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</si>
  <si>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</si>
  <si>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</si>
  <si>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</si>
  <si>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</si>
  <si>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</si>
  <si>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</si>
  <si>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</si>
  <si>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</si>
  <si>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</si>
  <si>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</si>
  <si>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</si>
  <si>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</si>
  <si>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</si>
  <si>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</si>
  <si>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</si>
  <si>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</si>
  <si>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</si>
  <si>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</si>
  <si>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</si>
  <si>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</si>
  <si>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</si>
  <si>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</si>
  <si>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</si>
  <si>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</si>
  <si>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</si>
  <si>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</si>
  <si>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</si>
  <si>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</si>
  <si>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</si>
  <si>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</si>
  <si>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</si>
  <si>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</si>
  <si>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</si>
  <si>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</si>
  <si>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</si>
  <si>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</si>
  <si>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</si>
  <si>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</si>
  <si>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</si>
  <si>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</si>
  <si>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</si>
  <si>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</si>
  <si>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</si>
  <si>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</si>
  <si>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</si>
  <si>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</si>
  <si>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</si>
  <si>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</si>
  <si>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</si>
  <si>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</si>
  <si>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</si>
  <si>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</si>
  <si>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</si>
  <si>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</si>
  <si>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</si>
  <si>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</si>
  <si>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</si>
  <si>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</si>
  <si>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</si>
  <si>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</si>
  <si>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</si>
  <si>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</si>
  <si>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</si>
  <si>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</si>
  <si>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</si>
  <si>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</si>
  <si>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</si>
  <si>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</si>
  <si>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</si>
  <si>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</si>
  <si>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</si>
  <si>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</si>
  <si>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</si>
  <si>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</si>
  <si>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</si>
  <si>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</si>
  <si>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</si>
  <si>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</si>
  <si>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</si>
  <si>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</si>
  <si>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</si>
  <si>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</si>
  <si>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</si>
  <si>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</si>
  <si>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</si>
  <si>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</si>
  <si>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</si>
  <si>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</si>
  <si>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</si>
  <si>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</si>
  <si>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</si>
  <si>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</si>
  <si>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</si>
  <si>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</si>
  <si>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</si>
  <si>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</si>
  <si>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</si>
  <si>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</si>
  <si>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</si>
  <si>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</si>
  <si>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</si>
  <si>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</si>
  <si>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</si>
  <si>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</si>
  <si>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</si>
  <si>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</si>
  <si>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</si>
  <si>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</si>
  <si>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</si>
  <si>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</si>
  <si>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</si>
  <si>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</si>
  <si>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</si>
  <si>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</si>
  <si>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</si>
  <si>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</si>
  <si>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</si>
  <si>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</si>
  <si>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</si>
  <si>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</si>
  <si>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</si>
  <si>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</si>
  <si>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</si>
  <si>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</si>
  <si>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</si>
  <si>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</si>
  <si>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</si>
  <si>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</si>
  <si>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</si>
  <si>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</si>
  <si>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</si>
  <si>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</si>
  <si>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</si>
  <si>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</si>
  <si>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</si>
  <si>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</si>
  <si>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</si>
  <si>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</si>
  <si>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</si>
  <si>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</si>
  <si>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</si>
  <si>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</si>
  <si>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</si>
  <si>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</si>
  <si>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</si>
  <si>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</si>
  <si>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</si>
  <si>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</si>
  <si>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</si>
  <si>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</si>
  <si>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</si>
  <si>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</si>
  <si>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</si>
  <si>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</si>
  <si>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</si>
  <si>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</si>
  <si>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</si>
  <si>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</si>
  <si>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</si>
  <si>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</si>
  <si>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</si>
  <si>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</si>
  <si>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</si>
  <si>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</si>
  <si>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</si>
  <si>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</si>
  <si>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</si>
  <si>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</si>
  <si>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</si>
  <si>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</si>
  <si>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</si>
  <si>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</si>
  <si>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</si>
  <si>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</si>
  <si>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</si>
  <si>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</si>
  <si>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</si>
  <si>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</si>
  <si>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</si>
  <si>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</si>
  <si>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</si>
  <si>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</si>
  <si>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</si>
  <si>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</si>
  <si>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</si>
  <si>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</si>
  <si>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</si>
  <si>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</si>
  <si>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</si>
  <si>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</si>
  <si>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</si>
  <si>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</si>
  <si>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</si>
  <si>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</si>
  <si>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</si>
  <si>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</si>
  <si>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</si>
  <si>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</si>
  <si>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</si>
  <si>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</si>
  <si>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</si>
  <si>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</si>
  <si>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</si>
  <si>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</si>
  <si>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</si>
  <si>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</si>
  <si>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</si>
  <si>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</si>
  <si>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</si>
  <si>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</si>
  <si>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</si>
  <si>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</si>
  <si>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</si>
  <si>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</si>
  <si>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</si>
  <si>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</si>
  <si>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</si>
  <si>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</si>
  <si>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</si>
  <si>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</si>
  <si>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</si>
  <si>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</si>
  <si>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</si>
  <si>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</si>
  <si>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</si>
  <si>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</si>
  <si>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</si>
  <si>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</si>
  <si>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</si>
  <si>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</si>
  <si>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</si>
  <si>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</si>
  <si>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</si>
  <si>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</si>
  <si>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</si>
  <si>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</si>
  <si>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</si>
  <si>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</si>
  <si>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</si>
  <si>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</si>
  <si>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</si>
  <si>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</si>
  <si>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</si>
  <si>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</si>
  <si>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</si>
  <si>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</si>
  <si>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</si>
  <si>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</si>
  <si>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</si>
  <si>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</si>
  <si>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</si>
  <si>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</si>
  <si>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</si>
  <si>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</si>
  <si>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</si>
  <si>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</si>
  <si>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</si>
  <si>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</si>
  <si>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</si>
  <si>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</si>
  <si>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</si>
  <si>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</si>
  <si>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</si>
  <si>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</si>
  <si>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</si>
  <si>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</si>
  <si>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</si>
  <si>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</si>
  <si>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</si>
  <si>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</si>
  <si>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</si>
  <si>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</si>
  <si>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</si>
  <si>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</si>
  <si>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</si>
  <si>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</si>
  <si>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</si>
  <si>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</si>
  <si>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</si>
  <si>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</si>
  <si>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</si>
  <si>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</si>
  <si>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</si>
  <si>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</si>
  <si>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</si>
  <si>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</si>
  <si>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</si>
  <si>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</si>
  <si>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</si>
  <si>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</si>
  <si>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</si>
  <si>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</si>
  <si>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</si>
  <si>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</si>
  <si>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</si>
  <si>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</si>
  <si>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</si>
  <si>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</si>
  <si>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</si>
  <si>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</si>
  <si>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</si>
  <si>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</si>
  <si>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</si>
  <si>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</si>
  <si>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</si>
  <si>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</si>
  <si>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</si>
  <si>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</si>
  <si>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</si>
  <si>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</si>
  <si>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</si>
  <si>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</si>
  <si>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</si>
  <si>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</si>
  <si>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</si>
  <si>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</si>
  <si>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</si>
  <si>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</si>
  <si>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</si>
  <si>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</si>
  <si>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</si>
  <si>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</si>
  <si>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</si>
  <si>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</si>
  <si>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</si>
  <si>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</si>
  <si>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</si>
  <si>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</si>
  <si>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</si>
  <si>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</si>
  <si>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</si>
  <si>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</si>
  <si>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</si>
  <si>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</si>
  <si>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</si>
  <si>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</si>
  <si>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</si>
  <si>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</si>
  <si>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</si>
  <si>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</si>
  <si>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</si>
  <si>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</si>
  <si>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</si>
  <si>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</si>
  <si>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</si>
  <si>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</si>
  <si>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</si>
  <si>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</si>
  <si>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</si>
  <si>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</si>
  <si>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</si>
  <si>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</si>
  <si>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</si>
  <si>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</si>
  <si>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</si>
  <si>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</si>
  <si>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</si>
  <si>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</si>
  <si>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</si>
  <si>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</si>
  <si>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</si>
  <si>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</si>
  <si>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</si>
  <si>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</si>
  <si>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</si>
  <si>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</si>
  <si>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</si>
  <si>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</si>
  <si>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</si>
  <si>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</si>
  <si>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</si>
  <si>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</si>
  <si>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</si>
  <si>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</si>
  <si>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</si>
  <si>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</si>
  <si>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</si>
  <si>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</si>
  <si>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</si>
  <si>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</si>
  <si>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</si>
  <si>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</si>
  <si>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</si>
  <si>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</si>
  <si>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</si>
  <si>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</si>
  <si>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</si>
  <si>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</si>
  <si>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</si>
  <si>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</si>
  <si>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</si>
  <si>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</si>
  <si>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</si>
  <si>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</si>
  <si>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</si>
  <si>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</si>
  <si>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</si>
  <si>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</si>
  <si>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</si>
  <si>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</si>
  <si>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</si>
  <si>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</si>
  <si>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</si>
  <si>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</si>
  <si>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</si>
  <si>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</si>
  <si>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</si>
  <si>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</si>
  <si>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</si>
  <si>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</si>
  <si>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</si>
  <si>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</si>
  <si>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</si>
  <si>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</si>
  <si>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</si>
  <si>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</si>
  <si>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</si>
  <si>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</si>
  <si>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</si>
  <si>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</si>
  <si>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</si>
  <si>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</si>
  <si>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</si>
  <si>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</si>
  <si>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</si>
  <si>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</si>
  <si>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</si>
  <si>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</si>
  <si>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</si>
  <si>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</si>
  <si>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</si>
  <si>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</si>
  <si>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</si>
  <si>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</si>
  <si>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</si>
  <si>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</si>
  <si>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</si>
  <si>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</si>
  <si>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</si>
  <si>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</si>
  <si>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</si>
  <si>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</si>
  <si>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</si>
  <si>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</si>
  <si>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</si>
  <si>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</si>
  <si>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</si>
  <si>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</si>
  <si>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</si>
  <si>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</si>
  <si>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</si>
  <si>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</si>
  <si>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</si>
  <si>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</si>
  <si>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</si>
  <si>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</si>
  <si>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</si>
  <si>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</si>
  <si>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</si>
  <si>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</si>
  <si>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</si>
  <si>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</si>
  <si>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</si>
  <si>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</si>
  <si>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</si>
  <si>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</si>
  <si>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</si>
  <si>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</si>
  <si>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</si>
  <si>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</si>
  <si>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</si>
  <si>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</si>
  <si>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</si>
  <si>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</si>
  <si>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</si>
  <si>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</si>
  <si>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</si>
  <si>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</si>
  <si>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</si>
  <si>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</si>
  <si>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</si>
  <si>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</si>
  <si>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</si>
  <si>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</si>
  <si>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</si>
  <si>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</si>
  <si>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</si>
  <si>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</si>
  <si>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</si>
  <si>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</si>
  <si>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</si>
  <si>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</si>
  <si>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</si>
  <si>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</si>
  <si>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</si>
  <si>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</si>
  <si>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</si>
  <si>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</si>
  <si>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</si>
  <si>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</si>
  <si>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</si>
  <si>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</si>
  <si>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</si>
  <si>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</si>
  <si>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</si>
  <si>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</si>
  <si>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</si>
  <si>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</si>
  <si>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</si>
  <si>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</si>
  <si>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</si>
  <si>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</si>
  <si>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</si>
  <si>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</si>
  <si>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</si>
  <si>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</si>
  <si>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</si>
  <si>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</si>
  <si>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</si>
  <si>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</si>
  <si>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</si>
  <si>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</si>
  <si>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</si>
  <si>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</si>
  <si>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</si>
  <si>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</si>
  <si>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</si>
  <si>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</si>
  <si>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</si>
  <si>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</si>
  <si>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</si>
  <si>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</si>
  <si>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</si>
  <si>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</si>
  <si>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</si>
  <si>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</si>
  <si>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</si>
  <si>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</si>
  <si>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</si>
  <si>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</si>
  <si>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</si>
  <si>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</si>
  <si>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</si>
  <si>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</si>
  <si>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</si>
  <si>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</si>
  <si>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</si>
  <si>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</si>
  <si>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</si>
  <si>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</si>
  <si>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</si>
  <si>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</si>
  <si>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</si>
  <si>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</si>
  <si>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</si>
  <si>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</si>
  <si>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</si>
  <si>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</si>
  <si>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</si>
  <si>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</si>
  <si>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</si>
  <si>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</si>
  <si>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</si>
  <si>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</si>
  <si>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</si>
  <si>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</si>
  <si>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</si>
  <si>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</si>
  <si>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</si>
  <si>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</si>
  <si>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</si>
  <si>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</si>
  <si>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</si>
  <si>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</si>
  <si>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</si>
  <si>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</si>
  <si>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</si>
  <si>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</si>
  <si>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</si>
  <si>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</si>
  <si>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</si>
  <si>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</si>
  <si>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</si>
  <si>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</si>
  <si>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</si>
  <si>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</si>
  <si>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</si>
  <si>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</si>
  <si>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</si>
  <si>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</si>
  <si>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</si>
  <si>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</si>
  <si>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</si>
  <si>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</si>
  <si>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</si>
  <si>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</si>
  <si>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</si>
  <si>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</si>
  <si>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</si>
  <si>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</si>
  <si>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</si>
  <si>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</si>
  <si>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</si>
  <si>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</si>
  <si>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</si>
  <si>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</si>
  <si>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</si>
  <si>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</si>
  <si>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</si>
  <si>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</si>
  <si>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</si>
  <si>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</si>
  <si>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</si>
  <si>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</si>
  <si>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</si>
  <si>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</si>
  <si>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</si>
  <si>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</si>
  <si>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</si>
  <si>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</si>
  <si>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</si>
  <si>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</si>
  <si>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</si>
  <si>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</si>
  <si>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</si>
  <si>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</si>
  <si>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</si>
  <si>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</si>
  <si>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</si>
  <si>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</si>
  <si>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</si>
  <si>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</si>
  <si>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</si>
  <si>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</si>
  <si>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</si>
  <si>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</si>
  <si>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</si>
  <si>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</si>
  <si>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</si>
  <si>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</si>
  <si>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</si>
  <si>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</si>
  <si>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</si>
  <si>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</si>
  <si>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</si>
  <si>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</si>
  <si>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Fixed</t>
  </si>
  <si>
    <t>Category Contribution Analysis</t>
  </si>
  <si>
    <t>Total Sales</t>
  </si>
  <si>
    <t>% of Sales</t>
  </si>
  <si>
    <t>Total Profit</t>
  </si>
  <si>
    <t>% of Profit</t>
  </si>
  <si>
    <t>Transactions</t>
  </si>
  <si>
    <t>% of Transactions</t>
  </si>
  <si>
    <t>Total</t>
  </si>
  <si>
    <t>Check from Raw Data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</si>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</sst>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F800]dddd\,\ mmmm\ dd\,\ yyyy"/>
    <numFmt numFmtId="169" formatCode="_ * #,##0.0_ ;_ * \-#,##0.0_ ;_ * &quot;-&quot;??_ ;_ @_ "/>
    <numFmt numFmtId="170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69" fontId="0" fillId="0" borderId="0" xfId="43" applyNumberFormat="1" applyFont="1"/>
    <xf numFmtId="170" fontId="0" fillId="0" borderId="0" xfId="42" applyNumberFormat="1" applyFont="1"/>
    <xf numFmtId="0" fontId="16" fillId="33" borderId="0" xfId="0" applyFont="1" applyFill="1"/>
    <xf numFmtId="169" fontId="16" fillId="33" borderId="0" xfId="43" applyNumberFormat="1" applyFont="1" applyFill="1"/>
    <xf numFmtId="170" fontId="16" fillId="33" borderId="0" xfId="42" applyNumberFormat="1" applyFont="1" applyFill="1"/>
    <xf numFmtId="169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'Percentage AnalysisCategory Con'!$A$4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('Percentage AnalysisCategory Con'!$C$3,'Percentage AnalysisCategory Con'!$E$3,'Percentage AnalysisCategory Con'!$G$3)</c:f>
              <c:strCache>
                <c:ptCount val="3"/>
                <c:pt idx="0">
                  <c:v>% of Sales</c:v>
                </c:pt>
                <c:pt idx="1">
                  <c:v>% of Profit</c:v>
                </c:pt>
                <c:pt idx="2">
                  <c:v>% of Transactions</c:v>
                </c:pt>
              </c:strCache>
            </c:strRef>
          </c:cat>
          <c:val>
            <c:numRef>
              <c:f>('Percentage AnalysisCategory Con'!$C$4,'Percentage AnalysisCategory Con'!$E$4,'Percentage AnalysisCategory Con'!$G$4)</c:f>
              <c:numCache>
                <c:formatCode>0.0%</c:formatCode>
                <c:ptCount val="3"/>
                <c:pt idx="0">
                  <c:v>0.32300170530281774</c:v>
                </c:pt>
                <c:pt idx="1">
                  <c:v>6.4425505162297558E-2</c:v>
                </c:pt>
                <c:pt idx="2">
                  <c:v>0.2122273364018411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A-4F13-AF27-BCCB56B4A1CD}"/>
            </c:ext>
          </c:extLst>
        </c:ser>
        <c:ser>
          <c:idx val="1"/>
          <c:order val="1"/>
          <c:tx>
            <c:strRef>
              <c:f>'Percentage AnalysisCategory Con'!$A$5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('Percentage AnalysisCategory Con'!$C$3,'Percentage AnalysisCategory Con'!$E$3,'Percentage AnalysisCategory Con'!$G$3)</c:f>
              <c:strCache>
                <c:ptCount val="3"/>
                <c:pt idx="0">
                  <c:v>% of Sales</c:v>
                </c:pt>
                <c:pt idx="1">
                  <c:v>% of Profit</c:v>
                </c:pt>
                <c:pt idx="2">
                  <c:v>% of Transactions</c:v>
                </c:pt>
              </c:strCache>
            </c:strRef>
          </c:cat>
          <c:val>
            <c:numRef>
              <c:f>('Percentage AnalysisCategory Con'!$C$5,'Percentage AnalysisCategory Con'!$E$5,'Percentage AnalysisCategory Con'!$G$5)</c:f>
              <c:numCache>
                <c:formatCode>0.0%</c:formatCode>
                <c:ptCount val="3"/>
                <c:pt idx="0">
                  <c:v>0.31301008302169103</c:v>
                </c:pt>
                <c:pt idx="1">
                  <c:v>0.42769579122337675</c:v>
                </c:pt>
                <c:pt idx="2">
                  <c:v>0.60296177706623977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A-4F13-AF27-BCCB56B4A1CD}"/>
            </c:ext>
          </c:extLst>
        </c:ser>
        <c:ser>
          <c:idx val="2"/>
          <c:order val="2"/>
          <c:tx>
            <c:strRef>
              <c:f>'Percentage AnalysisCategory Con'!$A$6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('Percentage AnalysisCategory Con'!$C$3,'Percentage AnalysisCategory Con'!$E$3,'Percentage AnalysisCategory Con'!$G$3)</c:f>
              <c:strCache>
                <c:ptCount val="3"/>
                <c:pt idx="0">
                  <c:v>% of Sales</c:v>
                </c:pt>
                <c:pt idx="1">
                  <c:v>% of Profit</c:v>
                </c:pt>
                <c:pt idx="2">
                  <c:v>% of Transactions</c:v>
                </c:pt>
              </c:strCache>
            </c:strRef>
          </c:cat>
          <c:val>
            <c:numRef>
              <c:f>('Percentage AnalysisCategory Con'!$C$6,'Percentage AnalysisCategory Con'!$E$6,'Percentage AnalysisCategory Con'!$G$6)</c:f>
              <c:numCache>
                <c:formatCode>0.0%</c:formatCode>
                <c:ptCount val="3"/>
                <c:pt idx="0">
                  <c:v>0.36398821167549117</c:v>
                </c:pt>
                <c:pt idx="1">
                  <c:v>0.50787870361432563</c:v>
                </c:pt>
                <c:pt idx="2">
                  <c:v>0.18481088653191916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DA-4F13-AF27-BCCB56B4A1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0063551"/>
        <c:axId val="246640111"/>
      </c:barChart>
      <c:catAx>
        <c:axId val="39006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Category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40111"/>
        <c:crosses val="autoZero"/>
        <c:auto val="1"/>
        <c:lblAlgn val="ctr"/>
        <c:lblOffset val="100"/>
        <c:noMultiLvlLbl val="0"/>
      </c:catAx>
      <c:valAx>
        <c:axId val="246640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% of total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6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13</xdr:row>
      <xdr:rowOff>64770</xdr:rowOff>
    </xdr:from>
    <xdr:to>
      <xdr:col>6</xdr:col>
      <xdr:colOff>162128</xdr:colOff>
      <xdr:row>28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BB8E8-4193-B7A5-85B9-E747521ED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728935</xdr:colOff>
      <xdr:row>29</xdr:row>
      <xdr:rowOff>35198</xdr:rowOff>
    </xdr:from>
    <xdr:to>
      <xdr:col>4</xdr:col>
      <xdr:colOff>276044</xdr:colOff>
      <xdr:row>37</xdr:row>
      <xdr:rowOff>108156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7BB68D-200C-0075-F13A-B12E46C6CD2E}"/>
            </a:ext>
          </a:extLst>
        </xdr:cNvPr>
        <xdr:cNvSpPr txBox="1"/>
      </xdr:nvSpPr>
      <xdr:spPr>
        <a:xfrm>
          <a:off x="728935" y="5268935"/>
          <a:ext cx="3557635" cy="15167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Technology contributes the most sales (36.4%) and an even bigger share of profit (50.8%). Furniture contributes 32.3% of sales but only 6.4% of profit. Office Supplies has 60.3% of all transactions but only 31.3% of sales, so it has many small orders. Each percentage is calculated against the total of all three categories, and every column adds up to 100%.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1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0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2" activePane="bottomLeft" state="frozen"/>
      <selection activeCell="G8" sqref="G8"/>
      <selection pane="bottomLeft" activeCell="G8" sqref="G8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11805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E75F-4B99-4FDE-947E-1EFCE3D4416B}">
  <dimension ref="A1:G12"/>
  <sheetViews>
    <sheetView tabSelected="1" zoomScale="76" workbookViewId="0">
      <selection activeCell="I18" sqref="I18"/>
    </sheetView>
  </sheetViews>
  <sheetFormatPr defaultRowHeight="14.4" x14ac:dyDescent="0.3"/>
  <cols>
    <col min="1" max="1" width="25.6640625" bestFit="1" customWidth="1"/>
    <col min="2" max="2" width="12.33203125" style="3" bestFit="1" customWidth="1"/>
    <col min="3" max="3" width="9.109375" style="4" bestFit="1" customWidth="1"/>
    <col min="4" max="4" width="11.33203125" style="3" bestFit="1" customWidth="1"/>
    <col min="5" max="5" width="9.109375" style="4" bestFit="1" customWidth="1"/>
    <col min="6" max="6" width="11.33203125" style="3" bestFit="1" customWidth="1"/>
    <col min="7" max="7" width="15.21875" style="4" bestFit="1" customWidth="1"/>
  </cols>
  <sheetData>
    <row r="1" spans="1:7" x14ac:dyDescent="0.3">
      <c r="A1" t="s">
        <v>11806</v>
      </c>
    </row>
    <row r="3" spans="1:7" x14ac:dyDescent="0.3">
      <c r="A3" s="5" t="s">
        <v>14</v>
      </c>
      <c r="B3" s="6" t="s">
        <v>11807</v>
      </c>
      <c r="C3" s="7" t="s">
        <v>11808</v>
      </c>
      <c r="D3" s="6" t="s">
        <v>11809</v>
      </c>
      <c r="E3" s="7" t="s">
        <v>11810</v>
      </c>
      <c r="F3" s="6" t="s">
        <v>11811</v>
      </c>
      <c r="G3" s="7" t="s">
        <v>11812</v>
      </c>
    </row>
    <row r="4" spans="1:7" x14ac:dyDescent="0.3">
      <c r="A4" t="s">
        <v>31</v>
      </c>
      <c r="B4" s="3">
        <f>SUMIFS(SalesData[Sales],SalesData[Category],$A4)</f>
        <v>741999.79529999977</v>
      </c>
      <c r="C4" s="4">
        <f>B4/B$7</f>
        <v>0.32300170530281774</v>
      </c>
      <c r="D4" s="3">
        <f>SUMIFS(SalesData[Profit],SalesData[Category],$A4)</f>
        <v>18451.272799999999</v>
      </c>
      <c r="E4" s="4">
        <f>D4/D$7</f>
        <v>6.4425505162297558E-2</v>
      </c>
      <c r="F4" s="3">
        <f>COUNTIFS(SalesData[Category],$A4)</f>
        <v>2121</v>
      </c>
      <c r="G4" s="4">
        <f>F4/F$7</f>
        <v>0.2122273364018411</v>
      </c>
    </row>
    <row r="5" spans="1:7" x14ac:dyDescent="0.3">
      <c r="A5" t="s">
        <v>46</v>
      </c>
      <c r="B5" s="3">
        <f>SUMIFS(SalesData[Sales],SalesData[Category],$A5)</f>
        <v>719047.03200000292</v>
      </c>
      <c r="C5" s="4">
        <f t="shared" ref="C5:C6" si="0">B5/B$7</f>
        <v>0.31301008302169103</v>
      </c>
      <c r="D5" s="3">
        <f>SUMIFS(SalesData[Profit],SalesData[Category],$A5)</f>
        <v>122490.80080000011</v>
      </c>
      <c r="E5" s="4">
        <f>D5/D$7</f>
        <v>0.42769579122337675</v>
      </c>
      <c r="F5" s="3">
        <f>COUNTIFS(SalesData[Category],$A5)</f>
        <v>6026</v>
      </c>
      <c r="G5" s="4">
        <f>F5/F$7</f>
        <v>0.60296177706623977</v>
      </c>
    </row>
    <row r="6" spans="1:7" x14ac:dyDescent="0.3">
      <c r="A6" t="s">
        <v>73</v>
      </c>
      <c r="B6" s="3">
        <f>SUMIFS(SalesData[Sales],SalesData[Category],$A6)</f>
        <v>836154.03299999656</v>
      </c>
      <c r="C6" s="4">
        <f t="shared" si="0"/>
        <v>0.36398821167549117</v>
      </c>
      <c r="D6" s="3">
        <f>SUMIFS(SalesData[Profit],SalesData[Category],$A6)</f>
        <v>145454.94809999989</v>
      </c>
      <c r="E6" s="4">
        <f>D6/D$7</f>
        <v>0.50787870361432563</v>
      </c>
      <c r="F6" s="3">
        <f>COUNTIFS(SalesData[Category],$A6)</f>
        <v>1847</v>
      </c>
      <c r="G6" s="4">
        <f>F6/F$7</f>
        <v>0.18481088653191916</v>
      </c>
    </row>
    <row r="7" spans="1:7" x14ac:dyDescent="0.3">
      <c r="A7" t="s">
        <v>11813</v>
      </c>
      <c r="B7" s="3">
        <f>SUM(B4:B6)</f>
        <v>2297200.8602999994</v>
      </c>
      <c r="C7" s="4">
        <f>SUM(C4:C6)</f>
        <v>1</v>
      </c>
      <c r="D7" s="3">
        <f>SUM(D4:D6)</f>
        <v>286397.02170000004</v>
      </c>
      <c r="E7" s="4">
        <f>SUM(E4:E6)</f>
        <v>1</v>
      </c>
      <c r="F7" s="3">
        <f>SUM(F4:F6)</f>
        <v>9994</v>
      </c>
      <c r="G7" s="4">
        <f>SUM(G4:G6)</f>
        <v>1</v>
      </c>
    </row>
    <row r="11" spans="1:7" x14ac:dyDescent="0.3">
      <c r="A11" t="s">
        <v>11814</v>
      </c>
      <c r="B11" s="3">
        <f>SUM(SalesData[Sales])</f>
        <v>2297200.8602999551</v>
      </c>
      <c r="D11" s="3">
        <f>SUM(SalesData[Profit])</f>
        <v>286397.02170000132</v>
      </c>
      <c r="F11" s="3">
        <f>ROWS(SalesData[Sales])</f>
        <v>9994</v>
      </c>
    </row>
    <row r="12" spans="1:7" x14ac:dyDescent="0.3">
      <c r="A12" t="s">
        <v>11815</v>
      </c>
      <c r="B12" s="3">
        <f>B7-B11</f>
        <v>4.4237822294235229E-8</v>
      </c>
      <c r="D12" s="8">
        <f>D7-D11</f>
        <v>-1.280568540096283E-9</v>
      </c>
      <c r="F12" s="8">
        <f>F7-F11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Percentage AnalysisCategory 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2026-10-28T11:06:25Z</dcterms:modified>
</cp:coreProperties>
</file>