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0" documentId="13_ncr:1_{8F2D3179-CE85-45A9-A540-44B50482A176}" xr6:coauthVersionLast="47" xr6:coauthVersionMax="47" xr10:uidLastSave="{00000000-0000-0000-0000-000000000000}"/>
  <workbookProtection workbookAlgorithmName="SHA-512" workbookHashValue="VaBYG6/xCGGsB3jwrso+xPrJ+ij9KTQrWsfOC+2t8mUESwajk0IUrUEXwB28z82BFk7QkVsOTfpTG6L4UpRPGw==" workbookSaltValue="BMk8f+zn17YNNVWBmckPSw==" workbookSpinCount="100000" lockStructure="1"/>
  <bookViews>
    <workbookView xWindow="-120" yWindow="-120" windowWidth="20730" windowHeight="11760" xr2:uid="{F08B91E5-40EB-42D3-8CF4-57CB1FF39E77}"/>
  </bookViews>
  <sheets>
    <sheet name="XL-Test" sheetId="1" r:id="rId1"/>
    <sheet name="DF" sheetId="2" state="veryHidden" r:id="rId2"/>
    <sheet name="About" sheetId="3" r:id="rId3"/>
  </sheets>
  <definedNames>
    <definedName name="Baris" localSheetId="1">DF!$C$26</definedName>
    <definedName name="kode_jawaban">DF!$C$29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52" i="1"/>
  <c r="C9" i="2" s="1"/>
  <c r="B51" i="1"/>
  <c r="C5" i="2"/>
  <c r="B47" i="1"/>
  <c r="B46" i="1"/>
  <c r="C3" i="2" s="1"/>
  <c r="B50" i="1"/>
  <c r="C7" i="2" s="1"/>
  <c r="B49" i="1"/>
  <c r="C6" i="2"/>
  <c r="B45" i="1"/>
  <c r="C4" i="2"/>
  <c r="C2" i="2"/>
  <c r="C25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C8" i="2"/>
  <c r="O4" i="2"/>
  <c r="O8" i="2"/>
  <c r="O6" i="2"/>
  <c r="O3" i="2"/>
  <c r="O5" i="2"/>
  <c r="O9" i="2"/>
  <c r="O2" i="2"/>
  <c r="O7" i="2"/>
  <c r="L7" i="2" l="1"/>
  <c r="L2" i="2"/>
  <c r="L9" i="2"/>
  <c r="L5" i="2"/>
  <c r="L3" i="2"/>
  <c r="L6" i="2"/>
  <c r="L8" i="2"/>
  <c r="L4" i="2"/>
  <c r="G3" i="2"/>
  <c r="D3" i="2"/>
  <c r="G4" i="2"/>
  <c r="D4" i="2"/>
  <c r="G5" i="2"/>
  <c r="D5" i="2"/>
  <c r="G6" i="2"/>
  <c r="D6" i="2"/>
  <c r="G7" i="2"/>
  <c r="D7" i="2"/>
  <c r="G8" i="2"/>
  <c r="D8" i="2"/>
  <c r="G9" i="2"/>
  <c r="D9" i="2"/>
  <c r="G2" i="2"/>
  <c r="D2" i="2"/>
  <c r="K6" i="2"/>
  <c r="K7" i="2"/>
  <c r="D18" i="2" s="1"/>
  <c r="G18" i="2" s="1"/>
  <c r="K8" i="2"/>
  <c r="D19" i="2" s="1"/>
  <c r="G19" i="2" s="1"/>
  <c r="K9" i="2"/>
  <c r="D20" i="2" s="1"/>
  <c r="G20" i="2" s="1"/>
  <c r="K2" i="2"/>
  <c r="J3" i="2"/>
  <c r="K3" i="2"/>
  <c r="D14" i="2" s="1"/>
  <c r="G14" i="2" s="1"/>
  <c r="J4" i="2"/>
  <c r="C15" i="2" s="1"/>
  <c r="F15" i="2" s="1"/>
  <c r="K4" i="2"/>
  <c r="J5" i="2"/>
  <c r="C16" i="2" s="1"/>
  <c r="F16" i="2" s="1"/>
  <c r="K5" i="2"/>
  <c r="J6" i="2"/>
  <c r="C17" i="2" s="1"/>
  <c r="F17" i="2" s="1"/>
  <c r="J7" i="2"/>
  <c r="J8" i="2"/>
  <c r="J9" i="2"/>
  <c r="C20" i="2" s="1"/>
  <c r="F20" i="2" s="1"/>
  <c r="J2" i="2"/>
  <c r="C13" i="2" s="1"/>
  <c r="F13" i="2" s="1"/>
  <c r="D16" i="2" l="1"/>
  <c r="G16" i="2" s="1"/>
  <c r="D15" i="2"/>
  <c r="G15" i="2" s="1"/>
  <c r="H15" i="2" s="1"/>
  <c r="D13" i="2"/>
  <c r="G13" i="2" s="1"/>
  <c r="H13" i="2" s="1"/>
  <c r="D17" i="2"/>
  <c r="G17" i="2" s="1"/>
  <c r="H17" i="2" s="1"/>
  <c r="C19" i="2"/>
  <c r="F19" i="2" s="1"/>
  <c r="H19" i="2" s="1"/>
  <c r="C18" i="2"/>
  <c r="F18" i="2" s="1"/>
  <c r="H18" i="2" s="1"/>
  <c r="C14" i="2"/>
  <c r="F14" i="2" s="1"/>
  <c r="H14" i="2" s="1"/>
  <c r="H20" i="2"/>
  <c r="H16" i="2"/>
  <c r="C23" i="2" l="1"/>
  <c r="C26" i="2" a="1"/>
  <c r="C26" i="2" l="1"/>
  <c r="C29" i="2" s="1"/>
  <c r="J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<sst xmlns="http://schemas.openxmlformats.org/spreadsheetml/2006/main" count="97" uniqueCount="87">
  <si>
    <t>C</t>
  </si>
  <si>
    <t>KODE SOAL</t>
  </si>
  <si>
    <t>KODE JAWABAN</t>
  </si>
  <si>
    <t>Soal:</t>
  </si>
  <si>
    <t>DF</t>
  </si>
  <si>
    <t>Cek Formula</t>
  </si>
  <si>
    <t>X</t>
  </si>
  <si>
    <t>Y</t>
  </si>
  <si>
    <t>B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</si>
  <si>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</si>
  <si>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</si>
  <si>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</si>
  <si>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</si>
  <si>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</si>
  <si>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</si>
  <si>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</si>
  <si>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</si>
  <si>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</si>
  <si>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</si>
  <si>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</si>
  <si>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</si>
  <si>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</si>
  <si>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</si>
  <si>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</si>
  <si>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Intruksi</t>
  </si>
  <si>
    <t>#1</t>
  </si>
  <si>
    <t>#2</t>
  </si>
  <si>
    <t>#3</t>
  </si>
  <si>
    <t>#4</t>
  </si>
  <si>
    <t>#5</t>
  </si>
  <si>
    <t>#6</t>
  </si>
  <si>
    <t>#7</t>
  </si>
  <si>
    <t>#8</t>
  </si>
  <si>
    <t>No Soal</t>
  </si>
  <si>
    <t>atau klik tombol disamping</t>
  </si>
  <si>
    <t>“Excel Bukan Hanya Pekerjaan, Tapi Juga Kesenangan dan Passion.”</t>
  </si>
  <si>
    <t>Saya adalah seorang Excel Holic yang percaya bahwa setiap angka memiliki cerita yang bisa ditemukan dengan cara yang tepat.</t>
  </si>
  <si>
    <t>Contact :</t>
  </si>
  <si>
    <t>🌐 Web</t>
  </si>
  <si>
    <t>https://www.threads.com/@andisetiadi</t>
  </si>
  <si>
    <t>🪡threads</t>
  </si>
  <si>
    <t>https://setiadi.me</t>
  </si>
  <si>
    <t>SBEE002</t>
  </si>
  <si>
    <t>Soal</t>
  </si>
  <si>
    <t>Jumlah semua angka di Index 1 sampai Index 20</t>
  </si>
  <si>
    <t>Kurangi semua angka di Index 1 sampai Index 20</t>
  </si>
  <si>
    <t>Kalikan semua angka di Index 1 sampai Index 20</t>
  </si>
  <si>
    <t>Bagi semua angka di Index 1 sampai Index 20</t>
  </si>
  <si>
    <t>Gunakan Fungsi Excel (Function) untuk menyelsaikan kasus dibawah ini, tidak disarankan menggunakan cara manual</t>
  </si>
  <si>
    <t>Easy Level - Latihan Soal Fungsi Matematika</t>
  </si>
  <si>
    <t>1 →</t>
  </si>
  <si>
    <t>2 →</t>
  </si>
  <si>
    <t>3 →</t>
  </si>
  <si>
    <t>4 →</t>
  </si>
  <si>
    <t>5 →</t>
  </si>
  <si>
    <t>6 →</t>
  </si>
  <si>
    <t>7 →</t>
  </si>
  <si>
    <t>8 →</t>
  </si>
  <si>
    <t>9 →</t>
  </si>
  <si>
    <t>10 →</t>
  </si>
  <si>
    <t>11 →</t>
  </si>
  <si>
    <t>12 →</t>
  </si>
  <si>
    <t>13 →</t>
  </si>
  <si>
    <t>14 →</t>
  </si>
  <si>
    <t>15 →</t>
  </si>
  <si>
    <t>16 →</t>
  </si>
  <si>
    <t>17 →</t>
  </si>
  <si>
    <t>18 →</t>
  </si>
  <si>
    <t>19 →</t>
  </si>
  <si>
    <t>20 →</t>
  </si>
  <si>
    <t>EB2</t>
  </si>
  <si>
    <t>kali</t>
  </si>
  <si>
    <t>Rand</t>
  </si>
  <si>
    <t>kosong</t>
  </si>
  <si>
    <t xml:space="preserve">TRUE </t>
  </si>
  <si>
    <t>cek Manual</t>
  </si>
  <si>
    <t>cek banyak</t>
  </si>
  <si>
    <t>Salah</t>
  </si>
  <si>
    <t>Formla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</si>
  <si>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pengerjaan</t>
    </r>
  </si>
  <si>
    <t>Contoh A</t>
  </si>
  <si>
    <t>Contoh B</t>
  </si>
  <si>
    <t>Jumlah →</t>
  </si>
  <si>
    <t>Kurang →</t>
  </si>
  <si>
    <t>Kali →</t>
  </si>
  <si>
    <t>Bagi →</t>
  </si>
  <si>
    <t>Area 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</si>
</sst>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;\(#,##0\);\-"/>
    <numFmt numFmtId="166" formatCode="0.00000000000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b/>
      <sz val="18"/>
      <color theme="0"/>
      <name val="ROBOTECH GP"/>
      <family val="2"/>
    </font>
    <font>
      <sz val="11"/>
      <color theme="1"/>
      <name val="Roboto"/>
    </font>
    <font>
      <b/>
      <sz val="12"/>
      <color theme="0"/>
      <name val="ROBOTECH GP"/>
      <family val="2"/>
    </font>
    <font>
      <b/>
      <sz val="18"/>
      <color theme="0"/>
      <name val="Roboto"/>
    </font>
    <font>
      <b/>
      <sz val="12"/>
      <color theme="0"/>
      <name val="Roboto"/>
    </font>
    <font>
      <b/>
      <sz val="14"/>
      <color theme="0"/>
      <name val="Roboto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0"/>
      <color rgb="FF3D3D4E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1D1F45"/>
      <name val="Arial"/>
      <family val="2"/>
    </font>
    <font>
      <b/>
      <i/>
      <u/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1" applyAlignment="1">
      <alignment horizontal="left"/>
    </xf>
    <xf numFmtId="0" fontId="8" fillId="0" borderId="0" xfId="0" applyFont="1"/>
    <xf numFmtId="1" fontId="0" fillId="0" borderId="0" xfId="0" applyNumberFormat="1"/>
    <xf numFmtId="0" fontId="9" fillId="0" borderId="0" xfId="0" applyFont="1"/>
    <xf numFmtId="164" fontId="0" fillId="0" borderId="0" xfId="0" applyNumberFormat="1"/>
    <xf numFmtId="0" fontId="5" fillId="0" borderId="0" xfId="0" applyFont="1" applyAlignment="1">
      <alignment horizontal="right"/>
    </xf>
    <xf numFmtId="0" fontId="1" fillId="0" borderId="1" xfId="2" applyBorder="1"/>
    <xf numFmtId="0" fontId="1" fillId="0" borderId="0" xfId="2"/>
    <xf numFmtId="0" fontId="13" fillId="0" borderId="1" xfId="2" applyFont="1" applyBorder="1" applyAlignment="1">
      <alignment horizontal="left"/>
    </xf>
    <xf numFmtId="0" fontId="8" fillId="0" borderId="1" xfId="2" applyFont="1" applyBorder="1" applyAlignment="1">
      <alignment horizontal="left"/>
    </xf>
    <xf numFmtId="0" fontId="8" fillId="0" borderId="1" xfId="2" applyFont="1" applyBorder="1"/>
    <xf numFmtId="0" fontId="15" fillId="0" borderId="0" xfId="0" applyFont="1"/>
    <xf numFmtId="0" fontId="20" fillId="6" borderId="2" xfId="0" applyFont="1" applyFill="1" applyBorder="1" applyAlignment="1">
      <alignment vertical="top" wrapText="1"/>
    </xf>
    <xf numFmtId="0" fontId="20" fillId="6" borderId="0" xfId="0" applyFont="1" applyFill="1" applyAlignment="1">
      <alignment vertical="top" wrapText="1"/>
    </xf>
    <xf numFmtId="0" fontId="20" fillId="6" borderId="3" xfId="0" applyFont="1" applyFill="1" applyBorder="1" applyAlignment="1">
      <alignment vertical="top" wrapText="1"/>
    </xf>
    <xf numFmtId="0" fontId="20" fillId="6" borderId="4" xfId="0" applyFont="1" applyFill="1" applyBorder="1" applyAlignment="1">
      <alignment vertical="top" wrapText="1"/>
    </xf>
    <xf numFmtId="0" fontId="20" fillId="6" borderId="5" xfId="0" applyFont="1" applyFill="1" applyBorder="1" applyAlignment="1">
      <alignment vertical="top" wrapText="1"/>
    </xf>
    <xf numFmtId="0" fontId="20" fillId="6" borderId="6" xfId="0" applyFont="1" applyFill="1" applyBorder="1" applyAlignment="1">
      <alignment vertical="top" wrapText="1"/>
    </xf>
    <xf numFmtId="0" fontId="5" fillId="6" borderId="0" xfId="0" applyFont="1" applyFill="1" applyAlignment="1">
      <alignment horizontal="right"/>
    </xf>
    <xf numFmtId="0" fontId="0" fillId="6" borderId="0" xfId="0" applyFill="1"/>
    <xf numFmtId="0" fontId="9" fillId="6" borderId="0" xfId="0" applyFont="1" applyFill="1"/>
    <xf numFmtId="0" fontId="10" fillId="6" borderId="0" xfId="0" applyFont="1" applyFill="1"/>
    <xf numFmtId="0" fontId="0" fillId="6" borderId="5" xfId="0" applyFill="1" applyBorder="1"/>
    <xf numFmtId="0" fontId="20" fillId="0" borderId="0" xfId="0" applyFont="1" applyAlignment="1">
      <alignment vertical="top" wrapText="1"/>
    </xf>
    <xf numFmtId="0" fontId="2" fillId="2" borderId="7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" fillId="0" borderId="1" xfId="3" applyBorder="1" applyAlignment="1">
      <alignment vertical="top"/>
    </xf>
    <xf numFmtId="0" fontId="1" fillId="0" borderId="9" xfId="2" applyBorder="1"/>
    <xf numFmtId="0" fontId="1" fillId="0" borderId="10" xfId="2" applyBorder="1"/>
    <xf numFmtId="0" fontId="23" fillId="0" borderId="9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3" fillId="0" borderId="0" xfId="2" applyFont="1"/>
    <xf numFmtId="0" fontId="25" fillId="0" borderId="0" xfId="2" applyFont="1"/>
    <xf numFmtId="0" fontId="25" fillId="0" borderId="0" xfId="2" quotePrefix="1" applyFont="1"/>
    <xf numFmtId="0" fontId="4" fillId="0" borderId="0" xfId="1"/>
    <xf numFmtId="165" fontId="17" fillId="5" borderId="0" xfId="0" applyNumberFormat="1" applyFont="1" applyFill="1" applyAlignment="1">
      <alignment horizontal="left" vertical="center"/>
    </xf>
    <xf numFmtId="0" fontId="5" fillId="6" borderId="0" xfId="0" applyFont="1" applyFill="1"/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5" fontId="19" fillId="5" borderId="14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18" fillId="5" borderId="1" xfId="0" applyFont="1" applyFill="1" applyBorder="1" applyAlignment="1">
      <alignment horizontal="center" vertical="center"/>
    </xf>
    <xf numFmtId="166" fontId="0" fillId="0" borderId="0" xfId="0" applyNumberFormat="1"/>
    <xf numFmtId="0" fontId="16" fillId="4" borderId="0" xfId="0" applyFont="1" applyFill="1" applyAlignment="1">
      <alignment horizontal="center" vertical="center"/>
    </xf>
    <xf numFmtId="165" fontId="19" fillId="5" borderId="0" xfId="0" applyNumberFormat="1" applyFont="1" applyFill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top" wrapText="1"/>
    </xf>
    <xf numFmtId="0" fontId="23" fillId="0" borderId="8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8" xfId="0" applyFont="1" applyBorder="1" applyAlignment="1">
      <alignment horizontal="left" vertical="top" wrapText="1"/>
    </xf>
    <xf numFmtId="0" fontId="12" fillId="0" borderId="1" xfId="2" applyFont="1" applyBorder="1" applyAlignment="1">
      <alignment horizontal="left"/>
    </xf>
    <xf numFmtId="0" fontId="13" fillId="0" borderId="1" xfId="2" applyFont="1" applyBorder="1" applyAlignment="1">
      <alignment horizontal="left"/>
    </xf>
  </cellXfs>
  <cellStyles count="4">
    <cellStyle name="Hyperlink" xfId="1" builtinId="8"/>
    <cellStyle name="Hyperlink 2" xfId="3" xr:uid="{C29B2A73-51F1-49F5-A37D-453509C09B56}"/>
    <cellStyle name="Normal" xfId="0" builtinId="0"/>
    <cellStyle name="Normal 2" xfId="2" xr:uid="{92AD0A28-227A-4E17-9A19-299C505D3A27}"/>
  </cellStyles>
  <dxfs count="3">
    <dxf>
      <border>
        <bottom style="thin">
          <color rgb="FF00B050"/>
        </bottom>
        <vertical/>
        <horizontal/>
      </border>
    </dxf>
    <dxf>
      <border>
        <bottom style="thin">
          <color rgb="FF00B050"/>
        </bottom>
        <vertical/>
        <horizontal/>
      </border>
    </dxf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33</xdr:row>
      <xdr:rowOff>106680</xdr:rowOff>
    </xdr:from>
    <xdr:to>
      <xdr:col>4</xdr:col>
      <xdr:colOff>396240</xdr:colOff>
      <xdr:row>35</xdr:row>
      <xdr:rowOff>30480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3335F-A8B1-4A75-AED4-87BC62E52A97}"/>
            </a:ext>
          </a:extLst>
        </xdr:cNvPr>
        <xdr:cNvSpPr/>
      </xdr:nvSpPr>
      <xdr:spPr>
        <a:xfrm>
          <a:off x="2400300" y="6507480"/>
          <a:ext cx="1470660" cy="3048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16</xdr:col>
      <xdr:colOff>525780</xdr:colOff>
      <xdr:row>20</xdr:row>
      <xdr:rowOff>30480</xdr:rowOff>
    </xdr:from>
    <xdr:to>
      <xdr:col>19</xdr:col>
      <xdr:colOff>464953</xdr:colOff>
      <xdr:row>32</xdr:row>
      <xdr:rowOff>152603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3FDD343-2BB4-9449-1933-EBC59984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18420" y="3916680"/>
          <a:ext cx="1539373" cy="234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20</xdr:col>
      <xdr:colOff>15240</xdr:colOff>
      <xdr:row>16</xdr:row>
      <xdr:rowOff>5739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AE1E8EA-DD72-F792-3DFD-35A0DB04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19560" cy="2931819"/>
        </a:xfrm>
        <a:prstGeom prst="rect">
          <a:avLst/>
        </a:prstGeom>
      </xdr:spPr>
    </xdr:pic>
    <xdr:clientData/>
  </xdr:twoCellAnchor>
  <xdr:oneCellAnchor>
    <xdr:from>
      <xdr:col>17</xdr:col>
      <xdr:colOff>434340</xdr:colOff>
      <xdr:row>0</xdr:row>
      <xdr:rowOff>15240</xdr:rowOff>
    </xdr:from>
    <xdr:ext cx="1119730" cy="4054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41A17FD-F47F-B102-8729-F8F793316AB6}"/>
            </a:ext>
          </a:extLst>
        </xdr:cNvPr>
        <xdr:cNvSpPr txBox="1"/>
      </xdr:nvSpPr>
      <xdr:spPr>
        <a:xfrm>
          <a:off x="10660380" y="15240"/>
          <a:ext cx="111973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SBEE002</a:t>
          </a:r>
        </a:p>
      </xdr:txBody>
    </xdr:sp>
    <xdr:clientData/>
  </xdr:oneCellAnchor>
  <xdr:twoCellAnchor editAs="oneCell">
    <xdr:from>
      <xdr:col>9</xdr:col>
      <xdr:colOff>320040</xdr:colOff>
      <xdr:row>14</xdr:row>
      <xdr:rowOff>0</xdr:rowOff>
    </xdr:from>
    <xdr:to>
      <xdr:col>12</xdr:col>
      <xdr:colOff>231140</xdr:colOff>
      <xdr:row>17</xdr:row>
      <xdr:rowOff>99060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C951FC-2272-D6F0-FC1A-59F4C6716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1760" y="2560320"/>
          <a:ext cx="1511300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E52878E2-7BDC-4BF2-8482-7482E654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533400</xdr:colOff>
      <xdr:row>1</xdr:row>
      <xdr:rowOff>91440</xdr:rowOff>
    </xdr:from>
    <xdr:to>
      <xdr:col>4</xdr:col>
      <xdr:colOff>167773</xdr:colOff>
      <xdr:row>14</xdr:row>
      <xdr:rowOff>61163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F5945-8769-4DD5-B5A6-6BCC689A6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640" y="274320"/>
          <a:ext cx="1539373" cy="234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1877-B3EA-4412-B568-060A61DBC08B}">
  <sheetPr codeName="Sheet1"/>
  <dimension ref="A5:Y63"/>
  <sheetViews>
    <sheetView tabSelected="1" topLeftCell="A15" workbookViewId="0">
      <selection activeCell="J18" sqref="J18"/>
    </sheetView>
  </sheetViews>
  <sheetFormatPr defaultRowHeight="15"/>
  <cols>
    <col min="1" max="1" width="11" customWidth="1"/>
    <col min="2" max="2" width="18" customWidth="1"/>
    <col min="3" max="3" width="6.7109375" customWidth="1"/>
    <col min="4" max="4" width="15" customWidth="1"/>
    <col min="5" max="5" width="3.28515625" customWidth="1"/>
    <col min="6" max="23" width="7.7109375" customWidth="1"/>
  </cols>
  <sheetData>
    <row r="5" spans="16:17">
      <c r="P5" s="15"/>
      <c r="Q5" s="15"/>
    </row>
    <row r="6" spans="16:17">
      <c r="P6" s="15"/>
      <c r="Q6" s="15"/>
    </row>
    <row r="7" spans="16:17">
      <c r="P7" s="15"/>
      <c r="Q7" s="15"/>
    </row>
    <row r="8" spans="16:17">
      <c r="P8" s="15"/>
      <c r="Q8" s="15"/>
    </row>
    <row r="9" spans="16:17">
      <c r="P9" s="15"/>
      <c r="Q9" s="15"/>
    </row>
    <row r="10" spans="16:17">
      <c r="P10" s="15"/>
      <c r="Q10" s="15"/>
    </row>
    <row r="18" spans="1:20" ht="23.25">
      <c r="A18" s="52" t="s">
        <v>1</v>
      </c>
      <c r="B18" s="52"/>
      <c r="C18" s="53" t="s">
        <v>42</v>
      </c>
      <c r="D18" s="53"/>
      <c r="G18" s="52" t="s">
        <v>2</v>
      </c>
      <c r="H18" s="52"/>
      <c r="I18" s="54"/>
      <c r="J18" s="44" t="str">
        <f ca="1">kode_jawaban</f>
        <v>EB2|2A-7BC;F9-4B1;71-75A;C8-48A;B4-1B8E6;9E-37D06;C3-68A7;9C-38F4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1:20" ht="15" customHeight="1"/>
    <row r="20" spans="1:20" ht="23.25">
      <c r="A20" s="55" t="s">
        <v>24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</row>
    <row r="21" spans="1:20" ht="14.45" customHeight="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3"/>
      <c r="M21" s="23"/>
      <c r="N21" s="23"/>
      <c r="O21" s="23"/>
      <c r="P21" s="23"/>
      <c r="Q21" s="23"/>
      <c r="R21" s="23"/>
      <c r="S21" s="23"/>
      <c r="T21" s="18"/>
    </row>
    <row r="22" spans="1:20" ht="14.45" customHeight="1">
      <c r="A22" s="17"/>
      <c r="B22" s="49" t="s">
        <v>48</v>
      </c>
      <c r="D22" s="17"/>
      <c r="E22" s="17"/>
      <c r="F22" s="17"/>
      <c r="G22" s="17"/>
      <c r="H22" s="17"/>
      <c r="I22" s="17"/>
      <c r="J22" s="17"/>
      <c r="K22" s="17"/>
      <c r="L22" s="23"/>
      <c r="M22" s="23"/>
      <c r="N22" s="23"/>
      <c r="O22" s="23"/>
      <c r="P22" s="23"/>
      <c r="Q22" s="23"/>
      <c r="R22" s="23"/>
      <c r="S22" s="23"/>
      <c r="T22" s="18"/>
    </row>
    <row r="23" spans="1:20" ht="15.75">
      <c r="A23" s="23"/>
      <c r="B23" s="22" t="s">
        <v>3</v>
      </c>
      <c r="C23" s="40"/>
      <c r="D23" s="17"/>
      <c r="E23" s="17"/>
      <c r="F23" s="23"/>
      <c r="G23" s="23"/>
      <c r="H23" s="17"/>
      <c r="I23" s="17"/>
      <c r="J23" s="17"/>
      <c r="K23" s="17"/>
      <c r="L23" s="23"/>
      <c r="M23" s="23"/>
      <c r="N23" s="23"/>
      <c r="O23" s="23"/>
      <c r="P23" s="23"/>
      <c r="Q23" s="23"/>
      <c r="R23" s="23"/>
      <c r="S23" s="23"/>
      <c r="T23" s="18"/>
    </row>
    <row r="24" spans="1:20" ht="14.45" customHeight="1">
      <c r="A24" s="23"/>
      <c r="B24" s="24">
        <v>1</v>
      </c>
      <c r="C24" s="23" t="s">
        <v>44</v>
      </c>
      <c r="D24" s="17"/>
      <c r="E24" s="17"/>
      <c r="F24" s="23"/>
      <c r="G24" s="23"/>
      <c r="H24" s="17"/>
      <c r="I24" s="17"/>
      <c r="J24" s="17"/>
      <c r="K24" s="17"/>
      <c r="L24" s="23"/>
      <c r="M24" s="23"/>
      <c r="N24" s="23"/>
      <c r="O24" s="23"/>
      <c r="P24" s="23"/>
      <c r="Q24" s="23"/>
      <c r="R24" s="23"/>
      <c r="S24" s="23"/>
      <c r="T24" s="18"/>
    </row>
    <row r="25" spans="1:20" ht="14.45" customHeight="1">
      <c r="A25" s="23"/>
      <c r="B25" s="24">
        <v>2</v>
      </c>
      <c r="C25" s="23" t="s">
        <v>45</v>
      </c>
      <c r="D25" s="17"/>
      <c r="E25" s="17"/>
      <c r="F25" s="23"/>
      <c r="G25" s="23"/>
      <c r="H25" s="17"/>
      <c r="I25" s="17"/>
      <c r="J25" s="17"/>
      <c r="K25" s="17"/>
      <c r="L25" s="23"/>
      <c r="M25" s="23"/>
      <c r="N25" s="23"/>
      <c r="O25" s="23"/>
      <c r="P25" s="23"/>
      <c r="Q25" s="23"/>
      <c r="R25" s="23"/>
      <c r="S25" s="23"/>
      <c r="T25" s="18"/>
    </row>
    <row r="26" spans="1:20" ht="14.45" customHeight="1">
      <c r="A26" s="23"/>
      <c r="B26" s="24">
        <v>3</v>
      </c>
      <c r="C26" s="23" t="s">
        <v>44</v>
      </c>
      <c r="D26" s="17"/>
      <c r="E26" s="17"/>
      <c r="F26" s="23"/>
      <c r="G26" s="23"/>
      <c r="H26" s="17"/>
      <c r="I26" s="17"/>
      <c r="J26" s="17"/>
      <c r="K26" s="17"/>
      <c r="L26" s="23"/>
      <c r="M26" s="23"/>
      <c r="N26" s="23"/>
      <c r="O26" s="23"/>
      <c r="P26" s="23"/>
      <c r="Q26" s="23"/>
      <c r="R26" s="23"/>
      <c r="S26" s="23"/>
      <c r="T26" s="18"/>
    </row>
    <row r="27" spans="1:20" ht="14.45" customHeight="1">
      <c r="A27" s="23"/>
      <c r="B27" s="24">
        <v>4</v>
      </c>
      <c r="C27" s="23" t="s">
        <v>45</v>
      </c>
      <c r="D27" s="17"/>
      <c r="E27" s="17"/>
      <c r="F27" s="23"/>
      <c r="G27" s="23"/>
      <c r="H27" s="17"/>
      <c r="I27" s="17"/>
      <c r="J27" s="17"/>
      <c r="K27" s="17"/>
      <c r="L27" s="23"/>
      <c r="M27" s="23"/>
      <c r="N27" s="23"/>
      <c r="O27" s="23"/>
      <c r="P27" s="23"/>
      <c r="Q27" s="23"/>
      <c r="R27" s="23"/>
      <c r="S27" s="23"/>
      <c r="T27" s="18"/>
    </row>
    <row r="28" spans="1:20" ht="14.45" customHeight="1">
      <c r="A28" s="23"/>
      <c r="B28" s="24">
        <v>5</v>
      </c>
      <c r="C28" s="23" t="s">
        <v>46</v>
      </c>
      <c r="D28" s="17"/>
      <c r="E28" s="17"/>
      <c r="F28" s="23"/>
      <c r="G28" s="23"/>
      <c r="H28" s="17"/>
      <c r="I28" s="17"/>
      <c r="J28" s="17"/>
      <c r="K28" s="17"/>
      <c r="L28" s="23"/>
      <c r="M28" s="23"/>
      <c r="N28" s="23"/>
      <c r="O28" s="23"/>
      <c r="P28" s="23"/>
      <c r="Q28" s="23"/>
      <c r="R28" s="23"/>
      <c r="S28" s="23"/>
      <c r="T28" s="18"/>
    </row>
    <row r="29" spans="1:20" ht="14.45" customHeight="1">
      <c r="A29" s="23"/>
      <c r="B29" s="24">
        <v>6</v>
      </c>
      <c r="C29" s="23" t="s">
        <v>46</v>
      </c>
      <c r="D29" s="17"/>
      <c r="E29" s="17"/>
      <c r="F29" s="23"/>
      <c r="G29" s="23"/>
      <c r="H29" s="17"/>
      <c r="I29" s="17"/>
      <c r="J29" s="17"/>
      <c r="K29" s="17"/>
      <c r="L29" s="23"/>
      <c r="M29" s="23"/>
      <c r="N29" s="23"/>
      <c r="O29" s="23"/>
      <c r="P29" s="23"/>
      <c r="Q29" s="23"/>
      <c r="R29" s="23"/>
      <c r="S29" s="23"/>
      <c r="T29" s="18"/>
    </row>
    <row r="30" spans="1:20" ht="14.45" customHeight="1">
      <c r="A30" s="23"/>
      <c r="B30" s="24">
        <v>7</v>
      </c>
      <c r="C30" s="23" t="s">
        <v>47</v>
      </c>
      <c r="D30" s="17"/>
      <c r="E30" s="17"/>
      <c r="F30" s="23"/>
      <c r="G30" s="23"/>
      <c r="H30" s="17"/>
      <c r="I30" s="17"/>
      <c r="J30" s="17"/>
      <c r="K30" s="17"/>
      <c r="L30" s="23"/>
      <c r="M30" s="23"/>
      <c r="N30" s="23"/>
      <c r="O30" s="23"/>
      <c r="P30" s="23"/>
      <c r="Q30" s="23"/>
      <c r="R30" s="23"/>
      <c r="S30" s="23"/>
      <c r="T30" s="18"/>
    </row>
    <row r="31" spans="1:20" ht="14.45" customHeight="1">
      <c r="A31" s="23"/>
      <c r="B31" s="24">
        <v>8</v>
      </c>
      <c r="C31" s="23" t="s">
        <v>47</v>
      </c>
      <c r="D31" s="17"/>
      <c r="E31" s="17"/>
      <c r="F31" s="23"/>
      <c r="G31" s="23"/>
      <c r="H31" s="17"/>
      <c r="I31" s="17"/>
      <c r="J31" s="17"/>
      <c r="K31" s="17"/>
      <c r="L31" s="23"/>
      <c r="M31" s="23"/>
      <c r="N31" s="23"/>
      <c r="O31" s="23"/>
      <c r="P31" s="23"/>
      <c r="Q31" s="23"/>
      <c r="R31" s="23"/>
      <c r="S31" s="23"/>
      <c r="T31" s="18"/>
    </row>
    <row r="32" spans="1:20" ht="15.75">
      <c r="A32" s="23"/>
      <c r="B32" s="24"/>
      <c r="C32" s="23"/>
      <c r="D32" s="17"/>
      <c r="E32" s="17"/>
      <c r="F32" s="23"/>
      <c r="G32" s="23"/>
      <c r="H32" s="17"/>
      <c r="I32" s="17"/>
      <c r="J32" s="17"/>
      <c r="K32" s="17"/>
      <c r="L32" s="23"/>
      <c r="M32" s="23"/>
      <c r="N32" s="23"/>
      <c r="O32" s="23"/>
      <c r="P32" s="23"/>
      <c r="Q32" s="23"/>
      <c r="R32" s="23"/>
      <c r="S32" s="23"/>
      <c r="T32" s="18"/>
    </row>
    <row r="33" spans="1:25" ht="14.45" customHeight="1">
      <c r="A33" s="23"/>
      <c r="B33" s="25" t="s">
        <v>79</v>
      </c>
      <c r="C33" s="23"/>
      <c r="D33" s="17"/>
      <c r="E33" s="17"/>
      <c r="F33" s="23"/>
      <c r="G33" s="23"/>
      <c r="H33" s="17"/>
      <c r="I33" s="17"/>
      <c r="J33" s="17"/>
      <c r="K33" s="17"/>
      <c r="L33" s="23"/>
      <c r="M33" s="23"/>
      <c r="N33" s="23"/>
      <c r="O33" s="23"/>
      <c r="P33" s="23"/>
      <c r="Q33" s="23"/>
      <c r="R33" s="23"/>
      <c r="S33" s="23"/>
      <c r="T33" s="18"/>
    </row>
    <row r="34" spans="1:25" ht="15.75">
      <c r="A34" s="23"/>
      <c r="B34" s="25" t="s">
        <v>34</v>
      </c>
      <c r="C34" s="23"/>
      <c r="D34" s="17"/>
      <c r="E34" s="17"/>
      <c r="F34" s="23"/>
      <c r="G34" s="23"/>
      <c r="H34" s="17"/>
      <c r="I34" s="17"/>
      <c r="J34" s="17"/>
      <c r="K34" s="17"/>
      <c r="L34" s="23"/>
      <c r="M34" s="23"/>
      <c r="N34" s="23"/>
      <c r="O34" s="23"/>
      <c r="P34" s="23"/>
      <c r="Q34" s="23"/>
      <c r="R34" s="23"/>
      <c r="S34" s="23"/>
      <c r="T34" s="18"/>
    </row>
    <row r="35" spans="1:25" ht="14.45" customHeight="1">
      <c r="A35" s="16"/>
      <c r="B35" s="23"/>
      <c r="C35" s="17"/>
      <c r="D35" s="17"/>
      <c r="E35" s="17"/>
      <c r="F35" s="23"/>
      <c r="G35" s="23"/>
      <c r="H35" s="17"/>
      <c r="I35" s="17"/>
      <c r="J35" s="17"/>
      <c r="K35" s="17"/>
      <c r="L35" s="23"/>
      <c r="M35" s="23"/>
      <c r="N35" s="23"/>
      <c r="O35" s="23"/>
      <c r="P35" s="23"/>
      <c r="Q35" s="23"/>
      <c r="R35" s="23"/>
      <c r="S35" s="23"/>
      <c r="T35" s="18"/>
    </row>
    <row r="36" spans="1:25" ht="14.45" customHeight="1">
      <c r="A36" s="19"/>
      <c r="B36" s="26"/>
      <c r="C36" s="20"/>
      <c r="D36" s="20"/>
      <c r="E36" s="20"/>
      <c r="F36" s="20"/>
      <c r="G36" s="20"/>
      <c r="H36" s="20"/>
      <c r="I36" s="20"/>
      <c r="J36" s="20"/>
      <c r="K36" s="20"/>
      <c r="L36" s="23"/>
      <c r="M36" s="23"/>
      <c r="N36" s="23"/>
      <c r="O36" s="23"/>
      <c r="P36" s="23"/>
      <c r="Q36" s="23"/>
      <c r="R36" s="23"/>
      <c r="S36" s="23"/>
      <c r="T36" s="21"/>
    </row>
    <row r="37" spans="1:25" ht="23.25">
      <c r="A37" s="57" t="s">
        <v>49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38" spans="1:25" ht="14.45" customHeight="1">
      <c r="A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40" spans="1:25">
      <c r="G40" s="29"/>
      <c r="H40" s="29"/>
      <c r="I40" s="29"/>
      <c r="J40" s="29"/>
      <c r="K40" s="29"/>
      <c r="L40" s="29"/>
      <c r="M40" s="29"/>
      <c r="N40" s="29"/>
    </row>
    <row r="41" spans="1:25" ht="34.9" customHeight="1">
      <c r="A41" s="28" t="s">
        <v>33</v>
      </c>
      <c r="B41" s="28" t="s">
        <v>86</v>
      </c>
      <c r="D41" s="28" t="s">
        <v>43</v>
      </c>
      <c r="F41" s="28" t="s">
        <v>50</v>
      </c>
      <c r="G41" s="28" t="s">
        <v>51</v>
      </c>
      <c r="H41" s="28" t="s">
        <v>52</v>
      </c>
      <c r="I41" s="28" t="s">
        <v>53</v>
      </c>
      <c r="J41" s="28" t="s">
        <v>54</v>
      </c>
      <c r="K41" s="28" t="s">
        <v>55</v>
      </c>
      <c r="L41" s="28" t="s">
        <v>56</v>
      </c>
      <c r="M41" s="28" t="s">
        <v>57</v>
      </c>
      <c r="N41" s="28" t="s">
        <v>58</v>
      </c>
      <c r="O41" s="28" t="s">
        <v>59</v>
      </c>
      <c r="P41" s="28" t="s">
        <v>60</v>
      </c>
      <c r="Q41" s="28" t="s">
        <v>61</v>
      </c>
      <c r="R41" s="28" t="s">
        <v>62</v>
      </c>
      <c r="S41" s="28" t="s">
        <v>63</v>
      </c>
      <c r="T41" s="28" t="s">
        <v>64</v>
      </c>
      <c r="U41" s="28" t="s">
        <v>65</v>
      </c>
      <c r="V41" s="28" t="s">
        <v>66</v>
      </c>
      <c r="W41" s="28" t="s">
        <v>67</v>
      </c>
      <c r="X41" s="28" t="s">
        <v>68</v>
      </c>
      <c r="Y41" s="28" t="s">
        <v>69</v>
      </c>
    </row>
    <row r="42" spans="1:25" ht="19.149999999999999" customHeight="1">
      <c r="A42" s="46" t="s">
        <v>80</v>
      </c>
      <c r="B42" s="50">
        <v>1132</v>
      </c>
      <c r="D42" s="45" t="s">
        <v>82</v>
      </c>
      <c r="F42" s="1">
        <v>12</v>
      </c>
      <c r="G42" s="1">
        <v>98</v>
      </c>
      <c r="H42" s="1">
        <v>97</v>
      </c>
      <c r="I42" s="1">
        <v>55</v>
      </c>
      <c r="J42" s="1">
        <v>3</v>
      </c>
      <c r="K42" s="1">
        <v>98</v>
      </c>
      <c r="L42" s="1">
        <v>87</v>
      </c>
      <c r="M42" s="1">
        <v>42</v>
      </c>
      <c r="N42" s="1">
        <v>22</v>
      </c>
      <c r="O42" s="1">
        <v>35</v>
      </c>
      <c r="P42" s="1">
        <v>93</v>
      </c>
      <c r="Q42" s="1">
        <v>27</v>
      </c>
      <c r="R42" s="1">
        <v>78</v>
      </c>
      <c r="S42" s="1">
        <v>90</v>
      </c>
      <c r="T42" s="1">
        <v>56</v>
      </c>
      <c r="U42" s="1">
        <v>14</v>
      </c>
      <c r="V42" s="1">
        <v>44</v>
      </c>
      <c r="W42" s="1">
        <v>73</v>
      </c>
      <c r="X42" s="1">
        <v>43</v>
      </c>
      <c r="Y42" s="1">
        <v>65</v>
      </c>
    </row>
    <row r="43" spans="1:25" ht="19.149999999999999" customHeight="1">
      <c r="A43" s="47" t="s">
        <v>81</v>
      </c>
      <c r="B43" s="50">
        <v>4016</v>
      </c>
      <c r="D43" s="48" t="s">
        <v>83</v>
      </c>
      <c r="F43" s="43">
        <v>5000</v>
      </c>
      <c r="G43" s="43">
        <v>18</v>
      </c>
      <c r="H43" s="43">
        <v>95</v>
      </c>
      <c r="I43" s="43">
        <v>6</v>
      </c>
      <c r="J43" s="43">
        <v>74</v>
      </c>
      <c r="K43" s="43">
        <v>65</v>
      </c>
      <c r="L43" s="43">
        <v>59</v>
      </c>
      <c r="M43" s="43">
        <v>90</v>
      </c>
      <c r="N43" s="43">
        <v>38</v>
      </c>
      <c r="O43" s="43">
        <v>79</v>
      </c>
      <c r="P43" s="43">
        <v>43</v>
      </c>
      <c r="Q43" s="43">
        <v>52</v>
      </c>
      <c r="R43" s="43">
        <v>9</v>
      </c>
      <c r="S43" s="43">
        <v>49</v>
      </c>
      <c r="T43" s="43">
        <v>36</v>
      </c>
      <c r="U43" s="43">
        <v>61</v>
      </c>
      <c r="V43" s="43">
        <v>26</v>
      </c>
      <c r="W43" s="43">
        <v>91</v>
      </c>
      <c r="X43" s="43">
        <v>7</v>
      </c>
      <c r="Y43" s="43">
        <v>86</v>
      </c>
    </row>
    <row r="44" spans="1:25" ht="19.149999999999999" customHeight="1"/>
    <row r="45" spans="1:25" ht="19.149999999999999" customHeight="1">
      <c r="A45" s="41" t="s">
        <v>25</v>
      </c>
      <c r="B45" s="50">
        <f>SUM(F45:Y45)</f>
        <v>980</v>
      </c>
      <c r="D45" s="45" t="s">
        <v>82</v>
      </c>
      <c r="F45" s="1">
        <v>7</v>
      </c>
      <c r="G45" s="1">
        <v>1</v>
      </c>
      <c r="H45" s="1">
        <v>27</v>
      </c>
      <c r="I45" s="1">
        <v>24</v>
      </c>
      <c r="J45" s="1">
        <v>97</v>
      </c>
      <c r="K45" s="1">
        <v>76</v>
      </c>
      <c r="L45" s="1">
        <v>83</v>
      </c>
      <c r="M45" s="1">
        <v>61</v>
      </c>
      <c r="N45" s="1">
        <v>59</v>
      </c>
      <c r="O45" s="1">
        <v>49</v>
      </c>
      <c r="P45" s="1">
        <v>2</v>
      </c>
      <c r="Q45" s="1">
        <v>75</v>
      </c>
      <c r="R45" s="1">
        <v>58</v>
      </c>
      <c r="S45" s="1">
        <v>76</v>
      </c>
      <c r="T45" s="1">
        <v>50</v>
      </c>
      <c r="U45" s="1">
        <v>17</v>
      </c>
      <c r="V45" s="1">
        <v>94</v>
      </c>
      <c r="W45" s="1">
        <v>33</v>
      </c>
      <c r="X45" s="1">
        <v>44</v>
      </c>
      <c r="Y45" s="1">
        <v>47</v>
      </c>
    </row>
    <row r="46" spans="1:25" ht="19.149999999999999" customHeight="1">
      <c r="A46" s="42" t="s">
        <v>26</v>
      </c>
      <c r="B46" s="50">
        <f>F46-SUM(G46:Y46)</f>
        <v>201</v>
      </c>
      <c r="D46" s="45" t="s">
        <v>83</v>
      </c>
      <c r="F46" s="1">
        <v>1000</v>
      </c>
      <c r="G46" s="1">
        <v>41</v>
      </c>
      <c r="H46" s="1">
        <v>37</v>
      </c>
      <c r="I46" s="1">
        <v>74</v>
      </c>
      <c r="J46" s="1">
        <v>1</v>
      </c>
      <c r="K46" s="1">
        <v>4</v>
      </c>
      <c r="L46" s="1">
        <v>78</v>
      </c>
      <c r="M46" s="1">
        <v>74</v>
      </c>
      <c r="N46" s="1">
        <v>26</v>
      </c>
      <c r="O46" s="1">
        <v>12</v>
      </c>
      <c r="P46" s="1">
        <v>76</v>
      </c>
      <c r="Q46" s="1">
        <v>25</v>
      </c>
      <c r="R46" s="1">
        <v>16</v>
      </c>
      <c r="S46" s="1">
        <v>63</v>
      </c>
      <c r="T46" s="1">
        <v>2</v>
      </c>
      <c r="U46" s="1">
        <v>27</v>
      </c>
      <c r="V46" s="1">
        <v>85</v>
      </c>
      <c r="W46" s="1">
        <v>78</v>
      </c>
      <c r="X46" s="1">
        <v>34</v>
      </c>
      <c r="Y46" s="1">
        <v>46</v>
      </c>
    </row>
    <row r="47" spans="1:25" ht="19.149999999999999" customHeight="1">
      <c r="A47" s="42" t="s">
        <v>27</v>
      </c>
      <c r="B47" s="50">
        <f t="shared" ref="B46:B52" si="0">SUM(F47:Y47)</f>
        <v>882</v>
      </c>
      <c r="D47" s="45" t="s">
        <v>82</v>
      </c>
      <c r="F47" s="1">
        <v>89</v>
      </c>
      <c r="G47" s="1">
        <v>8</v>
      </c>
      <c r="H47" s="1">
        <v>40</v>
      </c>
      <c r="I47" s="1">
        <v>48</v>
      </c>
      <c r="J47" s="1">
        <v>43</v>
      </c>
      <c r="K47" s="1">
        <v>11</v>
      </c>
      <c r="L47" s="1">
        <v>23</v>
      </c>
      <c r="M47" s="1">
        <v>58</v>
      </c>
      <c r="N47" s="1">
        <v>2</v>
      </c>
      <c r="O47" s="1">
        <v>16</v>
      </c>
      <c r="P47" s="1">
        <v>26</v>
      </c>
      <c r="Q47" s="1">
        <v>31</v>
      </c>
      <c r="R47" s="1">
        <v>62</v>
      </c>
      <c r="S47" s="1">
        <v>90</v>
      </c>
      <c r="T47" s="1">
        <v>81</v>
      </c>
      <c r="U47" s="1">
        <v>56</v>
      </c>
      <c r="V47" s="1">
        <v>7</v>
      </c>
      <c r="W47" s="1">
        <v>65</v>
      </c>
      <c r="X47" s="1">
        <v>87</v>
      </c>
      <c r="Y47" s="1">
        <v>39</v>
      </c>
    </row>
    <row r="48" spans="1:25" ht="19.149999999999999" customHeight="1">
      <c r="A48" s="42" t="s">
        <v>28</v>
      </c>
      <c r="B48" s="50">
        <f>F48-SUM(G48:Y48)</f>
        <v>162</v>
      </c>
      <c r="D48" s="45" t="s">
        <v>83</v>
      </c>
      <c r="F48" s="1">
        <v>1000</v>
      </c>
      <c r="G48" s="1">
        <v>18</v>
      </c>
      <c r="H48" s="1">
        <v>80</v>
      </c>
      <c r="I48" s="1">
        <v>2</v>
      </c>
      <c r="J48" s="1">
        <v>91</v>
      </c>
      <c r="K48" s="1">
        <v>37</v>
      </c>
      <c r="L48" s="1">
        <v>2</v>
      </c>
      <c r="M48" s="1">
        <v>95</v>
      </c>
      <c r="N48" s="1">
        <v>2</v>
      </c>
      <c r="O48" s="1">
        <v>92</v>
      </c>
      <c r="P48" s="1">
        <v>54</v>
      </c>
      <c r="Q48" s="1">
        <v>75</v>
      </c>
      <c r="R48" s="1">
        <v>4</v>
      </c>
      <c r="S48" s="1">
        <v>4</v>
      </c>
      <c r="T48" s="1">
        <v>17</v>
      </c>
      <c r="U48" s="1">
        <v>81</v>
      </c>
      <c r="V48" s="1">
        <v>19</v>
      </c>
      <c r="W48" s="1">
        <v>40</v>
      </c>
      <c r="X48" s="1">
        <v>46</v>
      </c>
      <c r="Y48" s="1">
        <v>79</v>
      </c>
    </row>
    <row r="49" spans="1:25" ht="19.149999999999999" customHeight="1">
      <c r="A49" s="42" t="s">
        <v>29</v>
      </c>
      <c r="B49" s="50">
        <f>PRODUCT(F49:Y49)</f>
        <v>11287019520</v>
      </c>
      <c r="D49" s="45" t="s">
        <v>84</v>
      </c>
      <c r="F49" s="1">
        <v>4</v>
      </c>
      <c r="G49" s="1">
        <v>3</v>
      </c>
      <c r="H49" s="1">
        <v>7</v>
      </c>
      <c r="I49" s="1">
        <v>9</v>
      </c>
      <c r="J49" s="1">
        <v>3</v>
      </c>
      <c r="K49" s="1">
        <v>2</v>
      </c>
      <c r="L49" s="1">
        <v>8</v>
      </c>
      <c r="M49" s="1">
        <v>2</v>
      </c>
      <c r="N49" s="1">
        <v>3</v>
      </c>
      <c r="O49" s="1">
        <v>4</v>
      </c>
      <c r="P49" s="1">
        <v>9</v>
      </c>
      <c r="Q49" s="1">
        <v>2</v>
      </c>
      <c r="R49" s="1">
        <v>1</v>
      </c>
      <c r="S49" s="1">
        <v>3</v>
      </c>
      <c r="T49" s="1">
        <v>4</v>
      </c>
      <c r="U49" s="1">
        <v>5</v>
      </c>
      <c r="V49" s="1">
        <v>1</v>
      </c>
      <c r="W49" s="1">
        <v>3</v>
      </c>
      <c r="X49" s="1">
        <v>2</v>
      </c>
      <c r="Y49" s="1">
        <v>2</v>
      </c>
    </row>
    <row r="50" spans="1:25" ht="19.149999999999999" customHeight="1">
      <c r="A50" s="42" t="s">
        <v>30</v>
      </c>
      <c r="B50" s="50">
        <f>PRODUCT(F50:Y50)</f>
        <v>22861440000</v>
      </c>
      <c r="D50" s="45" t="s">
        <v>84</v>
      </c>
      <c r="F50" s="1">
        <v>8</v>
      </c>
      <c r="G50" s="1">
        <v>1</v>
      </c>
      <c r="H50" s="1">
        <v>1</v>
      </c>
      <c r="I50" s="1">
        <v>5</v>
      </c>
      <c r="J50" s="1">
        <v>6</v>
      </c>
      <c r="K50" s="1">
        <v>3</v>
      </c>
      <c r="L50" s="1">
        <v>5</v>
      </c>
      <c r="M50" s="1">
        <v>1</v>
      </c>
      <c r="N50" s="1">
        <v>2</v>
      </c>
      <c r="O50" s="1">
        <v>1</v>
      </c>
      <c r="P50" s="1">
        <v>5</v>
      </c>
      <c r="Q50" s="1">
        <v>1</v>
      </c>
      <c r="R50" s="1">
        <v>5</v>
      </c>
      <c r="S50" s="1">
        <v>9</v>
      </c>
      <c r="T50" s="1">
        <v>2</v>
      </c>
      <c r="U50" s="1">
        <v>7</v>
      </c>
      <c r="V50" s="1">
        <v>9</v>
      </c>
      <c r="W50" s="1">
        <v>7</v>
      </c>
      <c r="X50" s="1">
        <v>4</v>
      </c>
      <c r="Y50" s="1">
        <v>4</v>
      </c>
    </row>
    <row r="51" spans="1:25" ht="19.149999999999999" customHeight="1">
      <c r="A51" s="42" t="s">
        <v>31</v>
      </c>
      <c r="B51" s="50">
        <f>F51/PRODUCT(G51:Y51)</f>
        <v>2.6791838134430728E-4</v>
      </c>
      <c r="D51" s="45" t="s">
        <v>85</v>
      </c>
      <c r="F51" s="1">
        <v>2000</v>
      </c>
      <c r="G51" s="1">
        <v>2</v>
      </c>
      <c r="H51" s="1">
        <v>4</v>
      </c>
      <c r="I51" s="1">
        <v>1</v>
      </c>
      <c r="J51" s="1">
        <v>3</v>
      </c>
      <c r="K51" s="1">
        <v>2</v>
      </c>
      <c r="L51" s="1">
        <v>1</v>
      </c>
      <c r="M51" s="1">
        <v>1</v>
      </c>
      <c r="N51" s="1">
        <v>3</v>
      </c>
      <c r="O51" s="1">
        <v>4</v>
      </c>
      <c r="P51" s="1">
        <v>9</v>
      </c>
      <c r="Q51" s="1">
        <v>1</v>
      </c>
      <c r="R51" s="1">
        <v>4</v>
      </c>
      <c r="S51" s="1">
        <v>3</v>
      </c>
      <c r="T51" s="1">
        <v>4</v>
      </c>
      <c r="U51" s="1">
        <v>5</v>
      </c>
      <c r="V51" s="1">
        <v>1</v>
      </c>
      <c r="W51" s="1">
        <v>3</v>
      </c>
      <c r="X51" s="1">
        <v>2</v>
      </c>
      <c r="Y51" s="1">
        <v>1</v>
      </c>
    </row>
    <row r="52" spans="1:25" ht="19.149999999999999" customHeight="1">
      <c r="A52" s="42" t="s">
        <v>32</v>
      </c>
      <c r="B52" s="50">
        <f>F52/PRODUCT(G52:Y52)</f>
        <v>1.4580592182003116E-4</v>
      </c>
      <c r="D52" s="45" t="s">
        <v>85</v>
      </c>
      <c r="F52" s="1">
        <v>5000</v>
      </c>
      <c r="G52" s="1">
        <v>3</v>
      </c>
      <c r="H52" s="1">
        <v>1</v>
      </c>
      <c r="I52" s="1">
        <v>7</v>
      </c>
      <c r="J52" s="1">
        <v>2</v>
      </c>
      <c r="K52" s="1">
        <v>1</v>
      </c>
      <c r="L52" s="1">
        <v>4</v>
      </c>
      <c r="M52" s="1">
        <v>3</v>
      </c>
      <c r="N52" s="1">
        <v>2</v>
      </c>
      <c r="O52" s="1">
        <v>9</v>
      </c>
      <c r="P52" s="1">
        <v>3</v>
      </c>
      <c r="Q52" s="1">
        <v>1</v>
      </c>
      <c r="R52" s="1">
        <v>1</v>
      </c>
      <c r="S52" s="1">
        <v>2</v>
      </c>
      <c r="T52" s="1">
        <v>5</v>
      </c>
      <c r="U52" s="1">
        <v>7</v>
      </c>
      <c r="V52" s="1">
        <v>3</v>
      </c>
      <c r="W52" s="1">
        <v>6</v>
      </c>
      <c r="X52" s="1">
        <v>1</v>
      </c>
      <c r="Y52" s="1">
        <v>1</v>
      </c>
    </row>
    <row r="55" spans="1:25">
      <c r="B55" s="9"/>
    </row>
    <row r="56" spans="1:25">
      <c r="B56" s="7"/>
    </row>
    <row r="57" spans="1:25">
      <c r="B57" s="7"/>
    </row>
    <row r="58" spans="1:25">
      <c r="B58" s="7"/>
      <c r="K58" s="2"/>
    </row>
    <row r="59" spans="1:25">
      <c r="B59" s="7"/>
    </row>
    <row r="60" spans="1:25">
      <c r="B60" s="7"/>
    </row>
    <row r="61" spans="1:25">
      <c r="B61" s="7"/>
      <c r="K61" s="3"/>
    </row>
    <row r="62" spans="1:25">
      <c r="B62" s="7"/>
      <c r="K62" s="4"/>
    </row>
    <row r="63" spans="1:25">
      <c r="B63" s="7"/>
      <c r="K63" s="5"/>
    </row>
  </sheetData>
  <mergeCells count="5">
    <mergeCell ref="A18:B18"/>
    <mergeCell ref="C18:D18"/>
    <mergeCell ref="G18:I18"/>
    <mergeCell ref="A20:T20"/>
    <mergeCell ref="A37:T37"/>
  </mergeCells>
  <phoneticPr fontId="21" type="noConversion"/>
  <conditionalFormatting sqref="A42:B43 F42:Y43 F45:T46 F47:Y52 A45:B52">
    <cfRule type="expression" dxfId="0" priority="8">
      <formula>AND($B42=15,$C42=3)</formula>
    </cfRule>
  </conditionalFormatting>
  <conditionalFormatting sqref="D42:D43">
    <cfRule type="expression" dxfId="2" priority="5">
      <formula>AND($B42=15,$C42=3)</formula>
    </cfRule>
  </conditionalFormatting>
  <conditionalFormatting sqref="D45:D52">
    <cfRule type="expression" dxfId="1" priority="1">
      <formula>AND($B45=15,$C45=3)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C52-449A-4C54-8FAA-0387C21C6742}">
  <sheetPr codeName="Sheet2"/>
  <dimension ref="A1:P29"/>
  <sheetViews>
    <sheetView workbookViewId="0">
      <selection activeCell="L20" sqref="L20"/>
    </sheetView>
  </sheetViews>
  <sheetFormatPr defaultRowHeight="15"/>
  <cols>
    <col min="2" max="2" width="11.7109375" customWidth="1"/>
    <col min="3" max="3" width="14.5703125" customWidth="1"/>
    <col min="4" max="4" width="9" bestFit="1" customWidth="1"/>
    <col min="5" max="5" width="10.28515625" customWidth="1"/>
    <col min="6" max="6" width="9.28515625" customWidth="1"/>
    <col min="7" max="7" width="7.7109375" customWidth="1"/>
    <col min="8" max="8" width="12.42578125" customWidth="1"/>
    <col min="9" max="9" width="13.42578125" customWidth="1"/>
    <col min="10" max="10" width="10.140625" customWidth="1"/>
    <col min="11" max="11" width="11.140625" bestFit="1" customWidth="1"/>
    <col min="12" max="12" width="10.7109375" customWidth="1"/>
    <col min="15" max="15" width="23.7109375" bestFit="1" customWidth="1"/>
  </cols>
  <sheetData>
    <row r="1" spans="1:15">
      <c r="C1">
        <v>1</v>
      </c>
      <c r="D1" t="s">
        <v>71</v>
      </c>
      <c r="F1" t="s">
        <v>72</v>
      </c>
      <c r="G1" t="s">
        <v>73</v>
      </c>
      <c r="H1" t="s">
        <v>74</v>
      </c>
      <c r="I1" t="b">
        <v>0</v>
      </c>
      <c r="J1" t="s">
        <v>75</v>
      </c>
      <c r="K1" t="s">
        <v>5</v>
      </c>
      <c r="L1" t="s">
        <v>76</v>
      </c>
    </row>
    <row r="2" spans="1:15">
      <c r="A2" t="s">
        <v>4</v>
      </c>
      <c r="B2">
        <v>1</v>
      </c>
      <c r="C2" s="6">
        <f>'XL-Test'!B45</f>
        <v>980</v>
      </c>
      <c r="D2" s="6">
        <f>C2+1000</f>
        <v>1980</v>
      </c>
      <c r="E2" s="6"/>
      <c r="F2" s="8">
        <v>7208</v>
      </c>
      <c r="G2" s="6" t="b">
        <f>NOT(OR(C2="",C2=0))</f>
        <v>1</v>
      </c>
      <c r="H2" s="6" t="str">
        <f>RIGHT(DEC2HEX(F2+ROW()),2)</f>
        <v>2A</v>
      </c>
      <c r="I2" s="6" t="str">
        <f>LEFT(DEC2HEX(F2+ROW()),2)</f>
        <v>1C</v>
      </c>
      <c r="J2" s="6" t="b">
        <f ca="1">AND(ISNUMBER(FIND("=",O2)),ISNUMBER(FIND(":",O2)))</f>
        <v>1</v>
      </c>
      <c r="K2" t="b">
        <f ca="1">ISNUMBER(FIND("SUM",O2))</f>
        <v>1</v>
      </c>
      <c r="L2" t="b">
        <f ca="1">IFERROR(LEN(O2)-LEN(SUBSTITUTE(O2,"(",""))&lt;=1,99)</f>
        <v>1</v>
      </c>
      <c r="N2">
        <v>1</v>
      </c>
      <c r="O2" t="str">
        <f ca="1">_xlfn.FORMULATEXT('XL-Test'!B45)</f>
        <v>=SUM(F45:Y45)</v>
      </c>
    </row>
    <row r="3" spans="1:15">
      <c r="A3" t="s">
        <v>70</v>
      </c>
      <c r="B3">
        <v>2</v>
      </c>
      <c r="C3" s="6">
        <f>'XL-Test'!B46</f>
        <v>201</v>
      </c>
      <c r="D3" s="6">
        <f>C3+1000</f>
        <v>1201</v>
      </c>
      <c r="E3" s="6"/>
      <c r="F3" s="8">
        <v>2806</v>
      </c>
      <c r="G3" s="6" t="b">
        <f t="shared" ref="G3:G9" si="0">NOT(OR(C3="",C3=0))</f>
        <v>1</v>
      </c>
      <c r="H3" s="6" t="str">
        <f t="shared" ref="H3:H9" si="1">RIGHT(DEC2HEX(F3+ROW()),2)</f>
        <v>F9</v>
      </c>
      <c r="I3" s="6" t="str">
        <f t="shared" ref="I3:I9" si="2">LEFT(DEC2HEX(F3+ROW()),2)</f>
        <v>AF</v>
      </c>
      <c r="J3" s="6" t="b">
        <f t="shared" ref="J3:J9" ca="1" si="3">AND(ISNUMBER(FIND("=",O3)),ISNUMBER(FIND(":",O3)))</f>
        <v>1</v>
      </c>
      <c r="K3" t="b">
        <f t="shared" ref="K3:K5" ca="1" si="4">ISNUMBER(FIND("SUM",O3))</f>
        <v>1</v>
      </c>
      <c r="L3" t="b">
        <f t="shared" ref="L3:L9" ca="1" si="5">IFERROR(LEN(O3)-LEN(SUBSTITUTE(O3,"(",""))&lt;=1,99)</f>
        <v>1</v>
      </c>
      <c r="N3">
        <v>2</v>
      </c>
      <c r="O3" t="str">
        <f ca="1">_xlfn.FORMULATEXT('XL-Test'!B46)</f>
        <v>=F46-SUM(G46:Y46)</v>
      </c>
    </row>
    <row r="4" spans="1:15">
      <c r="B4">
        <v>3</v>
      </c>
      <c r="C4" s="6">
        <f>'XL-Test'!B47</f>
        <v>882</v>
      </c>
      <c r="D4" s="6">
        <f>C4+1000</f>
        <v>1882</v>
      </c>
      <c r="E4" s="6"/>
      <c r="F4" s="8">
        <v>2157</v>
      </c>
      <c r="G4" s="6" t="b">
        <f t="shared" si="0"/>
        <v>1</v>
      </c>
      <c r="H4" s="6" t="str">
        <f t="shared" si="1"/>
        <v>71</v>
      </c>
      <c r="I4" s="6" t="str">
        <f t="shared" si="2"/>
        <v>87</v>
      </c>
      <c r="J4" s="6" t="b">
        <f t="shared" ca="1" si="3"/>
        <v>1</v>
      </c>
      <c r="K4" t="b">
        <f t="shared" ca="1" si="4"/>
        <v>1</v>
      </c>
      <c r="L4" t="b">
        <f t="shared" ca="1" si="5"/>
        <v>1</v>
      </c>
      <c r="N4">
        <v>3</v>
      </c>
      <c r="O4" t="str">
        <f ca="1">_xlfn.FORMULATEXT('XL-Test'!B47)</f>
        <v>=SUM(F47:Y47)</v>
      </c>
    </row>
    <row r="5" spans="1:15">
      <c r="B5">
        <v>4</v>
      </c>
      <c r="C5" s="6">
        <f>'XL-Test'!B48</f>
        <v>162</v>
      </c>
      <c r="D5" s="6">
        <f>C5+1000</f>
        <v>1162</v>
      </c>
      <c r="E5" s="6"/>
      <c r="F5" s="8">
        <v>4291</v>
      </c>
      <c r="G5" s="6" t="b">
        <f t="shared" si="0"/>
        <v>1</v>
      </c>
      <c r="H5" s="6" t="str">
        <f t="shared" si="1"/>
        <v>C8</v>
      </c>
      <c r="I5" s="6" t="str">
        <f t="shared" si="2"/>
        <v>10</v>
      </c>
      <c r="J5" s="6" t="b">
        <f t="shared" ca="1" si="3"/>
        <v>1</v>
      </c>
      <c r="K5" t="b">
        <f t="shared" ca="1" si="4"/>
        <v>1</v>
      </c>
      <c r="L5" t="b">
        <f t="shared" ca="1" si="5"/>
        <v>1</v>
      </c>
      <c r="N5">
        <v>4</v>
      </c>
      <c r="O5" t="str">
        <f ca="1">_xlfn.FORMULATEXT('XL-Test'!B48)</f>
        <v>=F48-SUM(G48:Y48)</v>
      </c>
    </row>
    <row r="6" spans="1:15">
      <c r="B6">
        <v>5</v>
      </c>
      <c r="C6" s="6">
        <f>'XL-Test'!B49</f>
        <v>11287019520</v>
      </c>
      <c r="D6" s="6">
        <f>INT(C6/100000)</f>
        <v>112870</v>
      </c>
      <c r="E6" s="6"/>
      <c r="F6" s="8">
        <v>5806</v>
      </c>
      <c r="G6" s="6" t="b">
        <f t="shared" si="0"/>
        <v>1</v>
      </c>
      <c r="H6" s="6" t="str">
        <f t="shared" si="1"/>
        <v>B4</v>
      </c>
      <c r="I6" s="6" t="str">
        <f t="shared" si="2"/>
        <v>16</v>
      </c>
      <c r="J6" s="6" t="b">
        <f t="shared" ca="1" si="3"/>
        <v>1</v>
      </c>
      <c r="K6" t="b">
        <f ca="1">ISNUMBER(FIND("ODUC",O6))</f>
        <v>1</v>
      </c>
      <c r="L6" t="b">
        <f t="shared" ca="1" si="5"/>
        <v>1</v>
      </c>
      <c r="N6">
        <v>5</v>
      </c>
      <c r="O6" t="str">
        <f ca="1">_xlfn.FORMULATEXT('XL-Test'!B49)</f>
        <v>=PRODUCT(F49:Y49)</v>
      </c>
    </row>
    <row r="7" spans="1:15">
      <c r="B7">
        <v>6</v>
      </c>
      <c r="C7" s="6">
        <f>'XL-Test'!B50</f>
        <v>22861440000</v>
      </c>
      <c r="D7" s="6">
        <f>INT(C7/100000)</f>
        <v>228614</v>
      </c>
      <c r="E7" s="6"/>
      <c r="F7" s="8">
        <v>4247</v>
      </c>
      <c r="G7" s="6" t="b">
        <f t="shared" si="0"/>
        <v>1</v>
      </c>
      <c r="H7" s="6" t="str">
        <f t="shared" si="1"/>
        <v>9E</v>
      </c>
      <c r="I7" s="6" t="str">
        <f t="shared" si="2"/>
        <v>10</v>
      </c>
      <c r="J7" s="6" t="b">
        <f t="shared" ca="1" si="3"/>
        <v>1</v>
      </c>
      <c r="K7" t="b">
        <f t="shared" ref="K7:K9" ca="1" si="6">ISNUMBER(FIND("ODUC",O7))</f>
        <v>1</v>
      </c>
      <c r="L7" t="b">
        <f t="shared" ca="1" si="5"/>
        <v>1</v>
      </c>
      <c r="N7">
        <v>6</v>
      </c>
      <c r="O7" t="str">
        <f ca="1">_xlfn.FORMULATEXT('XL-Test'!B50)</f>
        <v>=PRODUCT(F50:Y50)</v>
      </c>
    </row>
    <row r="8" spans="1:15">
      <c r="B8">
        <v>7</v>
      </c>
      <c r="C8" s="51">
        <f>'XL-Test'!B51</f>
        <v>2.6791838134430728E-4</v>
      </c>
      <c r="D8" s="6">
        <f>C8*100000000</f>
        <v>26791.838134430727</v>
      </c>
      <c r="E8" s="6"/>
      <c r="F8" s="8">
        <v>6075</v>
      </c>
      <c r="G8" s="6" t="b">
        <f t="shared" si="0"/>
        <v>1</v>
      </c>
      <c r="H8" s="6" t="str">
        <f t="shared" si="1"/>
        <v>C3</v>
      </c>
      <c r="I8" s="6" t="str">
        <f t="shared" si="2"/>
        <v>17</v>
      </c>
      <c r="J8" s="6" t="b">
        <f t="shared" ca="1" si="3"/>
        <v>1</v>
      </c>
      <c r="K8" t="b">
        <f t="shared" ca="1" si="6"/>
        <v>1</v>
      </c>
      <c r="L8" t="b">
        <f t="shared" ca="1" si="5"/>
        <v>1</v>
      </c>
      <c r="N8">
        <v>7</v>
      </c>
      <c r="O8" t="str">
        <f ca="1">_xlfn.FORMULATEXT('XL-Test'!B51)</f>
        <v>=F51/PRODUCT(G51:Y51)</v>
      </c>
    </row>
    <row r="9" spans="1:15">
      <c r="B9">
        <v>8</v>
      </c>
      <c r="C9" s="51">
        <f>'XL-Test'!B52</f>
        <v>1.4580592182003116E-4</v>
      </c>
      <c r="D9" s="6">
        <f>C9*100000000</f>
        <v>14580.592182003116</v>
      </c>
      <c r="E9" s="6"/>
      <c r="F9" s="8">
        <v>1683</v>
      </c>
      <c r="G9" s="6" t="b">
        <f t="shared" si="0"/>
        <v>1</v>
      </c>
      <c r="H9" s="6" t="str">
        <f t="shared" si="1"/>
        <v>9C</v>
      </c>
      <c r="I9" s="6" t="str">
        <f t="shared" si="2"/>
        <v>69</v>
      </c>
      <c r="J9" s="6" t="b">
        <f t="shared" ca="1" si="3"/>
        <v>1</v>
      </c>
      <c r="K9" t="b">
        <f t="shared" ca="1" si="6"/>
        <v>1</v>
      </c>
      <c r="L9" t="b">
        <f t="shared" ca="1" si="5"/>
        <v>1</v>
      </c>
      <c r="N9">
        <v>8</v>
      </c>
      <c r="O9" t="str">
        <f ca="1">_xlfn.FORMULATEXT('XL-Test'!B52)</f>
        <v>=F52/PRODUCT(G52:Y52)</v>
      </c>
    </row>
    <row r="10" spans="1:15">
      <c r="C10" s="6"/>
      <c r="D10" s="6"/>
      <c r="E10" s="6"/>
      <c r="F10" s="8"/>
      <c r="G10" s="6"/>
      <c r="H10" s="6"/>
      <c r="I10" s="6"/>
      <c r="J10" s="6"/>
    </row>
    <row r="11" spans="1:15">
      <c r="C11" s="6"/>
      <c r="D11" s="6"/>
      <c r="E11" s="6"/>
      <c r="F11" s="8"/>
      <c r="G11" s="6"/>
      <c r="H11" s="6"/>
      <c r="I11" s="6"/>
      <c r="J11" s="6"/>
    </row>
    <row r="12" spans="1:15">
      <c r="C12" s="6" t="s">
        <v>77</v>
      </c>
      <c r="D12" s="6" t="s">
        <v>78</v>
      </c>
      <c r="E12" s="6"/>
      <c r="F12" s="8"/>
      <c r="G12" s="6"/>
      <c r="H12" s="6"/>
      <c r="I12" s="6"/>
      <c r="J12" s="6"/>
    </row>
    <row r="13" spans="1:15">
      <c r="B13">
        <v>1</v>
      </c>
      <c r="C13" s="6" t="b">
        <f ca="1">AND(G2,J2)</f>
        <v>1</v>
      </c>
      <c r="D13" s="6" t="b">
        <f ca="1">AND(K2,L2)</f>
        <v>1</v>
      </c>
      <c r="E13" s="6"/>
      <c r="F13" s="8" t="str">
        <f ca="1">IFERROR(DEC2HEX(IF(C13,D2,F2)),"EEE")</f>
        <v>7BC</v>
      </c>
      <c r="G13" s="6" t="str">
        <f ca="1">IF(D13,H2,I2)</f>
        <v>2A</v>
      </c>
      <c r="H13" s="6" t="str">
        <f ca="1">G13&amp;"-"&amp;F13&amp;";"</f>
        <v>2A-7BC;</v>
      </c>
      <c r="I13" s="6"/>
      <c r="J13" s="6"/>
    </row>
    <row r="14" spans="1:15">
      <c r="B14">
        <v>2</v>
      </c>
      <c r="C14" s="6" t="b">
        <f t="shared" ref="C14:C20" ca="1" si="7">AND(G3,J3)</f>
        <v>1</v>
      </c>
      <c r="D14" s="6" t="b">
        <f t="shared" ref="D14:D20" ca="1" si="8">AND(K3,L3)</f>
        <v>1</v>
      </c>
      <c r="E14" s="6"/>
      <c r="F14" s="8" t="str">
        <f t="shared" ref="F14:F20" ca="1" si="9">IFERROR(DEC2HEX(IF(C14,D3,F3)),"EEE")</f>
        <v>4B1</v>
      </c>
      <c r="G14" s="6" t="str">
        <f t="shared" ref="G14:G20" ca="1" si="10">IF(D14,H3,I3)</f>
        <v>F9</v>
      </c>
      <c r="H14" s="6" t="str">
        <f t="shared" ref="H14:H19" ca="1" si="11">G14&amp;"-"&amp;F14&amp;";"</f>
        <v>F9-4B1;</v>
      </c>
      <c r="I14" s="6"/>
      <c r="J14" s="6"/>
    </row>
    <row r="15" spans="1:15">
      <c r="B15">
        <v>3</v>
      </c>
      <c r="C15" s="6" t="b">
        <f t="shared" ca="1" si="7"/>
        <v>1</v>
      </c>
      <c r="D15" s="6" t="b">
        <f t="shared" ca="1" si="8"/>
        <v>1</v>
      </c>
      <c r="E15" s="6"/>
      <c r="F15" s="8" t="str">
        <f t="shared" ca="1" si="9"/>
        <v>75A</v>
      </c>
      <c r="G15" s="6" t="str">
        <f t="shared" ca="1" si="10"/>
        <v>71</v>
      </c>
      <c r="H15" s="6" t="str">
        <f t="shared" ca="1" si="11"/>
        <v>71-75A;</v>
      </c>
      <c r="I15" s="6"/>
      <c r="J15" s="6"/>
    </row>
    <row r="16" spans="1:15">
      <c r="B16">
        <v>4</v>
      </c>
      <c r="C16" s="6" t="b">
        <f t="shared" ca="1" si="7"/>
        <v>1</v>
      </c>
      <c r="D16" s="6" t="b">
        <f t="shared" ca="1" si="8"/>
        <v>1</v>
      </c>
      <c r="E16" s="6"/>
      <c r="F16" s="8" t="str">
        <f t="shared" ca="1" si="9"/>
        <v>48A</v>
      </c>
      <c r="G16" s="6" t="str">
        <f t="shared" ca="1" si="10"/>
        <v>C8</v>
      </c>
      <c r="H16" s="6" t="str">
        <f t="shared" ca="1" si="11"/>
        <v>C8-48A;</v>
      </c>
      <c r="I16" s="6"/>
      <c r="J16" s="6"/>
    </row>
    <row r="17" spans="2:16">
      <c r="B17">
        <v>5</v>
      </c>
      <c r="C17" s="6" t="b">
        <f t="shared" ca="1" si="7"/>
        <v>1</v>
      </c>
      <c r="D17" s="6" t="b">
        <f t="shared" ca="1" si="8"/>
        <v>1</v>
      </c>
      <c r="E17" s="6"/>
      <c r="F17" s="8" t="str">
        <f t="shared" ca="1" si="9"/>
        <v>1B8E6</v>
      </c>
      <c r="G17" s="6" t="str">
        <f t="shared" ca="1" si="10"/>
        <v>B4</v>
      </c>
      <c r="H17" s="6" t="str">
        <f t="shared" ca="1" si="11"/>
        <v>B4-1B8E6;</v>
      </c>
      <c r="I17" s="6"/>
      <c r="J17" s="6"/>
    </row>
    <row r="18" spans="2:16">
      <c r="B18">
        <v>6</v>
      </c>
      <c r="C18" s="6" t="b">
        <f t="shared" ca="1" si="7"/>
        <v>1</v>
      </c>
      <c r="D18" s="6" t="b">
        <f t="shared" ca="1" si="8"/>
        <v>1</v>
      </c>
      <c r="F18" s="8" t="str">
        <f t="shared" ca="1" si="9"/>
        <v>37D06</v>
      </c>
      <c r="G18" s="6" t="str">
        <f t="shared" ca="1" si="10"/>
        <v>9E</v>
      </c>
      <c r="H18" s="6" t="str">
        <f t="shared" ca="1" si="11"/>
        <v>9E-37D06;</v>
      </c>
    </row>
    <row r="19" spans="2:16">
      <c r="B19">
        <v>7</v>
      </c>
      <c r="C19" s="6" t="b">
        <f t="shared" ca="1" si="7"/>
        <v>1</v>
      </c>
      <c r="D19" s="6" t="b">
        <f t="shared" ca="1" si="8"/>
        <v>1</v>
      </c>
      <c r="F19" s="8" t="str">
        <f t="shared" ca="1" si="9"/>
        <v>68A7</v>
      </c>
      <c r="G19" s="6" t="str">
        <f t="shared" ca="1" si="10"/>
        <v>C3</v>
      </c>
      <c r="H19" s="6" t="str">
        <f t="shared" ca="1" si="11"/>
        <v>C3-68A7;</v>
      </c>
      <c r="O19">
        <v>125</v>
      </c>
      <c r="P19" t="s">
        <v>6</v>
      </c>
    </row>
    <row r="20" spans="2:16">
      <c r="B20">
        <v>8</v>
      </c>
      <c r="C20" s="6" t="b">
        <f t="shared" ca="1" si="7"/>
        <v>1</v>
      </c>
      <c r="D20" s="6" t="b">
        <f t="shared" ca="1" si="8"/>
        <v>1</v>
      </c>
      <c r="F20" s="8" t="str">
        <f t="shared" ca="1" si="9"/>
        <v>38F4</v>
      </c>
      <c r="G20" s="6" t="str">
        <f t="shared" ca="1" si="10"/>
        <v>9C</v>
      </c>
      <c r="H20" s="6" t="str">
        <f ca="1">G20&amp;"-"&amp;F20</f>
        <v>9C-38F4</v>
      </c>
      <c r="O20">
        <v>146</v>
      </c>
      <c r="P20" t="s">
        <v>7</v>
      </c>
    </row>
    <row r="21" spans="2:16">
      <c r="O21">
        <v>169</v>
      </c>
      <c r="P21" t="s">
        <v>0</v>
      </c>
    </row>
    <row r="22" spans="2:16">
      <c r="O22">
        <v>148</v>
      </c>
      <c r="P22" t="s">
        <v>8</v>
      </c>
    </row>
    <row r="23" spans="2:16">
      <c r="C23" t="str">
        <f ca="1">A3&amp;"|"&amp;H13&amp;H14&amp;H15&amp;H16&amp;H17&amp;H18&amp;H19&amp;H20</f>
        <v>EB2|2A-7BC;F9-4B1;71-75A;C8-48A;B4-1B8E6;9E-37D06;C3-68A7;9C-38F4</v>
      </c>
    </row>
    <row r="25" spans="2:16">
      <c r="C25" t="str">
        <f>VLOOKUP(169,O19:P22,2,0)</f>
        <v>C</v>
      </c>
      <c r="D25">
        <v>23</v>
      </c>
    </row>
    <row r="26" spans="2:16">
      <c r="C26" t="str" cm="1">
        <f t="array" aca="1" ref="C26" ca="1">INDIRECT(C25&amp;D25)</f>
        <v>EB2|2A-7BC;F9-4B1;71-75A;C8-48A;B4-1B8E6;9E-37D06;C3-68A7;9C-38F4</v>
      </c>
    </row>
    <row r="29" spans="2:16">
      <c r="C29" t="str">
        <f ca="1">Baris</f>
        <v>EB2|2A-7BC;F9-4B1;71-75A;C8-48A;B4-1B8E6;9E-37D06;C3-68A7;9C-38F4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D304-9A49-42CB-8692-A661E887C834}">
  <sheetPr codeName="Sheet3"/>
  <dimension ref="B1:P25"/>
  <sheetViews>
    <sheetView showGridLines="0" workbookViewId="0">
      <selection activeCell="M25" sqref="M25"/>
    </sheetView>
  </sheetViews>
  <sheetFormatPr defaultColWidth="8.85546875" defaultRowHeight="15"/>
  <cols>
    <col min="1" max="1" width="5.7109375" style="11" customWidth="1"/>
    <col min="2" max="2" width="10" style="11" customWidth="1"/>
    <col min="3" max="6" width="8.85546875" style="11"/>
    <col min="7" max="8" width="4.28515625" style="11" customWidth="1"/>
    <col min="9" max="9" width="8.85546875" style="11"/>
    <col min="10" max="10" width="10.42578125" style="11" customWidth="1"/>
    <col min="11" max="11" width="9.28515625" style="11" customWidth="1"/>
    <col min="12" max="13" width="8.85546875" style="11"/>
    <col min="14" max="14" width="26.42578125" style="11" customWidth="1"/>
    <col min="15" max="16384" width="8.85546875" style="11"/>
  </cols>
  <sheetData>
    <row r="1" spans="7:16">
      <c r="H1" s="10"/>
      <c r="I1" s="10"/>
      <c r="J1" s="10"/>
      <c r="K1" s="10"/>
      <c r="L1" s="10"/>
      <c r="M1" s="10"/>
      <c r="N1" s="10"/>
      <c r="O1" s="10"/>
      <c r="P1" s="10"/>
    </row>
    <row r="2" spans="7:16">
      <c r="H2" s="10"/>
      <c r="I2" s="10"/>
      <c r="J2" s="10"/>
      <c r="K2" s="10"/>
      <c r="L2" s="10"/>
      <c r="M2" s="10"/>
      <c r="N2" s="10"/>
      <c r="O2" s="10"/>
      <c r="P2" s="10"/>
    </row>
    <row r="3" spans="7:16">
      <c r="G3" s="31"/>
      <c r="H3" s="32"/>
      <c r="I3" s="10"/>
      <c r="J3" s="10"/>
      <c r="K3" s="10"/>
      <c r="L3" s="10"/>
      <c r="M3" s="10"/>
      <c r="N3" s="10"/>
      <c r="O3" s="10"/>
      <c r="P3" s="10"/>
    </row>
    <row r="4" spans="7:16">
      <c r="G4" s="31"/>
      <c r="H4" s="32"/>
      <c r="I4" s="10"/>
      <c r="J4" s="10"/>
      <c r="K4" s="10"/>
      <c r="L4" s="10"/>
      <c r="M4" s="10"/>
      <c r="N4" s="10"/>
      <c r="O4" s="10"/>
      <c r="P4" s="10"/>
    </row>
    <row r="5" spans="7:16">
      <c r="G5" s="31"/>
      <c r="H5" s="32"/>
      <c r="I5" s="10"/>
      <c r="J5" s="10"/>
      <c r="K5" s="10"/>
      <c r="L5" s="10"/>
      <c r="M5" s="10"/>
      <c r="N5" s="10"/>
      <c r="O5" s="10"/>
      <c r="P5" s="10"/>
    </row>
    <row r="6" spans="7:16">
      <c r="G6" s="31"/>
      <c r="H6" s="32"/>
      <c r="I6" s="10" t="s">
        <v>9</v>
      </c>
      <c r="J6" s="10"/>
      <c r="K6" s="10"/>
      <c r="L6" s="10"/>
      <c r="M6" s="10"/>
      <c r="N6" s="10"/>
      <c r="O6" s="10"/>
      <c r="P6" s="10"/>
    </row>
    <row r="7" spans="7:16">
      <c r="G7" s="31"/>
      <c r="H7" s="32"/>
      <c r="I7" s="10" t="s">
        <v>10</v>
      </c>
      <c r="J7" s="10"/>
      <c r="K7" s="10"/>
      <c r="L7" s="10"/>
      <c r="M7" s="10"/>
      <c r="N7" s="10"/>
      <c r="O7" s="10"/>
      <c r="P7" s="10"/>
    </row>
    <row r="8" spans="7:16">
      <c r="G8" s="31"/>
      <c r="H8" s="32"/>
      <c r="I8" s="10"/>
      <c r="J8" s="10"/>
      <c r="K8" s="10"/>
      <c r="L8" s="10"/>
      <c r="M8" s="10"/>
      <c r="N8" s="10"/>
      <c r="O8" s="10"/>
      <c r="P8" s="10"/>
    </row>
    <row r="9" spans="7:16">
      <c r="G9" s="31"/>
      <c r="H9" s="32"/>
      <c r="I9" s="10"/>
      <c r="J9" s="10"/>
      <c r="K9" s="10"/>
      <c r="L9" s="10"/>
      <c r="M9" s="10"/>
      <c r="N9" s="10"/>
      <c r="O9" s="10"/>
      <c r="P9" s="10"/>
    </row>
    <row r="10" spans="7:16">
      <c r="G10" s="31"/>
      <c r="H10" s="32"/>
      <c r="I10" s="10" t="s">
        <v>11</v>
      </c>
      <c r="J10" s="10"/>
      <c r="K10" s="10"/>
      <c r="L10" s="10"/>
      <c r="M10" s="10"/>
      <c r="N10" s="10"/>
      <c r="O10" s="10"/>
      <c r="P10" s="10"/>
    </row>
    <row r="11" spans="7:16">
      <c r="G11" s="31"/>
      <c r="H11" s="32"/>
      <c r="I11" s="10"/>
      <c r="J11" s="10"/>
      <c r="K11" s="10"/>
      <c r="L11" s="10"/>
      <c r="M11" s="10"/>
      <c r="N11" s="10"/>
      <c r="O11" s="10"/>
      <c r="P11" s="10"/>
    </row>
    <row r="12" spans="7:16">
      <c r="G12" s="31"/>
      <c r="H12" s="32"/>
      <c r="I12" s="10"/>
      <c r="J12" s="63" t="s">
        <v>12</v>
      </c>
      <c r="K12" s="63"/>
      <c r="L12" s="64" t="s">
        <v>13</v>
      </c>
      <c r="M12" s="64"/>
      <c r="N12" s="10"/>
      <c r="O12" s="10"/>
      <c r="P12" s="10"/>
    </row>
    <row r="13" spans="7:16">
      <c r="G13" s="31"/>
      <c r="H13" s="32"/>
      <c r="I13" s="10"/>
      <c r="J13" s="63" t="s">
        <v>14</v>
      </c>
      <c r="K13" s="63"/>
      <c r="L13" s="12" t="s">
        <v>15</v>
      </c>
      <c r="M13" s="13"/>
      <c r="N13" s="10"/>
      <c r="O13" s="10"/>
      <c r="P13" s="10"/>
    </row>
    <row r="14" spans="7:16">
      <c r="G14" s="31"/>
      <c r="H14" s="32"/>
      <c r="I14" s="10"/>
      <c r="J14" s="63" t="s">
        <v>16</v>
      </c>
      <c r="K14" s="63"/>
      <c r="L14" s="12" t="s">
        <v>17</v>
      </c>
      <c r="M14" s="14"/>
      <c r="N14" s="10"/>
      <c r="O14" s="10"/>
      <c r="P14" s="10"/>
    </row>
    <row r="15" spans="7:16">
      <c r="G15" s="31"/>
      <c r="H15" s="32"/>
      <c r="I15" s="10"/>
      <c r="J15" s="63" t="s">
        <v>18</v>
      </c>
      <c r="K15" s="63"/>
      <c r="L15" s="12" t="s">
        <v>19</v>
      </c>
      <c r="M15" s="14"/>
      <c r="N15" s="10"/>
      <c r="O15" s="10"/>
      <c r="P15" s="10"/>
    </row>
    <row r="16" spans="7:16">
      <c r="G16" s="31"/>
      <c r="H16" s="32"/>
      <c r="I16" s="10"/>
      <c r="J16" s="63" t="s">
        <v>20</v>
      </c>
      <c r="K16" s="63"/>
      <c r="L16" s="12" t="s">
        <v>21</v>
      </c>
      <c r="M16" s="14"/>
      <c r="N16" s="10"/>
      <c r="O16" s="10"/>
      <c r="P16" s="10"/>
    </row>
    <row r="17" spans="2:16" ht="54.6" customHeight="1">
      <c r="B17" s="59" t="s">
        <v>36</v>
      </c>
      <c r="C17" s="59"/>
      <c r="D17" s="59"/>
      <c r="E17" s="59"/>
      <c r="F17" s="60"/>
      <c r="G17" s="33"/>
      <c r="H17" s="32"/>
      <c r="I17" s="10" t="s">
        <v>22</v>
      </c>
      <c r="J17" s="10"/>
      <c r="K17" s="10"/>
      <c r="L17" s="10"/>
      <c r="M17" s="10"/>
      <c r="N17" s="10"/>
      <c r="O17" s="10"/>
      <c r="P17" s="10"/>
    </row>
    <row r="18" spans="2:16" ht="54.6" customHeight="1">
      <c r="B18" s="61" t="s">
        <v>35</v>
      </c>
      <c r="C18" s="61"/>
      <c r="D18" s="61"/>
      <c r="E18" s="61"/>
      <c r="F18" s="62"/>
      <c r="G18" s="34"/>
      <c r="H18" s="32"/>
      <c r="I18" s="30" t="s">
        <v>23</v>
      </c>
      <c r="J18" s="10"/>
      <c r="K18" s="10"/>
      <c r="L18" s="10"/>
      <c r="M18" s="10"/>
      <c r="N18" s="10"/>
      <c r="O18" s="10"/>
      <c r="P18" s="10"/>
    </row>
    <row r="19" spans="2:16">
      <c r="B19" s="35" t="s">
        <v>37</v>
      </c>
      <c r="H19" s="10"/>
      <c r="J19" s="10"/>
      <c r="K19" s="10"/>
      <c r="L19" s="10"/>
      <c r="M19" s="10"/>
      <c r="N19" s="10"/>
      <c r="O19" s="10"/>
      <c r="P19" s="10"/>
    </row>
    <row r="20" spans="2:16">
      <c r="B20" s="36" t="s">
        <v>38</v>
      </c>
      <c r="C20" s="38" t="s">
        <v>41</v>
      </c>
      <c r="H20" s="10"/>
      <c r="J20" s="10"/>
      <c r="K20" s="10"/>
      <c r="L20" s="10"/>
      <c r="M20" s="10"/>
      <c r="N20" s="10"/>
      <c r="O20" s="10"/>
      <c r="P20" s="10"/>
    </row>
    <row r="21" spans="2:16">
      <c r="B21" s="37" t="s">
        <v>40</v>
      </c>
      <c r="C21" s="38" t="s">
        <v>39</v>
      </c>
      <c r="H21" s="10"/>
      <c r="I21" s="10"/>
      <c r="J21" s="10"/>
      <c r="K21" s="10"/>
      <c r="L21" s="10"/>
      <c r="M21" s="10"/>
      <c r="N21" s="10"/>
      <c r="O21" s="10"/>
      <c r="P21" s="10"/>
    </row>
    <row r="22" spans="2:16">
      <c r="H22" s="10"/>
      <c r="I22" s="10"/>
      <c r="J22" s="10"/>
      <c r="K22" s="10"/>
      <c r="L22" s="10"/>
      <c r="M22" s="10"/>
      <c r="N22" s="10"/>
      <c r="O22" s="10"/>
      <c r="P22" s="10"/>
    </row>
    <row r="23" spans="2:16">
      <c r="N23" s="10"/>
      <c r="O23" s="10"/>
      <c r="P23" s="10"/>
    </row>
    <row r="24" spans="2:16">
      <c r="N24" s="10"/>
      <c r="O24" s="10"/>
      <c r="P24" s="10"/>
    </row>
    <row r="25" spans="2:16">
      <c r="N25" s="10"/>
      <c r="O25" s="10"/>
      <c r="P25" s="10"/>
    </row>
  </sheetData>
  <mergeCells count="8">
    <mergeCell ref="B17:F17"/>
    <mergeCell ref="B18:F18"/>
    <mergeCell ref="J16:K16"/>
    <mergeCell ref="J12:K12"/>
    <mergeCell ref="L12:M12"/>
    <mergeCell ref="J13:K13"/>
    <mergeCell ref="J14:K14"/>
    <mergeCell ref="J15:K15"/>
  </mergeCells>
  <hyperlinks>
    <hyperlink ref="I18" r:id="rId1" xr:uid="{23DCBB65-DD0D-4850-A14E-458217E1F094}"/>
    <hyperlink ref="C21" r:id="rId2" xr:uid="{7D690E12-804D-4D38-A2AC-B7DFB609D031}"/>
    <hyperlink ref="C20" r:id="rId3" xr:uid="{47248CF8-491C-4D0F-85CB-F666346175B9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DF!Baris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2025-08-21T10:48:53Z</dcterms:created>
  <dcterms:modified xsi:type="dcterms:W3CDTF">2026-02-21T06:32:55Z</dcterms:modified>
</cp:coreProperties>
</file>